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K:\REGULATORY MATTERS 2009 FORWARD\20240025-Petition for Rate Case Increase\Discovery\OPC POD 1 (1-26)\Attachments\Q7\MFR D\"/>
    </mc:Choice>
  </mc:AlternateContent>
  <xr:revisionPtr revIDLastSave="0" documentId="13_ncr:1_{9384F521-A1AB-4C7C-B9CB-5EE320501F06}" xr6:coauthVersionLast="47" xr6:coauthVersionMax="47" xr10:uidLastSave="{00000000-0000-0000-0000-000000000000}"/>
  <bookViews>
    <workbookView xWindow="-108" yWindow="-108" windowWidth="23256" windowHeight="12456" tabRatio="859" xr2:uid="{E7C950A4-3C2F-470B-98D7-9CD929588377}"/>
  </bookViews>
  <sheets>
    <sheet name="D-7 2019 - 2023" sheetId="37" r:id="rId1"/>
    <sheet name="2022 Moody's info" sheetId="42" r:id="rId2"/>
    <sheet name="2021 Moody's info" sheetId="41" r:id="rId3"/>
    <sheet name="Moody's info" sheetId="39" r:id="rId4"/>
    <sheet name="2023 Support" sheetId="45" r:id="rId5"/>
    <sheet name="2022 Support" sheetId="43" r:id="rId6"/>
    <sheet name="2021 Support" sheetId="38" r:id="rId7"/>
    <sheet name="DEF 2023 IS" sheetId="44" r:id="rId8"/>
    <sheet name="DEF 2023 BS" sheetId="46" r:id="rId9"/>
  </sheets>
  <definedNames>
    <definedName name="\A" localSheetId="0">#REF!</definedName>
    <definedName name="\A">#REF!</definedName>
    <definedName name="\B" localSheetId="0">#REF!</definedName>
    <definedName name="\B">#REF!</definedName>
    <definedName name="\bb" localSheetId="0">#REF!</definedName>
    <definedName name="\bb">#REF!</definedName>
    <definedName name="\C" localSheetId="0">#REF!</definedName>
    <definedName name="\C">#REF!</definedName>
    <definedName name="\D" localSheetId="0">#REF!</definedName>
    <definedName name="\D">#REF!</definedName>
    <definedName name="\DDDD" localSheetId="0">#REF!</definedName>
    <definedName name="\DDD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I" localSheetId="0">#REF!</definedName>
    <definedName name="\I">#REF!</definedName>
    <definedName name="\J" localSheetId="0">#REF!</definedName>
    <definedName name="\J">#REF!</definedName>
    <definedName name="\L" localSheetId="0">#REF!</definedName>
    <definedName name="\L">#REF!</definedName>
    <definedName name="\M" localSheetId="0">#REF!</definedName>
    <definedName name="\M">#REF!</definedName>
    <definedName name="\N" localSheetId="0">#REF!</definedName>
    <definedName name="\N">#REF!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___________fsd44" hidden="1">{#N/A,#N/A,FALSE,"Aging Summary";#N/A,#N/A,FALSE,"Ratio Analysis";#N/A,#N/A,FALSE,"Test 120 Day Accts";#N/A,#N/A,FALSE,"Tickmarks"}</definedName>
    <definedName name="__________fsd44" hidden="1">{#N/A,#N/A,FALSE,"Aging Summary";#N/A,#N/A,FALSE,"Ratio Analysis";#N/A,#N/A,FALSE,"Test 120 Day Accts";#N/A,#N/A,FALSE,"Tickmarks"}</definedName>
    <definedName name="_______fsd44" hidden="1">{#N/A,#N/A,FALSE,"Aging Summary";#N/A,#N/A,FALSE,"Ratio Analysis";#N/A,#N/A,FALSE,"Test 120 Day Accts";#N/A,#N/A,FALSE,"Tickmarks"}</definedName>
    <definedName name="______fsd44" hidden="1">{#N/A,#N/A,FALSE,"Aging Summary";#N/A,#N/A,FALSE,"Ratio Analysis";#N/A,#N/A,FALSE,"Test 120 Day Accts";#N/A,#N/A,FALSE,"Tickmarks"}</definedName>
    <definedName name="_____fsd44" hidden="1">{#N/A,#N/A,FALSE,"Aging Summary";#N/A,#N/A,FALSE,"Ratio Analysis";#N/A,#N/A,FALSE,"Test 120 Day Accts";#N/A,#N/A,FALSE,"Tickmarks"}</definedName>
    <definedName name="____fsd44" hidden="1">{#N/A,#N/A,FALSE,"Aging Summary";#N/A,#N/A,FALSE,"Ratio Analysis";#N/A,#N/A,FALSE,"Test 120 Day Accts";#N/A,#N/A,FALSE,"Tickmarks"}</definedName>
    <definedName name="___fsd44" hidden="1">{#N/A,#N/A,FALSE,"Aging Summary";#N/A,#N/A,FALSE,"Ratio Analysis";#N/A,#N/A,FALSE,"Test 120 Day Accts";#N/A,#N/A,FALSE,"Tickmarks"}</definedName>
    <definedName name="___PG3" localSheetId="0">#REF!</definedName>
    <definedName name="___PG3">#REF!</definedName>
    <definedName name="__123Graph_A" localSheetId="0" hidden="1">#REF!</definedName>
    <definedName name="__123Graph_A" hidden="1">#REF!</definedName>
    <definedName name="__123Graph_B" localSheetId="0" hidden="1">#REF!</definedName>
    <definedName name="__123Graph_B" hidden="1">#REF!</definedName>
    <definedName name="__123Graph_C" localSheetId="0" hidden="1">#REF!</definedName>
    <definedName name="__123Graph_C" hidden="1">#REF!</definedName>
    <definedName name="__123Graph_D" localSheetId="0" hidden="1">#REF!</definedName>
    <definedName name="__123Graph_D" hidden="1">#REF!</definedName>
    <definedName name="__123Graph_E" localSheetId="0" hidden="1">#REF!</definedName>
    <definedName name="__123Graph_E" hidden="1">#REF!</definedName>
    <definedName name="__123Graph_F" localSheetId="0" hidden="1">#REF!</definedName>
    <definedName name="__123Graph_F" hidden="1">#REF!</definedName>
    <definedName name="__123Graph_X" localSheetId="0" hidden="1">#REF!</definedName>
    <definedName name="__123Graph_X" hidden="1">#REF!</definedName>
    <definedName name="__FPC1" localSheetId="0">#REF!</definedName>
    <definedName name="__FPC1">#REF!</definedName>
    <definedName name="__FPC2" localSheetId="0">#REF!</definedName>
    <definedName name="__FPC2">#REF!</definedName>
    <definedName name="__FPC3" localSheetId="0">#REF!</definedName>
    <definedName name="__FPC3">#REF!</definedName>
    <definedName name="__fsd44" hidden="1">{#N/A,#N/A,FALSE,"Aging Summary";#N/A,#N/A,FALSE,"Ratio Analysis";#N/A,#N/A,FALSE,"Test 120 Day Accts";#N/A,#N/A,FALSE,"Tickmarks"}</definedName>
    <definedName name="__PG1" localSheetId="0">#REF!</definedName>
    <definedName name="__PG1">#REF!</definedName>
    <definedName name="__PG2" localSheetId="0">#REF!</definedName>
    <definedName name="__PG2">#REF!</definedName>
    <definedName name="__PG3" localSheetId="0">#REF!</definedName>
    <definedName name="__PG3">#REF!</definedName>
    <definedName name="__PG4" localSheetId="0">#REF!</definedName>
    <definedName name="__PG4">#REF!</definedName>
    <definedName name="__PG5" localSheetId="0">#REF!</definedName>
    <definedName name="__PG5">#REF!</definedName>
    <definedName name="__yr01" localSheetId="0">#REF!</definedName>
    <definedName name="__yr01">#REF!</definedName>
    <definedName name="__yr02" localSheetId="0">#REF!</definedName>
    <definedName name="__yr02">#REF!</definedName>
    <definedName name="__yr03" localSheetId="0">#REF!</definedName>
    <definedName name="__yr03">#REF!</definedName>
    <definedName name="__yr04" localSheetId="0">#REF!</definedName>
    <definedName name="__yr04">#REF!</definedName>
    <definedName name="__yr05" localSheetId="0">#REF!</definedName>
    <definedName name="__yr05">#REF!</definedName>
    <definedName name="__yr06" localSheetId="0">#REF!</definedName>
    <definedName name="__yr06">#REF!</definedName>
    <definedName name="__yr07" localSheetId="0">#REF!</definedName>
    <definedName name="__yr07">#REF!</definedName>
    <definedName name="__yr08" localSheetId="0">#REF!</definedName>
    <definedName name="__yr08">#REF!</definedName>
    <definedName name="__yr09" localSheetId="0">#REF!</definedName>
    <definedName name="__yr09">#REF!</definedName>
    <definedName name="__yr10" localSheetId="0">#REF!</definedName>
    <definedName name="__yr10">#REF!</definedName>
    <definedName name="__yr11" localSheetId="0">#REF!</definedName>
    <definedName name="__yr11">#REF!</definedName>
    <definedName name="__yr12" localSheetId="0">#REF!</definedName>
    <definedName name="__yr12">#REF!</definedName>
    <definedName name="__yr13" localSheetId="0">#REF!</definedName>
    <definedName name="__yr13">#REF!</definedName>
    <definedName name="__yr14" localSheetId="0">#REF!</definedName>
    <definedName name="__yr14">#REF!</definedName>
    <definedName name="__yr15" localSheetId="0">#REF!</definedName>
    <definedName name="__yr15">#REF!</definedName>
    <definedName name="__yr16" localSheetId="0">#REF!</definedName>
    <definedName name="__yr16">#REF!</definedName>
    <definedName name="__yr17" localSheetId="0">#REF!</definedName>
    <definedName name="__yr17">#REF!</definedName>
    <definedName name="__yr18" localSheetId="0">#REF!</definedName>
    <definedName name="__yr18">#REF!</definedName>
    <definedName name="__yr19" localSheetId="0">#REF!</definedName>
    <definedName name="__yr19">#REF!</definedName>
    <definedName name="__YR2" localSheetId="0">#REF!</definedName>
    <definedName name="__YR2">#REF!</definedName>
    <definedName name="__yr20" localSheetId="0">#REF!</definedName>
    <definedName name="__yr20">#REF!</definedName>
    <definedName name="__yr21" localSheetId="0">#REF!</definedName>
    <definedName name="__yr21">#REF!</definedName>
    <definedName name="__YR3" localSheetId="0">#REF!</definedName>
    <definedName name="__YR3">#REF!</definedName>
    <definedName name="__YR4" localSheetId="0">#REF!</definedName>
    <definedName name="__YR4">#REF!</definedName>
    <definedName name="__YR5" localSheetId="0">#REF!</definedName>
    <definedName name="__YR5">#REF!</definedName>
    <definedName name="__YR6" localSheetId="0">#REF!</definedName>
    <definedName name="__YR6">#REF!</definedName>
    <definedName name="__yr98" localSheetId="0">#REF!</definedName>
    <definedName name="__yr98">#REF!</definedName>
    <definedName name="__yr99" localSheetId="0">#REF!</definedName>
    <definedName name="__yr99">#REF!</definedName>
    <definedName name="_123Graph_F1" localSheetId="0" hidden="1">#REF!</definedName>
    <definedName name="_123Graph_F1" hidden="1">#REF!</definedName>
    <definedName name="_1995RET" localSheetId="0">#REF!</definedName>
    <definedName name="_1995RET">#REF!</definedName>
    <definedName name="_1996AMORT" localSheetId="0">#REF!</definedName>
    <definedName name="_1996AMORT">#REF!</definedName>
    <definedName name="_1996RET" localSheetId="0">#REF!</definedName>
    <definedName name="_1996RET">#REF!</definedName>
    <definedName name="_1997AMORT" localSheetId="0">#REF!</definedName>
    <definedName name="_1997AMORT">#REF!</definedName>
    <definedName name="_1997RETAMORT" localSheetId="0">#REF!</definedName>
    <definedName name="_1997RETAMORT">#REF!</definedName>
    <definedName name="_2" localSheetId="0">#REF!</definedName>
    <definedName name="_2">#REF!</definedName>
    <definedName name="_2_1" localSheetId="0">#REF!</definedName>
    <definedName name="_2_1">#REF!</definedName>
    <definedName name="_2_2" localSheetId="0">#REF!</definedName>
    <definedName name="_2_2">#REF!</definedName>
    <definedName name="_2_3" localSheetId="0">#REF!</definedName>
    <definedName name="_2_3">#REF!</definedName>
    <definedName name="_328_J_7" localSheetId="0">#REF!</definedName>
    <definedName name="_328_J_7">#REF!</definedName>
    <definedName name="_328_J_8" localSheetId="0">#REF!</definedName>
    <definedName name="_328_J_8">#REF!</definedName>
    <definedName name="_328_K_7" localSheetId="0">#REF!</definedName>
    <definedName name="_328_K_7">#REF!</definedName>
    <definedName name="_328_K_8" localSheetId="0">#REF!</definedName>
    <definedName name="_328_K_8">#REF!</definedName>
    <definedName name="_328_L" localSheetId="0">#REF!</definedName>
    <definedName name="_328_L">#REF!</definedName>
    <definedName name="_328_M" localSheetId="0">#REF!</definedName>
    <definedName name="_328_M">#REF!</definedName>
    <definedName name="_328_N" localSheetId="0">#REF!</definedName>
    <definedName name="_328_N">#REF!</definedName>
    <definedName name="_4_1" localSheetId="0">#REF!</definedName>
    <definedName name="_4_1">#REF!</definedName>
    <definedName name="_4_2" localSheetId="0">#REF!</definedName>
    <definedName name="_4_2">#REF!</definedName>
    <definedName name="_4_3" localSheetId="0">#REF!</definedName>
    <definedName name="_4_3">#REF!</definedName>
    <definedName name="_6MOS" localSheetId="0">#REF!</definedName>
    <definedName name="_6MOS">#REF!</definedName>
    <definedName name="_6MOS_1" localSheetId="0">#REF!</definedName>
    <definedName name="_6MOS_1">#REF!</definedName>
    <definedName name="_6MOS_2" localSheetId="0">#REF!</definedName>
    <definedName name="_6MOS_2">#REF!</definedName>
    <definedName name="_6MOS_3" localSheetId="0">#REF!</definedName>
    <definedName name="_6MOS_3">#REF!</definedName>
    <definedName name="_97opls" localSheetId="0">#REF!</definedName>
    <definedName name="_97opls">#REF!</definedName>
    <definedName name="_AUG94" localSheetId="0">#REF!</definedName>
    <definedName name="_AUG94">#REF!</definedName>
    <definedName name="_Fill" localSheetId="0" hidden="1">#REF!</definedName>
    <definedName name="_Fill" hidden="1">#REF!</definedName>
    <definedName name="_FPC1" localSheetId="0">#REF!</definedName>
    <definedName name="_FPC1">#REF!</definedName>
    <definedName name="_FPC2" localSheetId="0">#REF!</definedName>
    <definedName name="_FPC2">#REF!</definedName>
    <definedName name="_FPC3" localSheetId="0">#REF!</definedName>
    <definedName name="_FPC3">#REF!</definedName>
    <definedName name="_fsd44" hidden="1">{#N/A,#N/A,FALSE,"Aging Summary";#N/A,#N/A,FALSE,"Ratio Analysis";#N/A,#N/A,FALSE,"Test 120 Day Accts";#N/A,#N/A,FALSE,"Tickmarks"}</definedName>
    <definedName name="_Key1" localSheetId="0" hidden="1">#REF!</definedName>
    <definedName name="_Key1" hidden="1">#REF!</definedName>
    <definedName name="_Key2" localSheetId="0" hidden="1">#REF!</definedName>
    <definedName name="_Key2" hidden="1">#REF!</definedName>
    <definedName name="_Order1" hidden="1">0</definedName>
    <definedName name="_Order2" hidden="1">0</definedName>
    <definedName name="_Parse_In" localSheetId="0" hidden="1">#REF!</definedName>
    <definedName name="_Parse_In" hidden="1">#REF!</definedName>
    <definedName name="_Parse_Out" localSheetId="0" hidden="1">#REF!</definedName>
    <definedName name="_Parse_Out" hidden="1">#REF!</definedName>
    <definedName name="_PG1" localSheetId="0">#REF!</definedName>
    <definedName name="_PG1">#REF!</definedName>
    <definedName name="_PG2" localSheetId="0">#REF!</definedName>
    <definedName name="_PG2">#REF!</definedName>
    <definedName name="_PG5" localSheetId="0">#REF!</definedName>
    <definedName name="_PG5">#REF!</definedName>
    <definedName name="_Regression_Int" hidden="1">1</definedName>
    <definedName name="_SEP94" localSheetId="0">#REF!</definedName>
    <definedName name="_SEP94">#REF!</definedName>
    <definedName name="_Sort" localSheetId="0" hidden="1">#REF!</definedName>
    <definedName name="_Sort" hidden="1">#REF!</definedName>
    <definedName name="_Sort1" localSheetId="0" hidden="1">#REF!</definedName>
    <definedName name="_Sort1" hidden="1">#REF!</definedName>
    <definedName name="_Table1_In1" localSheetId="0" hidden="1">#REF!</definedName>
    <definedName name="_Table1_In1" hidden="1">#REF!</definedName>
    <definedName name="_Table1_Out" localSheetId="0" hidden="1">#REF!</definedName>
    <definedName name="_Table1_Out" hidden="1">#REF!</definedName>
    <definedName name="_Table2_In1" localSheetId="0" hidden="1">#REF!</definedName>
    <definedName name="_Table2_In1" hidden="1">#REF!</definedName>
    <definedName name="_Table2_Out" localSheetId="0" hidden="1">#REF!</definedName>
    <definedName name="_Table2_Out" hidden="1">#REF!</definedName>
    <definedName name="_yr01" localSheetId="0">#REF!</definedName>
    <definedName name="_yr01">#REF!</definedName>
    <definedName name="_yr02" localSheetId="0">#REF!</definedName>
    <definedName name="_yr02">#REF!</definedName>
    <definedName name="_yr03" localSheetId="0">#REF!</definedName>
    <definedName name="_yr03">#REF!</definedName>
    <definedName name="_yr04" localSheetId="0">#REF!</definedName>
    <definedName name="_yr04">#REF!</definedName>
    <definedName name="_yr05" localSheetId="0">#REF!</definedName>
    <definedName name="_yr05">#REF!</definedName>
    <definedName name="_yr06" localSheetId="0">#REF!</definedName>
    <definedName name="_yr06">#REF!</definedName>
    <definedName name="_yr07" localSheetId="0">#REF!</definedName>
    <definedName name="_yr07">#REF!</definedName>
    <definedName name="_yr08" localSheetId="0">#REF!</definedName>
    <definedName name="_yr08">#REF!</definedName>
    <definedName name="_yr09" localSheetId="0">#REF!</definedName>
    <definedName name="_yr09">#REF!</definedName>
    <definedName name="_yr10" localSheetId="0">#REF!</definedName>
    <definedName name="_yr10">#REF!</definedName>
    <definedName name="_yr11" localSheetId="0">#REF!</definedName>
    <definedName name="_yr11">#REF!</definedName>
    <definedName name="_yr12" localSheetId="0">#REF!</definedName>
    <definedName name="_yr12">#REF!</definedName>
    <definedName name="_yr13" localSheetId="0">#REF!</definedName>
    <definedName name="_yr13">#REF!</definedName>
    <definedName name="_yr14" localSheetId="0">#REF!</definedName>
    <definedName name="_yr14">#REF!</definedName>
    <definedName name="_yr15" localSheetId="0">#REF!</definedName>
    <definedName name="_yr15">#REF!</definedName>
    <definedName name="_yr16" localSheetId="0">#REF!</definedName>
    <definedName name="_yr16">#REF!</definedName>
    <definedName name="_yr17" localSheetId="0">#REF!</definedName>
    <definedName name="_yr17">#REF!</definedName>
    <definedName name="_yr18" localSheetId="0">#REF!</definedName>
    <definedName name="_yr18">#REF!</definedName>
    <definedName name="_yr19" localSheetId="0">#REF!</definedName>
    <definedName name="_yr19">#REF!</definedName>
    <definedName name="_YR2" localSheetId="0">#REF!</definedName>
    <definedName name="_YR2">#REF!</definedName>
    <definedName name="_yr20" localSheetId="0">#REF!</definedName>
    <definedName name="_yr20">#REF!</definedName>
    <definedName name="_Yr2007">#REF!</definedName>
    <definedName name="_Yr2008">#REF!</definedName>
    <definedName name="_Yr2009">#REF!</definedName>
    <definedName name="_Yr2010">#REF!</definedName>
    <definedName name="_yr21" localSheetId="0">#REF!</definedName>
    <definedName name="_yr21">#REF!</definedName>
    <definedName name="_YR3" localSheetId="0">#REF!</definedName>
    <definedName name="_YR3">#REF!</definedName>
    <definedName name="_YR4" localSheetId="0">#REF!</definedName>
    <definedName name="_YR4">#REF!</definedName>
    <definedName name="_YR5" localSheetId="0">#REF!</definedName>
    <definedName name="_YR5">#REF!</definedName>
    <definedName name="_YR6" localSheetId="0">#REF!</definedName>
    <definedName name="_YR6">#REF!</definedName>
    <definedName name="_yr98" localSheetId="0">#REF!</definedName>
    <definedName name="_yr98">#REF!</definedName>
    <definedName name="_yr99" localSheetId="0">#REF!</definedName>
    <definedName name="_yr99">#REF!</definedName>
    <definedName name="A" localSheetId="0">#REF!</definedName>
    <definedName name="A">#REF!</definedName>
    <definedName name="A_1" localSheetId="0">#REF!</definedName>
    <definedName name="A_1">#REF!</definedName>
    <definedName name="A_2" localSheetId="0">#REF!</definedName>
    <definedName name="A_2">#REF!</definedName>
    <definedName name="A_3" localSheetId="0">#REF!</definedName>
    <definedName name="A_3">#REF!</definedName>
    <definedName name="A1topd" localSheetId="0">#REF!</definedName>
    <definedName name="A1topd">#REF!</definedName>
    <definedName name="A9A">#REF!</definedName>
    <definedName name="AccdMICP" localSheetId="0">#REF!</definedName>
    <definedName name="AccdMICP">#REF!</definedName>
    <definedName name="AccrExp" localSheetId="0">#REF!</definedName>
    <definedName name="AccrExp">#REF!</definedName>
    <definedName name="AccrExpSum" localSheetId="0">#REF!</definedName>
    <definedName name="AccrExpSum">#REF!</definedName>
    <definedName name="AccrMICP" localSheetId="0">#REF!</definedName>
    <definedName name="AccrMICP">#REF!</definedName>
    <definedName name="ACCRUED_401K" localSheetId="0">#REF!</definedName>
    <definedName name="ACCRUED_401K">#REF!</definedName>
    <definedName name="ACCRUED_LIAB" localSheetId="0">#REF!</definedName>
    <definedName name="ACCRUED_LIAB">#REF!</definedName>
    <definedName name="acct1410" localSheetId="0">#REF!</definedName>
    <definedName name="acct1410">#REF!</definedName>
    <definedName name="acct2810" localSheetId="0">#REF!</definedName>
    <definedName name="acct2810">#REF!</definedName>
    <definedName name="ACE" localSheetId="0">#REF!</definedName>
    <definedName name="ACE">#REF!</definedName>
    <definedName name="ACT">#REF!</definedName>
    <definedName name="ACT_EIN">#REF!</definedName>
    <definedName name="advance" localSheetId="0">#REF!</definedName>
    <definedName name="advance">#REF!</definedName>
    <definedName name="ADVERT" localSheetId="0">#REF!</definedName>
    <definedName name="ADVERT">#REF!</definedName>
    <definedName name="AFUDC" localSheetId="0">#REF!</definedName>
    <definedName name="AFUDC">#REF!</definedName>
    <definedName name="ALLOCATION" localSheetId="0">#REF!</definedName>
    <definedName name="ALLOCATION">#REF!</definedName>
    <definedName name="Allocators">#REF!</definedName>
    <definedName name="AllocIncTaxExpensePg2" localSheetId="0">#REF!</definedName>
    <definedName name="AllocIncTaxExpensePg2">#REF!</definedName>
    <definedName name="AMT" localSheetId="0">#REF!</definedName>
    <definedName name="AMT">#REF!</definedName>
    <definedName name="ANAL" localSheetId="0">#REF!</definedName>
    <definedName name="ANAL">#REF!</definedName>
    <definedName name="ANNFEB" localSheetId="0">#REF!</definedName>
    <definedName name="ANNFEB">#REF!</definedName>
    <definedName name="ANNMAR" localSheetId="0">#REF!</definedName>
    <definedName name="ANNMAR">#REF!</definedName>
    <definedName name="APN" localSheetId="0">#REF!</definedName>
    <definedName name="APN">#REF!</definedName>
    <definedName name="ARAMSum" localSheetId="0">#REF!</definedName>
    <definedName name="ARAMSum">#REF!</definedName>
    <definedName name="as" hidden="1">{#N/A,#N/A,FALSE,"Aging Summary";#N/A,#N/A,FALSE,"Ratio Analysis";#N/A,#N/A,FALSE,"Test 120 Day Accts";#N/A,#N/A,FALSE,"Tickmarks"}</definedName>
    <definedName name="AS2DocOpenMode" hidden="1">"AS2DocumentBrowse"</definedName>
    <definedName name="AS2NamedRange" hidden="1">7</definedName>
    <definedName name="Asset_Retrieve" localSheetId="0">#REF!</definedName>
    <definedName name="Asset_Retrieve">#REF!</definedName>
    <definedName name="AUG_1" localSheetId="0">#REF!</definedName>
    <definedName name="AUG_1">#REF!</definedName>
    <definedName name="AUG_2" localSheetId="0">#REF!</definedName>
    <definedName name="AUG_2">#REF!</definedName>
    <definedName name="AUG_3" localSheetId="0">#REF!</definedName>
    <definedName name="AUG_3">#REF!</definedName>
    <definedName name="AUGUST" localSheetId="0">#REF!</definedName>
    <definedName name="AUGUST">#REF!</definedName>
    <definedName name="av" localSheetId="0">#REF!</definedName>
    <definedName name="av">#REF!</definedName>
    <definedName name="AVSACURRYR" localSheetId="0">#REF!</definedName>
    <definedName name="AVSACURRYR">#REF!</definedName>
    <definedName name="AVSBCURRMO" localSheetId="0">#REF!</definedName>
    <definedName name="AVSBCURRMO">#REF!</definedName>
    <definedName name="bad_debt" localSheetId="0">#REF!</definedName>
    <definedName name="bad_debt">#REF!</definedName>
    <definedName name="BAD_DEBT_EXPENSE" localSheetId="0">#REF!</definedName>
    <definedName name="BAD_DEBT_EXPENSE">#REF!</definedName>
    <definedName name="BASIS" localSheetId="0">#REF!</definedName>
    <definedName name="BASIS">#REF!</definedName>
    <definedName name="bigbuckrecon" localSheetId="0">#REF!</definedName>
    <definedName name="bigbuckrecon">#REF!</definedName>
    <definedName name="Billing" localSheetId="0">#REF!</definedName>
    <definedName name="Billing">#REF!</definedName>
    <definedName name="block" localSheetId="0">#REF!</definedName>
    <definedName name="block">#REF!</definedName>
    <definedName name="block2" localSheetId="0">#REF!</definedName>
    <definedName name="block2">#REF!</definedName>
    <definedName name="BNE_MESSAGES_HIDDEN" localSheetId="0" hidden="1">#REF!</definedName>
    <definedName name="BNE_MESSAGES_HIDDEN" hidden="1">#REF!</definedName>
    <definedName name="BOOKDEP" localSheetId="0">#REF!</definedName>
    <definedName name="BOOKDEP">#REF!</definedName>
    <definedName name="BOOKDEPAFUDC" localSheetId="0">#REF!</definedName>
    <definedName name="BOOKDEPAFUDC">#REF!</definedName>
    <definedName name="Broker" localSheetId="0">#REF!</definedName>
    <definedName name="Broker">#REF!</definedName>
    <definedName name="BUDGET" localSheetId="0">#REF!</definedName>
    <definedName name="BUDGET">#REF!</definedName>
    <definedName name="burtonrecon" localSheetId="0">#REF!</definedName>
    <definedName name="burtonrecon">#REF!</definedName>
    <definedName name="bv" hidden="1">{#N/A,#N/A,FALSE,"Aging Summary";#N/A,#N/A,FALSE,"Ratio Analysis";#N/A,#N/A,FALSE,"Test 120 Day Accts";#N/A,#N/A,FALSE,"Tickmarks"}</definedName>
    <definedName name="C_51_1" localSheetId="0">#REF!</definedName>
    <definedName name="C_51_1">#REF!</definedName>
    <definedName name="C_51_1_93" localSheetId="0">#REF!</definedName>
    <definedName name="C_51_1_93">#REF!</definedName>
    <definedName name="C_51_2" localSheetId="0">#REF!</definedName>
    <definedName name="C_51_2">#REF!</definedName>
    <definedName name="C_51_2_93" localSheetId="0">#REF!</definedName>
    <definedName name="C_51_2_93">#REF!</definedName>
    <definedName name="C_51_3" localSheetId="0">#REF!</definedName>
    <definedName name="C_51_3">#REF!</definedName>
    <definedName name="C_51_4" localSheetId="0">#REF!</definedName>
    <definedName name="C_51_4">#REF!</definedName>
    <definedName name="C_51_5" localSheetId="0">#REF!</definedName>
    <definedName name="C_51_5">#REF!</definedName>
    <definedName name="C_51_6" localSheetId="0">#REF!</definedName>
    <definedName name="C_51_6">#REF!</definedName>
    <definedName name="Call_Format_ISD_All" localSheetId="0">#REF!</definedName>
    <definedName name="Call_Format_ISD_All">#REF!</definedName>
    <definedName name="CAPTIVE_INS" localSheetId="0">#REF!</definedName>
    <definedName name="CAPTIVE_INS">#REF!</definedName>
    <definedName name="CASE_2_PG_1" localSheetId="0">#REF!</definedName>
    <definedName name="CASE_2_PG_1">#REF!</definedName>
    <definedName name="cf" localSheetId="0">#REF!</definedName>
    <definedName name="cf">#REF!</definedName>
    <definedName name="charlesrecon" localSheetId="0">#REF!</definedName>
    <definedName name="charlesrecon">#REF!</definedName>
    <definedName name="CHECKREQUEST" localSheetId="0">#REF!</definedName>
    <definedName name="CHECKREQUEST">#REF!</definedName>
    <definedName name="ClubDues" localSheetId="0">#REF!</definedName>
    <definedName name="ClubDues">#REF!</definedName>
    <definedName name="Coal1" localSheetId="0">#REF!</definedName>
    <definedName name="Coal1">#REF!</definedName>
    <definedName name="Coal2" localSheetId="0">#REF!</definedName>
    <definedName name="Coal2">#REF!</definedName>
    <definedName name="Coal3" localSheetId="0">#REF!</definedName>
    <definedName name="Coal3">#REF!</definedName>
    <definedName name="COGS" localSheetId="0">#REF!</definedName>
    <definedName name="COGS">#REF!</definedName>
    <definedName name="COMPANY" localSheetId="0">#REF!</definedName>
    <definedName name="COMPANY">#REF!</definedName>
    <definedName name="CORP" localSheetId="0">#REF!</definedName>
    <definedName name="CORP">#REF!</definedName>
    <definedName name="COST93" localSheetId="0">#REF!</definedName>
    <definedName name="COST93">#REF!</definedName>
    <definedName name="covingtonrecon" localSheetId="0">#REF!</definedName>
    <definedName name="covingtonrecon">#REF!</definedName>
    <definedName name="CR">#REF!</definedName>
    <definedName name="CRCAP2006" localSheetId="0">#REF!</definedName>
    <definedName name="CRCAP2006">#REF!</definedName>
    <definedName name="CRCAP2007" localSheetId="0">#REF!</definedName>
    <definedName name="CRCAP2007">#REF!</definedName>
    <definedName name="CRCAP2008" localSheetId="0">#REF!</definedName>
    <definedName name="CRCAP2008">#REF!</definedName>
    <definedName name="CRCAP2009" localSheetId="0">#REF!</definedName>
    <definedName name="CRCAP2009">#REF!</definedName>
    <definedName name="CRCAP2010" localSheetId="0">#REF!</definedName>
    <definedName name="CRCAP2010">#REF!</definedName>
    <definedName name="_xlnm.Criteria" localSheetId="0">#REF!</definedName>
    <definedName name="_xlnm.Criteria">#REF!</definedName>
    <definedName name="CROM2006" localSheetId="0">#REF!</definedName>
    <definedName name="CROM2006">#REF!</definedName>
    <definedName name="CROM2007" localSheetId="0">#REF!</definedName>
    <definedName name="CROM2007">#REF!</definedName>
    <definedName name="CROM2008" localSheetId="0">#REF!</definedName>
    <definedName name="CROM2008">#REF!</definedName>
    <definedName name="CROM2009" localSheetId="0">#REF!</definedName>
    <definedName name="CROM2009">#REF!</definedName>
    <definedName name="CROM2010" localSheetId="0">#REF!</definedName>
    <definedName name="CROM2010">#REF!</definedName>
    <definedName name="crookedrecon" localSheetId="0">#REF!</definedName>
    <definedName name="crookedrecon">#REF!</definedName>
    <definedName name="CUMMULATIVE" localSheetId="0">#REF!</definedName>
    <definedName name="CUMMULATIVE">#REF!</definedName>
    <definedName name="CUMTD" localSheetId="0">#REF!</definedName>
    <definedName name="CUMTD">#REF!</definedName>
    <definedName name="D" localSheetId="0">#REF!</definedName>
    <definedName name="D">#REF!</definedName>
    <definedName name="data" localSheetId="0">#REF!</definedName>
    <definedName name="data">#REF!</definedName>
    <definedName name="data1991" localSheetId="0">#REF!</definedName>
    <definedName name="data1991">#REF!</definedName>
    <definedName name="data1992" localSheetId="0">#REF!</definedName>
    <definedName name="data1992">#REF!</definedName>
    <definedName name="data1993" localSheetId="0">#REF!</definedName>
    <definedName name="data1993">#REF!</definedName>
    <definedName name="_xlnm.Database" localSheetId="0">#REF!</definedName>
    <definedName name="_xlnm.Database">#REF!</definedName>
    <definedName name="DataTabl" localSheetId="0">#REF!</definedName>
    <definedName name="DataTabl">#REF!</definedName>
    <definedName name="DataTable" localSheetId="0">#REF!</definedName>
    <definedName name="DataTable">#REF!</definedName>
    <definedName name="DBASE" localSheetId="0">#REF!</definedName>
    <definedName name="DBASE">#REF!</definedName>
    <definedName name="dbo_fnv_act_rtx" localSheetId="0">#REF!</definedName>
    <definedName name="dbo_fnv_act_rtx">#REF!</definedName>
    <definedName name="DDD" localSheetId="0">#REF!</definedName>
    <definedName name="DDD">#REF!</definedName>
    <definedName name="DDDD" localSheetId="0">#REF!</definedName>
    <definedName name="DDDD">#REF!</definedName>
    <definedName name="DDDDD" localSheetId="0">#REF!</definedName>
    <definedName name="DDDDD">#REF!</definedName>
    <definedName name="Debt_Retrieve" localSheetId="0">#REF!</definedName>
    <definedName name="Debt_Retrieve">#REF!</definedName>
    <definedName name="DefDirector" localSheetId="0">#REF!</definedName>
    <definedName name="DefDirector">#REF!</definedName>
    <definedName name="DEFERRED_COMP" localSheetId="0">#REF!</definedName>
    <definedName name="DEFERRED_COMP">#REF!</definedName>
    <definedName name="DEFERRED_COMPENSATION" localSheetId="0">#REF!</definedName>
    <definedName name="DEFERRED_COMPENSATION">#REF!</definedName>
    <definedName name="DefGain" localSheetId="0">#REF!</definedName>
    <definedName name="DefGain">#REF!</definedName>
    <definedName name="DEFINC" localSheetId="0">#REF!</definedName>
    <definedName name="DEFINC">#REF!</definedName>
    <definedName name="DefMICP" localSheetId="0">#REF!</definedName>
    <definedName name="DefMICP">#REF!</definedName>
    <definedName name="Dep" localSheetId="0">#REF!</definedName>
    <definedName name="Dep">#REF!</definedName>
    <definedName name="DEPR" localSheetId="0">#REF!</definedName>
    <definedName name="DEPR">#REF!</definedName>
    <definedName name="Derivation_of_Energy_Separation_Factors" localSheetId="0">#REF!</definedName>
    <definedName name="Derivation_of_Energy_Separation_Factors">#REF!</definedName>
    <definedName name="devel" localSheetId="0">#REF!</definedName>
    <definedName name="devel">#REF!</definedName>
    <definedName name="df" hidden="1">{#N/A,#N/A,FALSE,"Aging Summary";#N/A,#N/A,FALSE,"Ratio Analysis";#N/A,#N/A,FALSE,"Test 120 Day Accts";#N/A,#N/A,FALSE,"Tickmarks"}</definedName>
    <definedName name="DFD_TAX" localSheetId="0">#REF!</definedName>
    <definedName name="DFD_TAX">#REF!</definedName>
    <definedName name="dhiirecon" localSheetId="0">#REF!</definedName>
    <definedName name="dhiirecon">#REF!</definedName>
    <definedName name="dick" localSheetId="0">#REF!</definedName>
    <definedName name="dick">#REF!</definedName>
    <definedName name="dinomountrecon" localSheetId="0">#REF!</definedName>
    <definedName name="dinomountrecon">#REF!</definedName>
    <definedName name="Dividend" localSheetId="0">#REF!</definedName>
    <definedName name="Dividend">#REF!</definedName>
    <definedName name="DOCKET_NO">#REF!</definedName>
    <definedName name="ds" hidden="1">{#N/A,#N/A,FALSE,"Aging Summary";#N/A,#N/A,FALSE,"Ratio Analysis";#N/A,#N/A,FALSE,"Test 120 Day Accts";#N/A,#N/A,FALSE,"Tickmarks"}</definedName>
    <definedName name="E" localSheetId="0">#REF!</definedName>
    <definedName name="E">#REF!</definedName>
    <definedName name="E1_Page_1">#REF!,#REF!,#REF!,#REF!,#REF!,#REF!,#REF!</definedName>
    <definedName name="E1_Page_2">#REF!,#REF!,#REF!,#REF!,#REF!,#REF!,#REF!</definedName>
    <definedName name="E4_Page_1_All">#REF!,#REF!,#REF!,#REF!,#REF!,#REF!,#REF!</definedName>
    <definedName name="E4_Page_1_Filing">#REF!,#REF!,#REF!,#REF!,#REF!,#REF!,#REF!</definedName>
    <definedName name="E4_Page_2_All">#REF!,#REF!,#REF!,#REF!,#REF!,#REF!,#REF!</definedName>
    <definedName name="E4_Page_2_Filing">#REF!,#REF!,#REF!,#REF!,#REF!,#REF!,#REF!</definedName>
    <definedName name="ECCRCurrentTax" localSheetId="0">#REF!</definedName>
    <definedName name="ECCRCurrentTax">#REF!</definedName>
    <definedName name="ECCRDeferredTax" localSheetId="0">#REF!</definedName>
    <definedName name="ECCRDeferredTax">#REF!</definedName>
    <definedName name="ECON_DEV" localSheetId="0">#REF!</definedName>
    <definedName name="ECON_DEV">#REF!</definedName>
    <definedName name="ECRCCurrentTax" localSheetId="0">#REF!</definedName>
    <definedName name="ECRCCurrentTax">#REF!</definedName>
    <definedName name="ECRCDeferredTax" localSheetId="0">#REF!</definedName>
    <definedName name="ECRCDeferredTax">#REF!</definedName>
    <definedName name="EDC" localSheetId="0">#REF!</definedName>
    <definedName name="EDC">#REF!</definedName>
    <definedName name="ENT" localSheetId="0">#REF!</definedName>
    <definedName name="ENT">#REF!</definedName>
    <definedName name="Entity">#REF!</definedName>
    <definedName name="Equity_Retrieve" localSheetId="0">#REF!</definedName>
    <definedName name="Equity_Retrieve">#REF!</definedName>
    <definedName name="er" hidden="1">{#N/A,#N/A,FALSE,"Aging Summary";#N/A,#N/A,FALSE,"Ratio Analysis";#N/A,#N/A,FALSE,"Test 120 Day Accts";#N/A,#N/A,FALSE,"Tickmarks"}</definedName>
    <definedName name="EssOptions">"A1110000000130000000001100000_0000"</definedName>
    <definedName name="ew" hidden="1">{#N/A,#N/A,FALSE,"Aging Summary";#N/A,#N/A,FALSE,"Ratio Analysis";#N/A,#N/A,FALSE,"Test 120 Day Accts";#N/A,#N/A,FALSE,"Tickmarks"}</definedName>
    <definedName name="EXCTRACT1" localSheetId="0">#REF!</definedName>
    <definedName name="EXCTRACT1">#REF!</definedName>
    <definedName name="Exrate00" localSheetId="0">#REF!</definedName>
    <definedName name="Exrate00">#REF!</definedName>
    <definedName name="Exrate99" localSheetId="0">#REF!</definedName>
    <definedName name="Exrate99">#REF!</definedName>
    <definedName name="_xlnm.Extract" localSheetId="0">#REF!</definedName>
    <definedName name="_xlnm.Extract">#REF!</definedName>
    <definedName name="FACTORS" localSheetId="0">#REF!</definedName>
    <definedName name="FACTORS">#REF!</definedName>
    <definedName name="fd" hidden="1">{#N/A,#N/A,FALSE,"Aging Summary";#N/A,#N/A,FALSE,"Ratio Analysis";#N/A,#N/A,FALSE,"Test 120 Day Accts";#N/A,#N/A,FALSE,"Tickmarks"}</definedName>
    <definedName name="FEDERAL" localSheetId="0">#REF!</definedName>
    <definedName name="FEDERAL">#REF!</definedName>
    <definedName name="FGC" localSheetId="0">#REF!</definedName>
    <definedName name="FGC">#REF!</definedName>
    <definedName name="FI_Tax_Entry_Year" localSheetId="0">#REF!</definedName>
    <definedName name="FI_Tax_Entry_Year">#REF!</definedName>
    <definedName name="fiddlersrecon" localSheetId="0">#REF!</definedName>
    <definedName name="fiddlersrecon">#REF!</definedName>
    <definedName name="FILENAME" localSheetId="0">#REF!</definedName>
    <definedName name="FILENAME">#REF!</definedName>
    <definedName name="FL">#REF!</definedName>
    <definedName name="FLCAP2006" localSheetId="0">#REF!</definedName>
    <definedName name="FLCAP2006">#REF!</definedName>
    <definedName name="FLCAP2007" localSheetId="0">#REF!</definedName>
    <definedName name="FLCAP2007">#REF!</definedName>
    <definedName name="FLCAP2008" localSheetId="0">#REF!</definedName>
    <definedName name="FLCAP2008">#REF!</definedName>
    <definedName name="FLCAP2009" localSheetId="0">#REF!</definedName>
    <definedName name="FLCAP2009">#REF!</definedName>
    <definedName name="FLCAP2010" localSheetId="0">#REF!</definedName>
    <definedName name="FLCAP2010">#REF!</definedName>
    <definedName name="FLOM2006" localSheetId="0">#REF!</definedName>
    <definedName name="FLOM2006">#REF!</definedName>
    <definedName name="FLOM2007" localSheetId="0">#REF!</definedName>
    <definedName name="FLOM2007">#REF!</definedName>
    <definedName name="FLOM2008" localSheetId="0">#REF!</definedName>
    <definedName name="FLOM2008">#REF!</definedName>
    <definedName name="FLOM2009" localSheetId="0">#REF!</definedName>
    <definedName name="FLOM2009">#REF!</definedName>
    <definedName name="FLOM2010" localSheetId="0">#REF!</definedName>
    <definedName name="FLOM2010">#REF!</definedName>
    <definedName name="Florida" localSheetId="0">#REF!</definedName>
    <definedName name="Florida">#REF!</definedName>
    <definedName name="Florida_Power_Corporation" localSheetId="0">#REF!</definedName>
    <definedName name="Florida_Power_Corporation">#REF!</definedName>
    <definedName name="FORM" localSheetId="0">#REF!</definedName>
    <definedName name="FORM">#REF!</definedName>
    <definedName name="FORM_4626" localSheetId="0">#REF!</definedName>
    <definedName name="FORM_4626">#REF!</definedName>
    <definedName name="FORM42_1A" localSheetId="0">#REF!</definedName>
    <definedName name="FORM42_1A">#REF!</definedName>
    <definedName name="FORM42_2A" localSheetId="0">#REF!</definedName>
    <definedName name="FORM42_2A">#REF!</definedName>
    <definedName name="FORM42_3A" localSheetId="0">#REF!</definedName>
    <definedName name="FORM42_3A">#REF!</definedName>
    <definedName name="FORM42_4A" localSheetId="0">#REF!</definedName>
    <definedName name="FORM42_4A">#REF!</definedName>
    <definedName name="FORM42_6A" localSheetId="0">#REF!</definedName>
    <definedName name="FORM42_6A">#REF!</definedName>
    <definedName name="FORM42_8A_P1" localSheetId="0">#REF!</definedName>
    <definedName name="FORM42_8A_P1">#REF!</definedName>
    <definedName name="FORM42_8A_P10" localSheetId="0">#REF!</definedName>
    <definedName name="FORM42_8A_P10">#REF!</definedName>
    <definedName name="FORM42_8A_P11" localSheetId="0">#REF!</definedName>
    <definedName name="FORM42_8A_P11">#REF!</definedName>
    <definedName name="FORM42_8A_P12" localSheetId="0">#REF!</definedName>
    <definedName name="FORM42_8A_P12">#REF!</definedName>
    <definedName name="FORM42_8A_P13" localSheetId="0">#REF!</definedName>
    <definedName name="FORM42_8A_P13">#REF!</definedName>
    <definedName name="FORM42_8A_P14" localSheetId="0">#REF!</definedName>
    <definedName name="FORM42_8A_P14">#REF!</definedName>
    <definedName name="FORM42_8A_P15" localSheetId="0">#REF!</definedName>
    <definedName name="FORM42_8A_P15">#REF!</definedName>
    <definedName name="FORM42_8A_P16" localSheetId="0">#REF!</definedName>
    <definedName name="FORM42_8A_P16">#REF!</definedName>
    <definedName name="FORM42_8A_P17" localSheetId="0">#REF!</definedName>
    <definedName name="FORM42_8A_P17">#REF!</definedName>
    <definedName name="FORM42_8A_P18" localSheetId="0">#REF!</definedName>
    <definedName name="FORM42_8A_P18">#REF!</definedName>
    <definedName name="FORM42_8A_P19" localSheetId="0">#REF!</definedName>
    <definedName name="FORM42_8A_P19">#REF!</definedName>
    <definedName name="FORM42_8A_P2" localSheetId="0">#REF!</definedName>
    <definedName name="FORM42_8A_P2">#REF!</definedName>
    <definedName name="FORM42_8A_P20" localSheetId="0">#REF!</definedName>
    <definedName name="FORM42_8A_P20">#REF!</definedName>
    <definedName name="FORM42_8A_P3" localSheetId="0">#REF!</definedName>
    <definedName name="FORM42_8A_P3">#REF!</definedName>
    <definedName name="FORM42_8A_P4" localSheetId="0">#REF!</definedName>
    <definedName name="FORM42_8A_P4">#REF!</definedName>
    <definedName name="FORM42_8A_P5" localSheetId="0">#REF!</definedName>
    <definedName name="FORM42_8A_P5">#REF!</definedName>
    <definedName name="FORM42_8A_P6" localSheetId="0">#REF!</definedName>
    <definedName name="FORM42_8A_P6">#REF!</definedName>
    <definedName name="FORM42_8A_P7" localSheetId="0">#REF!</definedName>
    <definedName name="FORM42_8A_P7">#REF!</definedName>
    <definedName name="FORM42_8A_P8" localSheetId="0">#REF!</definedName>
    <definedName name="FORM42_8A_P8">#REF!</definedName>
    <definedName name="FORM42_8A_P9" localSheetId="0">#REF!</definedName>
    <definedName name="FORM42_8A_P9">#REF!</definedName>
    <definedName name="FORM4626" localSheetId="0">#REF!</definedName>
    <definedName name="FORM4626">#REF!</definedName>
    <definedName name="FPCCAP" localSheetId="0">#REF!</definedName>
    <definedName name="FPCCAP">#REF!</definedName>
    <definedName name="frt" hidden="1">{#N/A,#N/A,FALSE,"Aging Summary";#N/A,#N/A,FALSE,"Ratio Analysis";#N/A,#N/A,FALSE,"Test 120 Day Accts";#N/A,#N/A,FALSE,"Tickmarks"}</definedName>
    <definedName name="fsd" hidden="1">{#N/A,#N/A,FALSE,"Aging Summary";#N/A,#N/A,FALSE,"Ratio Analysis";#N/A,#N/A,FALSE,"Test 120 Day Accts";#N/A,#N/A,FALSE,"Tickmarks"}</definedName>
    <definedName name="FuelCurrentTax" localSheetId="0">#REF!</definedName>
    <definedName name="FuelCurrentTax">#REF!</definedName>
    <definedName name="FuelDeferredTax" localSheetId="0">#REF!</definedName>
    <definedName name="FuelDeferredTax">#REF!</definedName>
    <definedName name="G" localSheetId="0">#REF!</definedName>
    <definedName name="G">#REF!</definedName>
    <definedName name="glenivyrecon" localSheetId="0">#REF!</definedName>
    <definedName name="glenivyrecon">#REF!</definedName>
    <definedName name="H" localSheetId="0">#REF!</definedName>
    <definedName name="H">#REF!</definedName>
    <definedName name="helenrecon" localSheetId="0">#REF!</definedName>
    <definedName name="helenrecon">#REF!</definedName>
    <definedName name="holding1" localSheetId="0">#REF!</definedName>
    <definedName name="holding1">#REF!</definedName>
    <definedName name="holding2" localSheetId="0">#REF!</definedName>
    <definedName name="holding2">#REF!</definedName>
    <definedName name="holding3" localSheetId="0">#REF!</definedName>
    <definedName name="holding3">#REF!</definedName>
    <definedName name="HOURS">#REF!</definedName>
    <definedName name="Housing" localSheetId="0">#REF!</definedName>
    <definedName name="Housing">#REF!</definedName>
    <definedName name="ID_sorted" localSheetId="0">#REF!</definedName>
    <definedName name="ID_sorted">#REF!</definedName>
    <definedName name="In.3" localSheetId="0">#REF!</definedName>
    <definedName name="In.3">#REF!</definedName>
    <definedName name="INACTIVE" localSheetId="0">#REF!</definedName>
    <definedName name="INACTIVE">#REF!</definedName>
    <definedName name="INDEX" localSheetId="0">#REF!</definedName>
    <definedName name="INDEX">#REF!</definedName>
    <definedName name="INPUT" localSheetId="0">#REF!</definedName>
    <definedName name="INPUT">#REF!</definedName>
    <definedName name="INPUT_1" localSheetId="0">#REF!</definedName>
    <definedName name="INPUT_1">#REF!</definedName>
    <definedName name="INPUT_2" localSheetId="0">#REF!</definedName>
    <definedName name="INPUT_2">#REF!</definedName>
    <definedName name="INPUT2" localSheetId="0">#REF!</definedName>
    <definedName name="INPUT2">#REF!</definedName>
    <definedName name="INSUR" localSheetId="0">#REF!</definedName>
    <definedName name="INSUR">#REF!</definedName>
    <definedName name="Insurance1" localSheetId="0">#REF!</definedName>
    <definedName name="Insurance1">#REF!</definedName>
    <definedName name="Insurance2" localSheetId="0">#REF!</definedName>
    <definedName name="Insurance2">#REF!</definedName>
    <definedName name="INT_TAX_DEF" localSheetId="0">#REF!</definedName>
    <definedName name="INT_TAX_DEF">#REF!</definedName>
    <definedName name="INT_TAX_DEF2" localSheetId="0">#REF!</definedName>
    <definedName name="INT_TAX_DEF2">#REF!</definedName>
    <definedName name="INTER_CO_PROFIT" localSheetId="0">#REF!</definedName>
    <definedName name="INTER_CO_PROFIT">#REF!</definedName>
    <definedName name="INTERCO" localSheetId="0">#REF!</definedName>
    <definedName name="INTERCO">#REF!</definedName>
    <definedName name="Interest" localSheetId="0">#REF!</definedName>
    <definedName name="Interest">#REF!</definedName>
    <definedName name="INVENTORY" localSheetId="0">#REF!</definedName>
    <definedName name="INVENTORY">#REF!</definedName>
    <definedName name="iu" hidden="1">{#N/A,#N/A,FALSE,"Aging Summary";#N/A,#N/A,FALSE,"Ratio Analysis";#N/A,#N/A,FALSE,"Test 120 Day Accts";#N/A,#N/A,FALSE,"Tickmarks"}</definedName>
    <definedName name="jack" localSheetId="0">#REF!</definedName>
    <definedName name="jack">#REF!</definedName>
    <definedName name="JE27Recon" localSheetId="0">#REF!</definedName>
    <definedName name="JE27Recon">#REF!</definedName>
    <definedName name="JURIS" localSheetId="0">#REF!</definedName>
    <definedName name="JURIS">#REF!</definedName>
    <definedName name="kkk" hidden="1">{#N/A,#N/A,FALSE,"Aging Summary";#N/A,#N/A,FALSE,"Ratio Analysis";#N/A,#N/A,FALSE,"Test 120 Day Accts";#N/A,#N/A,FALSE,"Tickmarks"}</definedName>
    <definedName name="LAG" localSheetId="0">#REF!</definedName>
    <definedName name="LAG">#REF!</definedName>
    <definedName name="left1" localSheetId="0">#REF!</definedName>
    <definedName name="left1">#REF!</definedName>
    <definedName name="left2" localSheetId="0">#REF!</definedName>
    <definedName name="left2">#REF!</definedName>
    <definedName name="Legal" localSheetId="0">#REF!</definedName>
    <definedName name="Legal">#REF!</definedName>
    <definedName name="LIAB" localSheetId="0">#REF!</definedName>
    <definedName name="LIAB">#REF!</definedName>
    <definedName name="LIAISON" localSheetId="0">#REF!</definedName>
    <definedName name="LIAISON">#REF!</definedName>
    <definedName name="LIFEDEP" localSheetId="0">#REF!</definedName>
    <definedName name="LIFEDEP">#REF!</definedName>
    <definedName name="LIFEDEPHARRIS" localSheetId="0">#REF!</definedName>
    <definedName name="LIFEDEPHARRIS">#REF!</definedName>
    <definedName name="LINE01" localSheetId="0">#REF!</definedName>
    <definedName name="LINE01">#REF!</definedName>
    <definedName name="LINE02" localSheetId="0">#REF!</definedName>
    <definedName name="LINE02">#REF!</definedName>
    <definedName name="LINE04" localSheetId="0">#REF!</definedName>
    <definedName name="LINE04">#REF!</definedName>
    <definedName name="LINE05" localSheetId="0">#REF!</definedName>
    <definedName name="LINE05">#REF!</definedName>
    <definedName name="LINE06" localSheetId="0">#REF!</definedName>
    <definedName name="LINE06">#REF!</definedName>
    <definedName name="LINE07" localSheetId="0">#REF!</definedName>
    <definedName name="LINE07">#REF!</definedName>
    <definedName name="LINE08" localSheetId="0">#REF!</definedName>
    <definedName name="LINE08">#REF!</definedName>
    <definedName name="LINE09" localSheetId="0">#REF!</definedName>
    <definedName name="LINE09">#REF!</definedName>
    <definedName name="LINE1" localSheetId="0">#REF!</definedName>
    <definedName name="LINE1">#REF!</definedName>
    <definedName name="LINE10" localSheetId="0">#REF!</definedName>
    <definedName name="LINE10">#REF!</definedName>
    <definedName name="LINE12" localSheetId="0">#REF!</definedName>
    <definedName name="LINE12">#REF!</definedName>
    <definedName name="LINE13" localSheetId="0">#REF!</definedName>
    <definedName name="LINE13">#REF!</definedName>
    <definedName name="LINE14" localSheetId="0">#REF!</definedName>
    <definedName name="LINE14">#REF!</definedName>
    <definedName name="LINE15" localSheetId="0">#REF!</definedName>
    <definedName name="LINE15">#REF!</definedName>
    <definedName name="LINE16" localSheetId="0">#REF!</definedName>
    <definedName name="LINE16">#REF!</definedName>
    <definedName name="LINE17" localSheetId="0">#REF!</definedName>
    <definedName name="LINE17">#REF!</definedName>
    <definedName name="LINE18" localSheetId="0">#REF!</definedName>
    <definedName name="LINE18">#REF!</definedName>
    <definedName name="LINE19" localSheetId="0">#REF!</definedName>
    <definedName name="LINE19">#REF!</definedName>
    <definedName name="LINE2" localSheetId="0">#REF!</definedName>
    <definedName name="LINE2">#REF!</definedName>
    <definedName name="LINE20" localSheetId="0">#REF!</definedName>
    <definedName name="LINE20">#REF!</definedName>
    <definedName name="LINE21" localSheetId="0">#REF!</definedName>
    <definedName name="LINE21">#REF!</definedName>
    <definedName name="LINE22" localSheetId="0">#REF!</definedName>
    <definedName name="LINE22">#REF!</definedName>
    <definedName name="LINE23" localSheetId="0">#REF!</definedName>
    <definedName name="LINE23">#REF!</definedName>
    <definedName name="LINE24" localSheetId="0">#REF!</definedName>
    <definedName name="LINE24">#REF!</definedName>
    <definedName name="LINE25" localSheetId="0">#REF!</definedName>
    <definedName name="LINE25">#REF!</definedName>
    <definedName name="LINE26" localSheetId="0">#REF!</definedName>
    <definedName name="LINE26">#REF!</definedName>
    <definedName name="LINE4" localSheetId="0">#REF!</definedName>
    <definedName name="LINE4">#REF!</definedName>
    <definedName name="LINE5" localSheetId="0">#REF!</definedName>
    <definedName name="LINE5">#REF!</definedName>
    <definedName name="LINE6" localSheetId="0">#REF!</definedName>
    <definedName name="LINE6">#REF!</definedName>
    <definedName name="Line7" localSheetId="0">#REF!</definedName>
    <definedName name="Line7">#REF!</definedName>
    <definedName name="LINE8" localSheetId="0">#REF!</definedName>
    <definedName name="LINE8">#REF!</definedName>
    <definedName name="LINE9" localSheetId="0">#REF!</definedName>
    <definedName name="LINE9">#REF!</definedName>
    <definedName name="lk" hidden="1">{#N/A,#N/A,FALSE,"Aging Summary";#N/A,#N/A,FALSE,"Ratio Analysis";#N/A,#N/A,FALSE,"Test 120 Day Accts";#N/A,#N/A,FALSE,"Tickmarks"}</definedName>
    <definedName name="lku" hidden="1">{#N/A,#N/A,FALSE,"Aging Summary";#N/A,#N/A,FALSE,"Ratio Analysis";#N/A,#N/A,FALSE,"Test 120 Day Accts";#N/A,#N/A,FALSE,"Tickmarks"}</definedName>
    <definedName name="lll" hidden="1">{#N/A,#N/A,FALSE,"Aging Summary";#N/A,#N/A,FALSE,"Ratio Analysis";#N/A,#N/A,FALSE,"Test 120 Day Accts";#N/A,#N/A,FALSE,"Tickmarks"}</definedName>
    <definedName name="LOBBYING" localSheetId="0">#REF!</definedName>
    <definedName name="LOBBYING">#REF!</definedName>
    <definedName name="LOCALSALES" localSheetId="0">#REF!</definedName>
    <definedName name="LOCALSALES">#REF!</definedName>
    <definedName name="LTIP" localSheetId="0">#REF!</definedName>
    <definedName name="LTIP">#REF!</definedName>
    <definedName name="LTIPpg1" localSheetId="0">#REF!</definedName>
    <definedName name="LTIPpg1">#REF!</definedName>
    <definedName name="LTIPpg2" localSheetId="0">#REF!</definedName>
    <definedName name="LTIPpg2">#REF!</definedName>
    <definedName name="LYN" localSheetId="0">#REF!</definedName>
    <definedName name="LYN">#REF!</definedName>
    <definedName name="M_1" localSheetId="0">#REF!</definedName>
    <definedName name="M_1">#REF!</definedName>
    <definedName name="MAIN" localSheetId="0">#REF!</definedName>
    <definedName name="MAIN">#REF!</definedName>
    <definedName name="MAR_1" localSheetId="0">#REF!</definedName>
    <definedName name="MAR_1">#REF!</definedName>
    <definedName name="MAR_3" localSheetId="0">#REF!</definedName>
    <definedName name="MAR_3">#REF!</definedName>
    <definedName name="Marine1" localSheetId="0">#REF!</definedName>
    <definedName name="Marine1">#REF!</definedName>
    <definedName name="Marine2" localSheetId="0">#REF!</definedName>
    <definedName name="Marine2">#REF!</definedName>
    <definedName name="Marine3" localSheetId="0">#REF!</definedName>
    <definedName name="Marine3">#REF!</definedName>
    <definedName name="MARY_T" localSheetId="0">#REF!</definedName>
    <definedName name="MARY_T">#REF!</definedName>
    <definedName name="medicalrecon" localSheetId="0">#REF!</definedName>
    <definedName name="medicalrecon">#REF!</definedName>
    <definedName name="MICP" localSheetId="0">#REF!</definedName>
    <definedName name="MICP">#REF!</definedName>
    <definedName name="MINEFEE" localSheetId="0">#REF!</definedName>
    <definedName name="MINEFEE">#REF!</definedName>
    <definedName name="MINROY" localSheetId="0">#REF!</definedName>
    <definedName name="MINROY">#REF!</definedName>
    <definedName name="Mis" localSheetId="0">#REF!</definedName>
    <definedName name="Mis">#REF!</definedName>
    <definedName name="MMRate">#REF!</definedName>
    <definedName name="mn" hidden="1">{#N/A,#N/A,FALSE,"Aging Summary";#N/A,#N/A,FALSE,"Ratio Analysis";#N/A,#N/A,FALSE,"Test 120 Day Accts";#N/A,#N/A,FALSE,"Tickmarks"}</definedName>
    <definedName name="MONTH_1" localSheetId="0">#REF!</definedName>
    <definedName name="MONTH_1">#REF!</definedName>
    <definedName name="MONTH_2" localSheetId="0">#REF!</definedName>
    <definedName name="MONTH_2">#REF!</definedName>
    <definedName name="MONTH_3" localSheetId="0">#REF!</definedName>
    <definedName name="MONTH_3">#REF!</definedName>
    <definedName name="MONTH_4" localSheetId="0">#REF!</definedName>
    <definedName name="MONTH_4">#REF!</definedName>
    <definedName name="MONTH_5" localSheetId="0">#REF!</definedName>
    <definedName name="MONTH_5">#REF!</definedName>
    <definedName name="MONTH_6" localSheetId="0">#REF!</definedName>
    <definedName name="MONTH_6">#REF!</definedName>
    <definedName name="MOR_BS" localSheetId="0">#REF!</definedName>
    <definedName name="MOR_BS">#REF!</definedName>
    <definedName name="NFIP" localSheetId="0">#REF!</definedName>
    <definedName name="NFIP">#REF!</definedName>
    <definedName name="nonadvance" localSheetId="0">#REF!</definedName>
    <definedName name="nonadvance">#REF!</definedName>
    <definedName name="NonBroker" localSheetId="0">#REF!</definedName>
    <definedName name="NonBroker">#REF!</definedName>
    <definedName name="NonDedEnter" localSheetId="0">#REF!</definedName>
    <definedName name="NonDedEnter">#REF!</definedName>
    <definedName name="NonDisrPension" localSheetId="0">#REF!</definedName>
    <definedName name="NonDisrPension">#REF!</definedName>
    <definedName name="none" localSheetId="0" hidden="1">#REF!</definedName>
    <definedName name="none" hidden="1">#REF!</definedName>
    <definedName name="NONFUELREC" localSheetId="0">#REF!</definedName>
    <definedName name="NONFUELREC">#REF!</definedName>
    <definedName name="NovAccts" localSheetId="0">#REF!</definedName>
    <definedName name="NovAccts">#REF!</definedName>
    <definedName name="Number_of_Payments" localSheetId="0">MATCH(0.01,End_Bal,-1)+1</definedName>
    <definedName name="Number_of_Payments">MATCH(0.01,End_Bal,-1)+1</definedName>
    <definedName name="NvsASD">"V1998-12-31"</definedName>
    <definedName name="NvsAutoDrillOk">"VN"</definedName>
    <definedName name="NvsElapsedTime">0.018534722221375</definedName>
    <definedName name="NvsEndTime">36293.6235076389</definedName>
    <definedName name="NvsInstanceHook" localSheetId="0">Format_ISD_All</definedName>
    <definedName name="NvsInstanceHook">Format_ISD_All</definedName>
    <definedName name="NvsInstSpec">"%"</definedName>
    <definedName name="NvsLayoutType">"M3"</definedName>
    <definedName name="NvsNplSpec">"%,X,RZT.ACCOUNT.robyn,CZT.ACCOUNT.robyn"</definedName>
    <definedName name="NvsPanelEffdt">"V1996-01-01"</definedName>
    <definedName name="NvsPanelSetid">"VFON"</definedName>
    <definedName name="NvsParentRef">#REF!</definedName>
    <definedName name="NvsReqBU">"V05"</definedName>
    <definedName name="NvsReqBUOnly">"VN"</definedName>
    <definedName name="NvsSheetType">"M"</definedName>
    <definedName name="NvsTransLed">"VN"</definedName>
    <definedName name="NvsTreeASD">"V1998-12-31"</definedName>
    <definedName name="NvsValTbl.ACCOUNT">"GL_ACCOUNT_TBL"</definedName>
    <definedName name="NvsValTbl.BUSINESS_UNIT">"BUS_UNIT_TBL_GL"</definedName>
    <definedName name="NvsValTbl.CURRENCY_CD">"CURRENCY_CD_TBL"</definedName>
    <definedName name="NvsValTbl.DEPTID">"DEPARTMENT_TBL"</definedName>
    <definedName name="NvsValTbl.EAC">"EAC_TBL"</definedName>
    <definedName name="NvsValTbl.FERC_OTHER">"FERC_OTHER_TBL"</definedName>
    <definedName name="NvsValTbl.PRODUCT">"PRODUCT_TBL"</definedName>
    <definedName name="NvsValTbl.Z_FUNCTION">"Z_FUNCTION_TBL"</definedName>
    <definedName name="NvsValTbl.Z_REG_ID">"Z_REG_ID_TBL"</definedName>
    <definedName name="OctAccts" localSheetId="0">#REF!</definedName>
    <definedName name="OctAccts">#REF!</definedName>
    <definedName name="ofit_m_1" localSheetId="0">#REF!</definedName>
    <definedName name="ofit_m_1">#REF!</definedName>
    <definedName name="ofit_request" localSheetId="0">#REF!</definedName>
    <definedName name="ofit_request">#REF!</definedName>
    <definedName name="ofitrequest" localSheetId="0">#REF!</definedName>
    <definedName name="ofitrequest">#REF!</definedName>
    <definedName name="oiu" hidden="1">{#N/A,#N/A,FALSE,"Aging Summary";#N/A,#N/A,FALSE,"Ratio Analysis";#N/A,#N/A,FALSE,"Test 120 Day Accts";#N/A,#N/A,FALSE,"Tickmarks"}</definedName>
    <definedName name="oliverecon" localSheetId="0">#REF!</definedName>
    <definedName name="oliverecon">#REF!</definedName>
    <definedName name="OMCont" localSheetId="0">#REF!</definedName>
    <definedName name="OMCont">#REF!</definedName>
    <definedName name="op" hidden="1">{#N/A,#N/A,FALSE,"Aging Summary";#N/A,#N/A,FALSE,"Ratio Analysis";#N/A,#N/A,FALSE,"Test 120 Day Accts";#N/A,#N/A,FALSE,"Tickmarks"}</definedName>
    <definedName name="OVER" localSheetId="0">#REF!</definedName>
    <definedName name="OVER">#REF!</definedName>
    <definedName name="p" hidden="1">{#N/A,#N/A,FALSE,"Aging Summary";#N/A,#N/A,FALSE,"Ratio Analysis";#N/A,#N/A,FALSE,"Test 120 Day Accts";#N/A,#N/A,FALSE,"Tickmarks"}</definedName>
    <definedName name="PAGE_1" localSheetId="0">#REF!</definedName>
    <definedName name="PAGE_1">#REF!</definedName>
    <definedName name="PAGE_2" localSheetId="0">#REF!</definedName>
    <definedName name="PAGE_2">#REF!</definedName>
    <definedName name="PAGE1" localSheetId="0">#REF!</definedName>
    <definedName name="PAGE1">#REF!</definedName>
    <definedName name="Page2" localSheetId="0">#REF!</definedName>
    <definedName name="Page2">#REF!</definedName>
    <definedName name="page3" localSheetId="0">#REF!</definedName>
    <definedName name="page3">#REF!</definedName>
    <definedName name="page4" localSheetId="0">#REF!</definedName>
    <definedName name="page4">#REF!</definedName>
    <definedName name="page5" localSheetId="0">#REF!</definedName>
    <definedName name="page5">#REF!</definedName>
    <definedName name="PAGEABVAR" localSheetId="0">#REF!</definedName>
    <definedName name="PAGEABVAR">#REF!</definedName>
    <definedName name="PAGEAPYVAR" localSheetId="0">#REF!</definedName>
    <definedName name="PAGEAPYVAR">#REF!</definedName>
    <definedName name="PARTI" localSheetId="0">#REF!</definedName>
    <definedName name="PARTI">#REF!</definedName>
    <definedName name="PARTII" localSheetId="0">#REF!</definedName>
    <definedName name="PARTII">#REF!</definedName>
    <definedName name="PARTIII" localSheetId="0">#REF!</definedName>
    <definedName name="PARTIII">#REF!</definedName>
    <definedName name="paul" localSheetId="0" hidden="1">#REF!</definedName>
    <definedName name="paul" hidden="1">#REF!</definedName>
    <definedName name="Payment_Date" localSheetId="0">DATE(YEAR(Loan_Start),MONTH(Loan_Start)+Payment_Number,DAY(Loan_Start))</definedName>
    <definedName name="Payment_Date">DATE(YEAR(Loan_Start),MONTH(Loan_Start)+Payment_Number,DAY(Loan_Start))</definedName>
    <definedName name="PENSIONS_PSP" localSheetId="0">#REF!</definedName>
    <definedName name="PENSIONS_PSP">#REF!</definedName>
    <definedName name="pesc1" hidden="1">{#N/A,#N/A,FALSE,"Aging Summary";#N/A,#N/A,FALSE,"Ratio Analysis";#N/A,#N/A,FALSE,"Test 120 Day Accts";#N/A,#N/A,FALSE,"Tickmarks"}</definedName>
    <definedName name="PIIIVDC" localSheetId="0">#REF!</definedName>
    <definedName name="PIIIVDC">#REF!</definedName>
    <definedName name="po" hidden="1">{#N/A,#N/A,FALSE,"Aging Summary";#N/A,#N/A,FALSE,"Ratio Analysis";#N/A,#N/A,FALSE,"Test 120 Day Accts";#N/A,#N/A,FALSE,"Tickmarks"}</definedName>
    <definedName name="PostRetire" localSheetId="0">#REF!</definedName>
    <definedName name="PostRetire">#REF!</definedName>
    <definedName name="ppdroyal" localSheetId="0">#REF!</definedName>
    <definedName name="ppdroyal">#REF!</definedName>
    <definedName name="ppp" hidden="1">{#N/A,#N/A,FALSE,"Aging Summary";#N/A,#N/A,FALSE,"Ratio Analysis";#N/A,#N/A,FALSE,"Test 120 Day Accts";#N/A,#N/A,FALSE,"Tickmarks"}</definedName>
    <definedName name="PREFLL" localSheetId="0">#REF!</definedName>
    <definedName name="PREFLL">#REF!</definedName>
    <definedName name="PREFPP" localSheetId="0">#REF!</definedName>
    <definedName name="PREFPP">#REF!</definedName>
    <definedName name="PREPAYMENTS" localSheetId="0">#REF!</definedName>
    <definedName name="PREPAYMENTS">#REF!</definedName>
    <definedName name="Print">#REF!</definedName>
    <definedName name="_xlnm.Print_Area" localSheetId="0">'D-7 2019 - 2023'!$A$1:$L$52</definedName>
    <definedName name="_xlnm.Print_Area">#REF!</definedName>
    <definedName name="Print_Area_MI" localSheetId="0">#REF!</definedName>
    <definedName name="Print_Area_MI">#REF!</definedName>
    <definedName name="Print_Area_Reset" localSheetId="0">OFFSET(Full_Print,0,0,Last_Row)</definedName>
    <definedName name="Print_Area_Reset">OFFSET(Full_Print,0,0,Last_Row)</definedName>
    <definedName name="_xlnm.Print_Titles">#REF!</definedName>
    <definedName name="Print_Titles_MI" localSheetId="0">#REF!</definedName>
    <definedName name="Print_Titles_MI">#REF!</definedName>
    <definedName name="PrintA6_PreDynegy" localSheetId="0">#REF!</definedName>
    <definedName name="PrintA6_PreDynegy">#REF!</definedName>
    <definedName name="Prior_Flow_Through" localSheetId="0">#REF!</definedName>
    <definedName name="Prior_Flow_Through">#REF!</definedName>
    <definedName name="PRIORMOACTUAL" localSheetId="0">#REF!</definedName>
    <definedName name="PRIORMOACTUAL">#REF!</definedName>
    <definedName name="PRIORMOBUDGET" localSheetId="0">#REF!</definedName>
    <definedName name="PRIORMOBUDGET">#REF!</definedName>
    <definedName name="PRIORYRACCURMO" localSheetId="0">#REF!</definedName>
    <definedName name="PRIORYRACCURMO">#REF!</definedName>
    <definedName name="ProfSrvs" localSheetId="0">#REF!</definedName>
    <definedName name="ProfSrvs">#REF!</definedName>
    <definedName name="PROPERTY_TAXES" localSheetId="0">#REF!</definedName>
    <definedName name="PROPERTY_TAXES">#REF!</definedName>
    <definedName name="PURC_BASE" localSheetId="0">#REF!</definedName>
    <definedName name="PURC_BASE">#REF!</definedName>
    <definedName name="PURC_INT" localSheetId="0">#REF!</definedName>
    <definedName name="PURC_INT">#REF!</definedName>
    <definedName name="PURC_PEAK" localSheetId="0">#REF!</definedName>
    <definedName name="PURC_PEAK">#REF!</definedName>
    <definedName name="qqq" localSheetId="0">#REF!</definedName>
    <definedName name="qqq">#REF!</definedName>
    <definedName name="Quarter" localSheetId="0">#REF!</definedName>
    <definedName name="Quarter">#REF!</definedName>
    <definedName name="qw" hidden="1">{#N/A,#N/A,FALSE,"Aging Summary";#N/A,#N/A,FALSE,"Ratio Analysis";#N/A,#N/A,FALSE,"Test 120 Day Accts";#N/A,#N/A,FALSE,"Tickmarks"}</definedName>
    <definedName name="Rail1" localSheetId="0">#REF!</definedName>
    <definedName name="Rail1">#REF!</definedName>
    <definedName name="Rail2" localSheetId="0">#REF!</definedName>
    <definedName name="Rail2">#REF!</definedName>
    <definedName name="Rail3" localSheetId="0">#REF!</definedName>
    <definedName name="Rail3">#REF!</definedName>
    <definedName name="Range1">#NAME?</definedName>
    <definedName name="RANGE2">#N/A</definedName>
    <definedName name="Rate1" localSheetId="0">#REF!</definedName>
    <definedName name="Rate1">#REF!</definedName>
    <definedName name="RBN" localSheetId="0">#REF!</definedName>
    <definedName name="RBN">#REF!</definedName>
    <definedName name="RECBOOK" localSheetId="0">#REF!</definedName>
    <definedName name="RECBOOK">#REF!</definedName>
    <definedName name="RECON" localSheetId="0">#REF!</definedName>
    <definedName name="RECON">#REF!</definedName>
    <definedName name="Reconciliation" localSheetId="0">#REF!</definedName>
    <definedName name="Reconciliation">#REF!</definedName>
    <definedName name="Reg_Asset__YTD" localSheetId="0">#REF!</definedName>
    <definedName name="Reg_Asset__YTD">#REF!</definedName>
    <definedName name="Reg_Asset_Amort" localSheetId="0">#REF!</definedName>
    <definedName name="Reg_Asset_Amort">#REF!</definedName>
    <definedName name="Reg_Asset_CM" localSheetId="0">#REF!</definedName>
    <definedName name="Reg_Asset_CM">#REF!</definedName>
    <definedName name="Reg_Liab__YTD" localSheetId="0">#REF!</definedName>
    <definedName name="Reg_Liab__YTD">#REF!</definedName>
    <definedName name="Reg_Liab_Amort" localSheetId="0">#REF!</definedName>
    <definedName name="Reg_Liab_Amort">#REF!</definedName>
    <definedName name="Reg_Liab_CM" localSheetId="0">#REF!</definedName>
    <definedName name="Reg_Liab_CM">#REF!</definedName>
    <definedName name="REG_PRAC" localSheetId="0">#REF!</definedName>
    <definedName name="REG_PRAC">#REF!</definedName>
    <definedName name="REGUALRFAC" localSheetId="0">#REF!</definedName>
    <definedName name="REGUALRFAC">#REF!</definedName>
    <definedName name="REGULAR" localSheetId="0">#REF!</definedName>
    <definedName name="REGULAR">#REF!</definedName>
    <definedName name="RENT_HOLIDAY_OFFICE_LEASE" localSheetId="0">#REF!</definedName>
    <definedName name="RENT_HOLIDAY_OFFICE_LEASE">#REF!</definedName>
    <definedName name="request" localSheetId="0">#REF!</definedName>
    <definedName name="request">#REF!</definedName>
    <definedName name="RESIDENTIAL" localSheetId="0">#REF!</definedName>
    <definedName name="RESIDENTIAL">#REF!</definedName>
    <definedName name="ret" hidden="1">{#N/A,#N/A,FALSE,"Aging Summary";#N/A,#N/A,FALSE,"Ratio Analysis";#N/A,#N/A,FALSE,"Test 120 Day Accts";#N/A,#N/A,FALSE,"Tickmarks"}</definedName>
    <definedName name="RetailVariance" localSheetId="0">#REF!</definedName>
    <definedName name="RetailVariance">#REF!</definedName>
    <definedName name="RETPVVAR" localSheetId="0">#REF!</definedName>
    <definedName name="RETPVVAR">#REF!</definedName>
    <definedName name="RETURN" localSheetId="0">#REF!</definedName>
    <definedName name="RETURN">#REF!</definedName>
    <definedName name="REVIEW" localSheetId="0">#REF!</definedName>
    <definedName name="REVIEW">#REF!</definedName>
    <definedName name="REVIEW2" localSheetId="0">#REF!</definedName>
    <definedName name="REVIEW2">#REF!</definedName>
    <definedName name="RID" localSheetId="0">#REF!</definedName>
    <definedName name="RID">#REF!</definedName>
    <definedName name="rngAcctNames" localSheetId="0">#REF!</definedName>
    <definedName name="rngAcctNames">#REF!</definedName>
    <definedName name="rngCWIPBalData" localSheetId="0">#REF!</definedName>
    <definedName name="rngCWIPBalData">#REF!</definedName>
    <definedName name="rngCWIPBalEntities" localSheetId="0">#REF!</definedName>
    <definedName name="rngCWIPBalEntities">#REF!</definedName>
    <definedName name="rngData" localSheetId="0">#REF!</definedName>
    <definedName name="rngData">#REF!</definedName>
    <definedName name="rngDates" localSheetId="0">#REF!</definedName>
    <definedName name="rngDates">#REF!</definedName>
    <definedName name="rngDocket" localSheetId="0">#REF!</definedName>
    <definedName name="rngDocket">#REF!</definedName>
    <definedName name="rngProjNames" localSheetId="0">#REF!</definedName>
    <definedName name="rngProjNames">#REF!</definedName>
    <definedName name="rngRateTypeList" localSheetId="0">#REF!</definedName>
    <definedName name="rngRateTypeList">#REF!</definedName>
    <definedName name="rngScaleFctr" localSheetId="0">#REF!</definedName>
    <definedName name="rngScaleFctr">#REF!</definedName>
    <definedName name="rngWitness" localSheetId="0">#REF!</definedName>
    <definedName name="rngWitness">#REF!</definedName>
    <definedName name="rt" hidden="1">{#N/A,#N/A,FALSE,"Aging Summary";#N/A,#N/A,FALSE,"Ratio Analysis";#N/A,#N/A,FALSE,"Test 120 Day Accts";#N/A,#N/A,FALSE,"Tickmarks"}</definedName>
    <definedName name="RTT" localSheetId="0">#REF!</definedName>
    <definedName name="RTT">#REF!</definedName>
    <definedName name="s__cat_temp" localSheetId="0">#REF!</definedName>
    <definedName name="s__cat_temp">#REF!</definedName>
    <definedName name="S1Qtr1" localSheetId="0">#REF!</definedName>
    <definedName name="S1Qtr1">#REF!</definedName>
    <definedName name="S1Qtr2" localSheetId="0">#REF!</definedName>
    <definedName name="S1Qtr2">#REF!</definedName>
    <definedName name="S1Qtr3" localSheetId="0">#REF!</definedName>
    <definedName name="S1Qtr3">#REF!</definedName>
    <definedName name="S1Qtr4" localSheetId="0">#REF!</definedName>
    <definedName name="S1Qtr4">#REF!</definedName>
    <definedName name="sa" hidden="1">{#N/A,#N/A,FALSE,"Aging Summary";#N/A,#N/A,FALSE,"Ratio Analysis";#N/A,#N/A,FALSE,"Test 120 Day Accts";#N/A,#N/A,FALSE,"Tickmarks"}</definedName>
    <definedName name="sanddunerecon" localSheetId="0">#REF!</definedName>
    <definedName name="sanddunerecon">#REF!</definedName>
    <definedName name="SCENARIO">#REF!</definedName>
    <definedName name="SCHA" localSheetId="0">#REF!</definedName>
    <definedName name="SCHA">#REF!</definedName>
    <definedName name="scott" localSheetId="0">#REF!</definedName>
    <definedName name="scott">#REF!</definedName>
    <definedName name="SCR_Feb02_Transactions" localSheetId="0">#REF!</definedName>
    <definedName name="SCR_Feb02_Transactions">#REF!</definedName>
    <definedName name="SCRCCurrentTax" localSheetId="0">#REF!</definedName>
    <definedName name="SCRCCurrentTax">#REF!</definedName>
    <definedName name="SCRCDeferredTax" localSheetId="0">#REF!</definedName>
    <definedName name="SCRCDeferredTax">#REF!</definedName>
    <definedName name="SEBRING" localSheetId="0">#REF!</definedName>
    <definedName name="SEBRING">#REF!</definedName>
    <definedName name="Sect162m" localSheetId="0">#REF!</definedName>
    <definedName name="Sect162m">#REF!</definedName>
    <definedName name="SECTION_1341" localSheetId="0">#REF!</definedName>
    <definedName name="SECTION_1341">#REF!</definedName>
    <definedName name="SELF_INS" localSheetId="0">#REF!</definedName>
    <definedName name="SELF_INS">#REF!</definedName>
    <definedName name="SEP_1" localSheetId="0">#REF!</definedName>
    <definedName name="SEP_1">#REF!</definedName>
    <definedName name="SEP_3" localSheetId="0">#REF!</definedName>
    <definedName name="SEP_3">#REF!</definedName>
    <definedName name="SEP_A" localSheetId="0">#REF!</definedName>
    <definedName name="SEP_A">#REF!</definedName>
    <definedName name="SEP_B" localSheetId="0">#REF!</definedName>
    <definedName name="SEP_B">#REF!</definedName>
    <definedName name="SEP_C" localSheetId="0">#REF!</definedName>
    <definedName name="SEP_C">#REF!</definedName>
    <definedName name="SEP_D" localSheetId="0">#REF!</definedName>
    <definedName name="SEP_D">#REF!</definedName>
    <definedName name="SEP_FACTOR" localSheetId="0">#REF!</definedName>
    <definedName name="SEP_FACTOR">#REF!</definedName>
    <definedName name="SEPDEM" localSheetId="0">#REF!</definedName>
    <definedName name="SEPDEM">#REF!</definedName>
    <definedName name="Sept" localSheetId="0">#REF!</definedName>
    <definedName name="Sept">#REF!</definedName>
    <definedName name="SERP" localSheetId="0">#REF!</definedName>
    <definedName name="SERP">#REF!</definedName>
    <definedName name="SERPNormal" localSheetId="0">#REF!</definedName>
    <definedName name="SERPNormal">#REF!</definedName>
    <definedName name="ShadeISDAll" localSheetId="0">#REF!,#REF!,#REF!,#REF!,#REF!,#REF!,#REF!,#REF!,#REF!</definedName>
    <definedName name="ShadeISDAll">#REF!,#REF!,#REF!,#REF!,#REF!,#REF!,#REF!,#REF!,#REF!</definedName>
    <definedName name="ShortTermRate">#REF!</definedName>
    <definedName name="sit_m_1" localSheetId="0">#REF!</definedName>
    <definedName name="sit_m_1">#REF!</definedName>
    <definedName name="sit_request" localSheetId="0">#REF!</definedName>
    <definedName name="sit_request">#REF!</definedName>
    <definedName name="split" localSheetId="0">#REF!</definedName>
    <definedName name="split">#REF!</definedName>
    <definedName name="Spouse" localSheetId="0">#REF!</definedName>
    <definedName name="Spouse">#REF!</definedName>
    <definedName name="STATE" localSheetId="0">#REF!</definedName>
    <definedName name="STATE">#REF!</definedName>
    <definedName name="state_request" localSheetId="0">#REF!</definedName>
    <definedName name="state_request">#REF!</definedName>
    <definedName name="STOCKHOLDERS_EQUITY" localSheetId="0">#REF!</definedName>
    <definedName name="STOCKHOLDERS_EQUITY">#REF!</definedName>
    <definedName name="stratfordrecon" localSheetId="0">#REF!</definedName>
    <definedName name="stratfordrecon">#REF!</definedName>
    <definedName name="STRATIFIED_FUEL_CHARGE_CALCULATION" localSheetId="0">#REF!</definedName>
    <definedName name="STRATIFIED_FUEL_CHARGE_CALCULATION">#REF!</definedName>
    <definedName name="STS" localSheetId="0">#REF!</definedName>
    <definedName name="STS">#REF!</definedName>
    <definedName name="SUM" localSheetId="0">#REF!</definedName>
    <definedName name="SUM">#REF!</definedName>
    <definedName name="SUMMARY" localSheetId="0">#REF!</definedName>
    <definedName name="SUMMARY">#REF!</definedName>
    <definedName name="SUMRY_BY_TIME" localSheetId="0">#REF!</definedName>
    <definedName name="SUMRY_BY_TIME">#REF!</definedName>
    <definedName name="SUMRY_BY_YEAR" localSheetId="0">#REF!</definedName>
    <definedName name="SUMRY_BY_YEAR">#REF!</definedName>
    <definedName name="SURVRPT" localSheetId="0">#REF!</definedName>
    <definedName name="SURVRPT">#REF!</definedName>
    <definedName name="T" localSheetId="0">#REF!</definedName>
    <definedName name="T">#REF!</definedName>
    <definedName name="Tax_Year">#REF!</definedName>
    <definedName name="taxable_plant" localSheetId="0">INDEX(bs_netplant,1,period_summary_col)</definedName>
    <definedName name="taxable_plant">INDEX(bs_netplant,1,period_summary_col)</definedName>
    <definedName name="TAXDEP" localSheetId="0">#REF!</definedName>
    <definedName name="TAXDEP">#REF!</definedName>
    <definedName name="TAXINC" localSheetId="0">#REF!</definedName>
    <definedName name="TAXINC">#REF!</definedName>
    <definedName name="TaxRate">#REF!</definedName>
    <definedName name="TAXSALV" localSheetId="0">#REF!</definedName>
    <definedName name="TAXSALV">#REF!</definedName>
    <definedName name="TDS" localSheetId="0">#REF!</definedName>
    <definedName name="TDS">#REF!</definedName>
    <definedName name="TITLES" localSheetId="0">#REF!</definedName>
    <definedName name="TITLES">#REF!</definedName>
    <definedName name="TITLES2" localSheetId="0">#REF!</definedName>
    <definedName name="TITLES2">#REF!</definedName>
    <definedName name="TOP" localSheetId="0">#REF!</definedName>
    <definedName name="TOP">#REF!</definedName>
    <definedName name="topp" localSheetId="0">#REF!</definedName>
    <definedName name="topp">#REF!</definedName>
    <definedName name="Total_Emissions" localSheetId="0">#REF!</definedName>
    <definedName name="Total_Emissions">#REF!</definedName>
    <definedName name="Total_Lease_Interest" localSheetId="0">#REF!</definedName>
    <definedName name="Total_Lease_Interest">#REF!</definedName>
    <definedName name="Total_Lease_Payments" localSheetId="0">#REF!</definedName>
    <definedName name="Total_Lease_Payments">#REF!</definedName>
    <definedName name="Total_Lease_Principal" localSheetId="0">#REF!</definedName>
    <definedName name="Total_Lease_Principal">#REF!</definedName>
    <definedName name="Total_Payment" localSheetId="0">Scheduled_Payment+Extra_Payment</definedName>
    <definedName name="Total_Payment">Scheduled_Payment+Extra_Payment</definedName>
    <definedName name="TOTAL_YEAR">#REF!</definedName>
    <definedName name="Total1" localSheetId="0">#REF!</definedName>
    <definedName name="Total1">#REF!</definedName>
    <definedName name="total2" localSheetId="0">#REF!</definedName>
    <definedName name="total2">#REF!</definedName>
    <definedName name="total3" localSheetId="0">#REF!</definedName>
    <definedName name="total3">#REF!</definedName>
    <definedName name="TP.1" localSheetId="0">#REF!</definedName>
    <definedName name="TP.1">#REF!</definedName>
    <definedName name="TP_Footer_User" hidden="1">"combsk"</definedName>
    <definedName name="TP_Footer_Version" hidden="1">"v4.00"</definedName>
    <definedName name="tre" hidden="1">{#N/A,#N/A,FALSE,"Aging Summary";#N/A,#N/A,FALSE,"Ratio Analysis";#N/A,#N/A,FALSE,"Test 120 Day Accts";#N/A,#N/A,FALSE,"Tickmarks"}</definedName>
    <definedName name="twelvemonths" localSheetId="0">#REF!</definedName>
    <definedName name="twelvemonths">#REF!</definedName>
    <definedName name="TWELVEMOS.A.AND.G.MAINT" localSheetId="0">#REF!</definedName>
    <definedName name="TWELVEMOS.A.AND.G.MAINT">#REF!</definedName>
    <definedName name="TWELVEMOS.A.AND.G.OPER" localSheetId="0">#REF!</definedName>
    <definedName name="TWELVEMOS.A.AND.G.OPER">#REF!</definedName>
    <definedName name="TWELVEMOS.AFUDC" localSheetId="0">#REF!</definedName>
    <definedName name="TWELVEMOS.AFUDC">#REF!</definedName>
    <definedName name="TWELVEMOS.AMORTIZATION" localSheetId="0">#REF!</definedName>
    <definedName name="TWELVEMOS.AMORTIZATION">#REF!</definedName>
    <definedName name="TWELVEMOS.CUSTOMER.EXP" localSheetId="0">#REF!</definedName>
    <definedName name="TWELVEMOS.CUSTOMER.EXP">#REF!</definedName>
    <definedName name="TWELVEMOS.DEF.FUEL" localSheetId="0">#REF!</definedName>
    <definedName name="TWELVEMOS.DEF.FUEL">#REF!</definedName>
    <definedName name="TWELVEMOS.DEPR.AND.AMORT" localSheetId="0">#REF!</definedName>
    <definedName name="TWELVEMOS.DEPR.AND.AMORT">#REF!</definedName>
    <definedName name="TWELVEMOS.DEPRECIATION" localSheetId="0">#REF!</definedName>
    <definedName name="TWELVEMOS.DEPRECIATION">#REF!</definedName>
    <definedName name="TWELVEMOS.DISTRIBUTION.MAINT" localSheetId="0">#REF!</definedName>
    <definedName name="TWELVEMOS.DISTRIBUTION.MAINT">#REF!</definedName>
    <definedName name="TWELVEMOS.DISTRIBUTION.OPER" localSheetId="0">#REF!</definedName>
    <definedName name="TWELVEMOS.DISTRIBUTION.OPER">#REF!</definedName>
    <definedName name="TWELVEMOS.DIVIDENDS" localSheetId="0">#REF!</definedName>
    <definedName name="TWELVEMOS.DIVIDENDS">#REF!</definedName>
    <definedName name="TWELVEMOS.ECCR" localSheetId="0">#REF!</definedName>
    <definedName name="TWELVEMOS.ECCR">#REF!</definedName>
    <definedName name="TWELVEMOS.FUEL.AND.PURPOWER" localSheetId="0">#REF!</definedName>
    <definedName name="TWELVEMOS.FUEL.AND.PURPOWER">#REF!</definedName>
    <definedName name="TWELVEMOS.FUEL.HANDLING" localSheetId="0">#REF!</definedName>
    <definedName name="TWELVEMOS.FUEL.HANDLING">#REF!</definedName>
    <definedName name="TWELVEMOS.INTEREST.CHARGES" localSheetId="0">#REF!</definedName>
    <definedName name="TWELVEMOS.INTEREST.CHARGES">#REF!</definedName>
    <definedName name="TWELVEMOS.INTEREST.LONGTERM.DEBT" localSheetId="0">#REF!</definedName>
    <definedName name="TWELVEMOS.INTEREST.LONGTERM.DEBT">#REF!</definedName>
    <definedName name="TWELVEMOS.NONOPER.TAXES" localSheetId="0">#REF!</definedName>
    <definedName name="TWELVEMOS.NONOPER.TAXES">#REF!</definedName>
    <definedName name="TWELVEMOS.NUCLEAR.GENERATION.MAINT" localSheetId="0">#REF!</definedName>
    <definedName name="TWELVEMOS.NUCLEAR.GENERATION.MAINT">#REF!</definedName>
    <definedName name="TWELVEMOS.NUCLEAR.GENERATION.OPER" localSheetId="0">#REF!</definedName>
    <definedName name="TWELVEMOS.NUCLEAR.GENERATION.OPER">#REF!</definedName>
    <definedName name="TWELVEMOS.OPER.REVENUES" localSheetId="0">#REF!</definedName>
    <definedName name="TWELVEMOS.OPER.REVENUES">#REF!</definedName>
    <definedName name="TWELVEMOS.OPER.TAXES" localSheetId="0">#REF!</definedName>
    <definedName name="TWELVEMOS.OPER.TAXES">#REF!</definedName>
    <definedName name="TWELVEMOS.OPER_AND_MAINT.EXPS" localSheetId="0">#REF!</definedName>
    <definedName name="TWELVEMOS.OPER_AND_MAINT.EXPS">#REF!</definedName>
    <definedName name="TWELVEMOS.OTH.INC_AND_DEDUCTIONS" localSheetId="0">#REF!</definedName>
    <definedName name="TWELVEMOS.OTH.INC_AND_DEDUCTIONS">#REF!</definedName>
    <definedName name="TWELVEMOS.OTH.POWER.GEN.MAINT" localSheetId="0">#REF!</definedName>
    <definedName name="TWELVEMOS.OTH.POWER.GEN.MAINT">#REF!</definedName>
    <definedName name="TWELVEMOS.OTH.POWER.GEN.OPER" localSheetId="0">#REF!</definedName>
    <definedName name="TWELVEMOS.OTH.POWER.GEN.OPER">#REF!</definedName>
    <definedName name="TWELVEMOS.OTH.POWER.SUPPLY.OPER" localSheetId="0">#REF!</definedName>
    <definedName name="TWELVEMOS.OTH.POWER.SUPPLY.OPER">#REF!</definedName>
    <definedName name="TWELVEMOS.OTH.TAXES.NONOPER" localSheetId="0">#REF!</definedName>
    <definedName name="TWELVEMOS.OTH.TAXES.NONOPER">#REF!</definedName>
    <definedName name="TWELVEMOS.OTH.TAXES.OPER" localSheetId="0">#REF!</definedName>
    <definedName name="TWELVEMOS.OTH.TAXES.OPER">#REF!</definedName>
    <definedName name="TWELVEMOS.PURPOWER.NONREC" localSheetId="0">#REF!</definedName>
    <definedName name="TWELVEMOS.PURPOWER.NONREC">#REF!</definedName>
    <definedName name="TWELVEMOS.STEAM.GENERATION.MAINT" localSheetId="0">#REF!</definedName>
    <definedName name="TWELVEMOS.STEAM.GENERATION.MAINT">#REF!</definedName>
    <definedName name="TWELVEMOS.STEAM.GENERATION.OPER" localSheetId="0">#REF!</definedName>
    <definedName name="TWELVEMOS.STEAM.GENERATION.OPER">#REF!</definedName>
    <definedName name="TWELVEMOS.TOTAL.PROD.EXPS" localSheetId="0">#REF!</definedName>
    <definedName name="TWELVEMOS.TOTAL.PROD.EXPS">#REF!</definedName>
    <definedName name="TWELVEMOS.TRANSMISSION.MAINT" localSheetId="0">#REF!</definedName>
    <definedName name="TWELVEMOS.TRANSMISSION.MAINT">#REF!</definedName>
    <definedName name="TWELVEMOS.TRANSMISSION.OPER" localSheetId="0">#REF!</definedName>
    <definedName name="TWELVEMOS.TRANSMISSION.OPER">#REF!</definedName>
    <definedName name="ty" hidden="1">{#N/A,#N/A,FALSE,"Aging Summary";#N/A,#N/A,FALSE,"Ratio Analysis";#N/A,#N/A,FALSE,"Test 120 Day Accts";#N/A,#N/A,FALSE,"Tickmarks"}</definedName>
    <definedName name="unicap" localSheetId="0">#REF!</definedName>
    <definedName name="unicap">#REF!</definedName>
    <definedName name="usage" localSheetId="0">#REF!</definedName>
    <definedName name="usage">#REF!</definedName>
    <definedName name="UserPass" hidden="1">"verify"</definedName>
    <definedName name="Values_Entered" localSheetId="0">IF(Loan_Amount*Interest_Rate*Loan_Years*Loan_Start&gt;0,1,0)</definedName>
    <definedName name="Values_Entered">IF(Loan_Amount*Interest_Rate*Loan_Years*Loan_Start&gt;0,1,0)</definedName>
    <definedName name="VARIANCE">#REF!,#REF!</definedName>
    <definedName name="VARIANCE2">#REF!,#REF!</definedName>
    <definedName name="VARIANCESUMMARY" localSheetId="0">#REF!</definedName>
    <definedName name="VARIANCESUMMARY">#REF!</definedName>
    <definedName name="VCont" localSheetId="0">#REF!</definedName>
    <definedName name="VCont">#REF!</definedName>
    <definedName name="ventanarecon" localSheetId="0">#REF!</definedName>
    <definedName name="ventanarecon">#REF!</definedName>
    <definedName name="versionnumber">"2.00"</definedName>
    <definedName name="VOUCHER" localSheetId="0">#REF!</definedName>
    <definedName name="VOUCHER">#REF!</definedName>
    <definedName name="WH_DEPOSITS" localSheetId="0">#REF!</definedName>
    <definedName name="WH_DEPOSITS">#REF!</definedName>
    <definedName name="WHLPVVAR" localSheetId="0">#REF!</definedName>
    <definedName name="WHLPVVAR">#REF!</definedName>
    <definedName name="WholesaleVariance" localSheetId="0">#REF!</definedName>
    <definedName name="WholesaleVariance">#REF!</definedName>
    <definedName name="WORKERS_COMP" localSheetId="0">#REF!</definedName>
    <definedName name="WORKERS_COMP">#REF!</definedName>
    <definedName name="workerscomp" localSheetId="0">#REF!</definedName>
    <definedName name="workerscomp">#REF!</definedName>
    <definedName name="WORKSHEET_1" localSheetId="0">#REF!</definedName>
    <definedName name="WORKSHEET_1">#REF!</definedName>
    <definedName name="WORKSHEET_2" localSheetId="0">#REF!</definedName>
    <definedName name="WORKSHEET_2">#REF!</definedName>
    <definedName name="WORKSHEET_3" localSheetId="0">#REF!</definedName>
    <definedName name="WORKSHEET_3">#REF!</definedName>
    <definedName name="wrn.Aging._.and._.Trend._.Analysis." hidden="1">{#N/A,#N/A,FALSE,"Aging Summary";#N/A,#N/A,FALSE,"Ratio Analysis";#N/A,#N/A,FALSE,"Test 120 Day Accts";#N/A,#N/A,FALSE,"Tickmarks"}</definedName>
    <definedName name="wrn.All_Sheets." hidden="1">{#N/A,#N/A,FALSE,"CONT_MWH";#N/A,#N/A,FALSE,"CONT_MW";#N/A,#N/A,FALSE,"MIN_MWH";#N/A,#N/A,FALSE,"MIN_MW";#N/A,#N/A,FALSE,"BASECASE_MWH";#N/A,#N/A,FALSE,"BASECASE_MW"}</definedName>
    <definedName name="wrn.check." hidden="1">{#N/A,#N/A,FALSE,"Input";#N/A,#N/A,FALSE,"1997";#N/A,#N/A,FALSE,"1996";#N/A,#N/A,FALSE,"1995";#N/A,#N/A,FALSE,"1994";#N/A,#N/A,FALSE,"1993";#N/A,#N/A,FALSE,"1993-1";#N/A,#N/A,FALSE,"1992";#N/A,#N/A,FALSE,"1991";#N/A,#N/A,FALSE,"1990";#N/A,#N/A,FALSE,"1989";#N/A,#N/A,FALSE,"1988"}</definedName>
    <definedName name="wrn.Config._.and._.Calcs." hidden="1">{#N/A,#N/A,FALSE,"Configuration";#N/A,#N/A,FALSE,"Summary of Transaction";#N/A,#N/A,FALSE,"Calculations"}</definedName>
    <definedName name="wrn.GL._.154._.BALANCE." hidden="1">{#N/A,#N/A,FALSE,"BALANCE"}</definedName>
    <definedName name="wrn.GL154._.ISSUES." hidden="1">{#N/A,#N/A,FALSE,"ISSUES"}</definedName>
    <definedName name="wrn.GL154._.RECEIPTS." hidden="1">{#N/A,#N/A,FALSE,"RECEIPTS"}</definedName>
    <definedName name="wrn.GL154._.SALVAGE." hidden="1">{#N/A,#N/A,FALSE,"SALVAGE"}</definedName>
    <definedName name="wrn.GL154._.SYSTEM._.LEDGER._.REPORTS." hidden="1">{#N/A,#N/A,FALSE,"BALANCE";#N/A,#N/A,FALSE,"ISSUES";#N/A,#N/A,FALSE,"RECEIPTS";#N/A,#N/A,FALSE,"SALVAGE"}</definedName>
    <definedName name="wrn.STETSON."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wrn.TESTS." hidden="1">{"PAGE_1",#N/A,FALSE,"MONTH"}</definedName>
    <definedName name="wtyu" hidden="1">{#N/A,#N/A,FALSE,"Aging Summary";#N/A,#N/A,FALSE,"Ratio Analysis";#N/A,#N/A,FALSE,"Test 120 Day Accts";#N/A,#N/A,FALSE,"Tickmarks"}</definedName>
    <definedName name="x"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XRefActiveRow" localSheetId="0" hidden="1">#REF!</definedName>
    <definedName name="XRefActiveRow" hidden="1">#REF!</definedName>
    <definedName name="XRefColumnsCount" hidden="1">3</definedName>
    <definedName name="XRefCopy1Row" localSheetId="0" hidden="1">#REF!</definedName>
    <definedName name="XRefCopy1Row" hidden="1">#REF!</definedName>
    <definedName name="XRefCopy2Row" localSheetId="0" hidden="1">#REF!</definedName>
    <definedName name="XRefCopy2Row" hidden="1">#REF!</definedName>
    <definedName name="XRefCopy3Row" localSheetId="0" hidden="1">#REF!</definedName>
    <definedName name="XRefCopy3Row" hidden="1">#REF!</definedName>
    <definedName name="XRefCopyRangeCount" hidden="1">3</definedName>
    <definedName name="XRefPaste1Row" localSheetId="0" hidden="1">#REF!</definedName>
    <definedName name="XRefPaste1Row" hidden="1">#REF!</definedName>
    <definedName name="XRefPaste2Row" localSheetId="0" hidden="1">#REF!</definedName>
    <definedName name="XRefPaste2Row" hidden="1">#REF!</definedName>
    <definedName name="XRefPasteRangeCount" hidden="1">2</definedName>
    <definedName name="xx" localSheetId="0">#REF!</definedName>
    <definedName name="xx">#REF!</definedName>
    <definedName name="XYZ" hidden="1">{"PAGE_1",#N/A,FALSE,"MONTH"}</definedName>
    <definedName name="xyzUserPassword" hidden="1">"abcd"</definedName>
    <definedName name="xz" hidden="1">{#N/A,#N/A,FALSE,"Aging Summary";#N/A,#N/A,FALSE,"Ratio Analysis";#N/A,#N/A,FALSE,"Test 120 Day Accts";#N/A,#N/A,FALSE,"Tickmarks"}</definedName>
    <definedName name="Y" localSheetId="0">#REF!</definedName>
    <definedName name="Y">#REF!</definedName>
    <definedName name="YE_DB" localSheetId="0">#REF!</definedName>
    <definedName name="YE_DB">#REF!</definedName>
    <definedName name="YEAR" localSheetId="0">#REF!</definedName>
    <definedName name="YEAR">#REF!</definedName>
    <definedName name="YEAR_2008">#REF!</definedName>
    <definedName name="YEAR_2009">#REF!</definedName>
    <definedName name="YEAR_2010">#REF!</definedName>
    <definedName name="Year_end">#REF!</definedName>
    <definedName name="Year0">#REF!</definedName>
    <definedName name="yeartodate" localSheetId="0">#REF!</definedName>
    <definedName name="yeartodate">#REF!</definedName>
    <definedName name="yr00" localSheetId="0">#REF!</definedName>
    <definedName name="yr00">#REF!</definedName>
    <definedName name="yt" hidden="1">{#N/A,#N/A,FALSE,"Aging Summary";#N/A,#N/A,FALSE,"Ratio Analysis";#N/A,#N/A,FALSE,"Test 120 Day Accts";#N/A,#N/A,FALSE,"Tickmarks"}</definedName>
    <definedName name="YTD.A.AND.G.MAINT" localSheetId="0">#REF!</definedName>
    <definedName name="YTD.A.AND.G.MAINT">#REF!</definedName>
    <definedName name="YTD.A.AND.G.OPER" localSheetId="0">#REF!</definedName>
    <definedName name="YTD.A.AND.G.OPER">#REF!</definedName>
    <definedName name="YTD.AFUDC" localSheetId="0">#REF!</definedName>
    <definedName name="YTD.AFUDC">#REF!</definedName>
    <definedName name="YTD.AMORTIZATION" localSheetId="0">#REF!</definedName>
    <definedName name="YTD.AMORTIZATION">#REF!</definedName>
    <definedName name="YTD.CUSTOMER.EXP" localSheetId="0">#REF!</definedName>
    <definedName name="YTD.CUSTOMER.EXP">#REF!</definedName>
    <definedName name="YTD.DEF.FUEL" localSheetId="0">#REF!</definedName>
    <definedName name="YTD.DEF.FUEL">#REF!</definedName>
    <definedName name="YTD.DEPR.AND.AMORT" localSheetId="0">#REF!</definedName>
    <definedName name="YTD.DEPR.AND.AMORT">#REF!</definedName>
    <definedName name="YTD.DEPRECIATION" localSheetId="0">#REF!</definedName>
    <definedName name="YTD.DEPRECIATION">#REF!</definedName>
    <definedName name="YTD.DISTRIBUTION.MAINT" localSheetId="0">#REF!</definedName>
    <definedName name="YTD.DISTRIBUTION.MAINT">#REF!</definedName>
    <definedName name="YTD.DISTRIBUTION.OPER" localSheetId="0">#REF!</definedName>
    <definedName name="YTD.DISTRIBUTION.OPER">#REF!</definedName>
    <definedName name="YTD.DIVIDENDS" localSheetId="0">#REF!</definedName>
    <definedName name="YTD.DIVIDENDS">#REF!</definedName>
    <definedName name="YTD.ECCR" localSheetId="0">#REF!</definedName>
    <definedName name="YTD.ECCR">#REF!</definedName>
    <definedName name="YTD.FUEL.AND.PURPOWER" localSheetId="0">#REF!</definedName>
    <definedName name="YTD.FUEL.AND.PURPOWER">#REF!</definedName>
    <definedName name="YTD.FUEL.HANDLING" localSheetId="0">#REF!</definedName>
    <definedName name="YTD.FUEL.HANDLING">#REF!</definedName>
    <definedName name="YTD.INTEREST.CHARGES" localSheetId="0">#REF!</definedName>
    <definedName name="YTD.INTEREST.CHARGES">#REF!</definedName>
    <definedName name="YTD.INTEREST.LONGTERM.DEBT" localSheetId="0">#REF!</definedName>
    <definedName name="YTD.INTEREST.LONGTERM.DEBT">#REF!</definedName>
    <definedName name="YTD.NONOPER.TAXES" localSheetId="0">#REF!</definedName>
    <definedName name="YTD.NONOPER.TAXES">#REF!</definedName>
    <definedName name="YTD.NUCLEAR.GENERATION.MAINT" localSheetId="0">#REF!</definedName>
    <definedName name="YTD.NUCLEAR.GENERATION.MAINT">#REF!</definedName>
    <definedName name="YTD.NUCLEAR.GENERATION.OPER" localSheetId="0">#REF!</definedName>
    <definedName name="YTD.NUCLEAR.GENERATION.OPER">#REF!</definedName>
    <definedName name="YTD.OPER.REVENUES" localSheetId="0">#REF!</definedName>
    <definedName name="YTD.OPER.REVENUES">#REF!</definedName>
    <definedName name="YTD.OPER.TAXES" localSheetId="0">#REF!</definedName>
    <definedName name="YTD.OPER.TAXES">#REF!</definedName>
    <definedName name="YTD.OPER_AND_MAINT.EXPS" localSheetId="0">#REF!</definedName>
    <definedName name="YTD.OPER_AND_MAINT.EXPS">#REF!</definedName>
    <definedName name="YTD.OPER_AND_MAINT_EXPS" localSheetId="0">#REF!</definedName>
    <definedName name="YTD.OPER_AND_MAINT_EXPS">#REF!</definedName>
    <definedName name="YTD.OTH.INC_AND_DEDUCTIONS" localSheetId="0">#REF!</definedName>
    <definedName name="YTD.OTH.INC_AND_DEDUCTIONS">#REF!</definedName>
    <definedName name="YTD.OTH.POWER.GEN.MAINT" localSheetId="0">#REF!</definedName>
    <definedName name="YTD.OTH.POWER.GEN.MAINT">#REF!</definedName>
    <definedName name="YTD.OTH.POWER.GEN.OPER" localSheetId="0">#REF!</definedName>
    <definedName name="YTD.OTH.POWER.GEN.OPER">#REF!</definedName>
    <definedName name="YTD.OTH.POWER.SUPPLY.OPER" localSheetId="0">#REF!</definedName>
    <definedName name="YTD.OTH.POWER.SUPPLY.OPER">#REF!</definedName>
    <definedName name="YTD.OTH.TAXES.NONOPER" localSheetId="0">#REF!</definedName>
    <definedName name="YTD.OTH.TAXES.NONOPER">#REF!</definedName>
    <definedName name="YTD.OTH.TAXES.OPER" localSheetId="0">#REF!</definedName>
    <definedName name="YTD.OTH.TAXES.OPER">#REF!</definedName>
    <definedName name="YTD.PURPOWER.NONREC" localSheetId="0">#REF!</definedName>
    <definedName name="YTD.PURPOWER.NONREC">#REF!</definedName>
    <definedName name="YTD.STEAM.GENERATION.MAINT" localSheetId="0">#REF!</definedName>
    <definedName name="YTD.STEAM.GENERATION.MAINT">#REF!</definedName>
    <definedName name="YTD.STEAM.GENERATION.OPER" localSheetId="0">#REF!</definedName>
    <definedName name="YTD.STEAM.GENERATION.OPER">#REF!</definedName>
    <definedName name="YTD.TOTAL.PROD.EXPS" localSheetId="0">#REF!</definedName>
    <definedName name="YTD.TOTAL.PROD.EXPS">#REF!</definedName>
    <definedName name="YTD.TOTAL.PRODUCTION.EXP" localSheetId="0">#REF!</definedName>
    <definedName name="YTD.TOTAL.PRODUCTION.EXP">#REF!</definedName>
    <definedName name="YTD.TRANSMISSION.MAINT" localSheetId="0">#REF!</definedName>
    <definedName name="YTD.TRANSMISSION.MAINT">#REF!</definedName>
    <definedName name="YTD.TRANSMISSION.OPER" localSheetId="0">#REF!</definedName>
    <definedName name="YTD.TRANSMISSION.OP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0" i="37" l="1"/>
  <c r="G18" i="37"/>
  <c r="G16" i="37"/>
  <c r="G26" i="37"/>
  <c r="G24" i="37"/>
  <c r="O49" i="45"/>
  <c r="G22" i="37"/>
  <c r="G20" i="37"/>
  <c r="D49" i="45"/>
  <c r="E49" i="45"/>
  <c r="F49" i="45"/>
  <c r="G49" i="45"/>
  <c r="H49" i="45"/>
  <c r="C49" i="45"/>
  <c r="H43" i="45"/>
  <c r="D41" i="45"/>
  <c r="E41" i="45"/>
  <c r="F41" i="45"/>
  <c r="G41" i="45"/>
  <c r="H41" i="45"/>
  <c r="C41" i="45"/>
  <c r="H40" i="45"/>
  <c r="H47" i="45"/>
  <c r="H39" i="45"/>
  <c r="F26" i="37"/>
  <c r="F24" i="37"/>
  <c r="F22" i="37"/>
  <c r="F20" i="37"/>
  <c r="G46" i="43"/>
  <c r="G47" i="43" s="1"/>
  <c r="E55" i="43"/>
  <c r="F55" i="43"/>
  <c r="G55" i="43"/>
  <c r="F47" i="43"/>
  <c r="D55" i="43"/>
  <c r="C55" i="43"/>
  <c r="G53" i="43"/>
  <c r="G49" i="43"/>
  <c r="E47" i="43"/>
  <c r="D47" i="43"/>
  <c r="C47" i="43"/>
  <c r="G45" i="43"/>
  <c r="Q44" i="43"/>
  <c r="F18" i="37"/>
  <c r="F16" i="37"/>
  <c r="E18" i="37"/>
  <c r="E16" i="37"/>
  <c r="E26" i="37"/>
  <c r="E24" i="37"/>
  <c r="E22" i="37"/>
  <c r="E20" i="37"/>
  <c r="F53" i="38"/>
  <c r="F45" i="38"/>
  <c r="F46" i="38"/>
  <c r="F49" i="38"/>
  <c r="G30" i="37" l="1"/>
  <c r="G28" i="37"/>
  <c r="F30" i="37"/>
  <c r="F28" i="37"/>
  <c r="E28" i="37"/>
  <c r="E30" i="37"/>
  <c r="Q44" i="38" l="1"/>
  <c r="F55" i="38"/>
  <c r="F47" i="38"/>
  <c r="C55" i="38" l="1"/>
  <c r="E55" i="38"/>
  <c r="D55" i="38"/>
  <c r="D47" i="38"/>
  <c r="E47" i="38"/>
  <c r="C47" i="38"/>
  <c r="A17" i="37" l="1"/>
  <c r="A18" i="37" s="1"/>
  <c r="A19" i="37" s="1"/>
  <c r="A20" i="37" s="1"/>
  <c r="A21" i="37" s="1"/>
  <c r="A22" i="37" s="1"/>
  <c r="A23" i="37" s="1"/>
  <c r="A24" i="37" s="1"/>
  <c r="A25" i="37" s="1"/>
  <c r="A26" i="37" s="1"/>
  <c r="A27" i="37" s="1"/>
  <c r="A28" i="37" s="1"/>
  <c r="A29" i="37" s="1"/>
  <c r="A30" i="37" s="1"/>
  <c r="A31" i="37" s="1"/>
  <c r="A32" i="37" s="1"/>
  <c r="A33" i="37" s="1"/>
  <c r="A34" i="37" s="1"/>
  <c r="A35" i="37" s="1"/>
  <c r="A36" i="37" s="1"/>
  <c r="A37" i="37" s="1"/>
  <c r="A38" i="37" s="1"/>
  <c r="A39" i="37" s="1"/>
  <c r="A40" i="37" s="1"/>
  <c r="A41" i="37" s="1"/>
  <c r="A42" i="37" s="1"/>
  <c r="A43" i="37" s="1"/>
  <c r="A44" i="37" s="1"/>
  <c r="A45" i="37" s="1"/>
  <c r="A46" i="37" s="1"/>
  <c r="A47" i="37" s="1"/>
  <c r="A48" i="37" s="1"/>
  <c r="A49" i="37" s="1"/>
  <c r="A51" i="37" s="1"/>
</calcChain>
</file>

<file path=xl/sharedStrings.xml><?xml version="1.0" encoding="utf-8"?>
<sst xmlns="http://schemas.openxmlformats.org/spreadsheetml/2006/main" count="1098" uniqueCount="691">
  <si>
    <t>FLORIDA PUBLIC SERVICE COMMISSION</t>
  </si>
  <si>
    <t>COMPANY: Duke Energy Florida, LLC</t>
  </si>
  <si>
    <t>($000)</t>
  </si>
  <si>
    <t>Line</t>
  </si>
  <si>
    <t>No.</t>
  </si>
  <si>
    <t>Type of Data Shown:</t>
  </si>
  <si>
    <t>Explanation:</t>
  </si>
  <si>
    <t>SCHEDULE D-7</t>
  </si>
  <si>
    <t>COMMON STOCK DATA</t>
  </si>
  <si>
    <t>Page 1 of 1</t>
  </si>
  <si>
    <t>Provide the most recent five year data for the company, or consolidated parent if the company is not publicly traded as indicated. To the extent the requested data is available from other sources, the company can reference and attach the information to comply with the requirements of the this MFR.</t>
  </si>
  <si>
    <t>Market Value/Share ($) (FOR DE Corp)</t>
  </si>
  <si>
    <t>Earnings/Share ($) (FOR DE Corp)</t>
  </si>
  <si>
    <t>Dividends/Share ($) (FOR DE Corp)</t>
  </si>
  <si>
    <t>Book Value/Share ($) (FOR DE Corp)</t>
  </si>
  <si>
    <t>Market/Book Ratio (FOR DE Corp)</t>
  </si>
  <si>
    <t>Price/Earning Ratio (FOR DE Corp)</t>
  </si>
  <si>
    <t>Pre-Tax Interest Coverage Ratio (x) (FOR DEF)*</t>
  </si>
  <si>
    <t>Earned Returns on Average Book Equity (%) (FOR DEF)*</t>
  </si>
  <si>
    <t>Witness:  Newlin</t>
  </si>
  <si>
    <t>DIV/ SHR</t>
  </si>
  <si>
    <t>Dividends</t>
  </si>
  <si>
    <t>Wtd Avg Shares</t>
  </si>
  <si>
    <t>DIV/SHR</t>
  </si>
  <si>
    <t>BOOK VALUE/ SHARE</t>
  </si>
  <si>
    <t>Total Equity</t>
  </si>
  <si>
    <t>Pref. Stock Equity</t>
  </si>
  <si>
    <t>Outstanding Shares</t>
  </si>
  <si>
    <t>Duke Energy Florida, LLC.</t>
  </si>
  <si>
    <t>period: Annual</t>
  </si>
  <si>
    <t>All Ratios</t>
  </si>
  <si>
    <t>View: Reported &amp; Adjusted</t>
  </si>
  <si>
    <t/>
  </si>
  <si>
    <t>scale: Thousands</t>
  </si>
  <si>
    <t>13 September 2021 02:29:26 PM EDT</t>
  </si>
  <si>
    <t>(All Ratios in Local Currency)</t>
  </si>
  <si>
    <t>2020 FY</t>
  </si>
  <si>
    <t>2019 FY</t>
  </si>
  <si>
    <t>2018 FY</t>
  </si>
  <si>
    <t>2017 FY</t>
  </si>
  <si>
    <t>2016 FY</t>
  </si>
  <si>
    <t>2015 FY</t>
  </si>
  <si>
    <t>2014 FY</t>
  </si>
  <si>
    <t>-- Statement End Date --</t>
  </si>
  <si>
    <t>31-DEC-2020</t>
  </si>
  <si>
    <t>31-DEC-2019</t>
  </si>
  <si>
    <t>31-DEC-2018</t>
  </si>
  <si>
    <t>31-DEC-2017</t>
  </si>
  <si>
    <t>31-DEC-2016</t>
  </si>
  <si>
    <t>31-DEC-2015</t>
  </si>
  <si>
    <t>31-DEC-2014</t>
  </si>
  <si>
    <t>REPORTED</t>
  </si>
  <si>
    <t>ADJUSTED</t>
  </si>
  <si>
    <t>ROE (NPATBUI / Avg. Equity)</t>
  </si>
  <si>
    <t>EBITA / Average Assets</t>
  </si>
  <si>
    <t>ROA (NPATBUI / Avg. Assets)</t>
  </si>
  <si>
    <t>ROS (NPATBUI / Sales)</t>
  </si>
  <si>
    <t>% Change in Sales (YoY)</t>
  </si>
  <si>
    <t>Cost of Goods Sold % of Sales</t>
  </si>
  <si>
    <t>Gross Margin %</t>
  </si>
  <si>
    <t>SG&amp;A % of Sales</t>
  </si>
  <si>
    <t>R&amp;D % of Sales</t>
  </si>
  <si>
    <t>Operating Margin %</t>
  </si>
  <si>
    <t>EBIT Margin %</t>
  </si>
  <si>
    <t>EBITA Margin %</t>
  </si>
  <si>
    <t>EBITDA Margin %</t>
  </si>
  <si>
    <t>EBITDAR Margin %</t>
  </si>
  <si>
    <t>--</t>
  </si>
  <si>
    <t>Interest Expense % of Sales</t>
  </si>
  <si>
    <t>Pretax Income % of Sales</t>
  </si>
  <si>
    <t>Taxes % of Pretax Income</t>
  </si>
  <si>
    <t>NPATBUI % of Sales</t>
  </si>
  <si>
    <t>EBIT / Interest Expense</t>
  </si>
  <si>
    <t>EBITA / Interest Expense</t>
  </si>
  <si>
    <t>EBITDA / Interest Expense</t>
  </si>
  <si>
    <t>(FFO + Interest Expense) / Interest Expense</t>
  </si>
  <si>
    <t>(EBITDA - CAPEX) / Interest Expense</t>
  </si>
  <si>
    <t>(EBIT + 1/3 Rent) / [(Gross Interest Expense + 1/3 Rent) + (Preferred Dividends / (1 - Tax Rate))]</t>
  </si>
  <si>
    <t>CAPEX / Revenue</t>
  </si>
  <si>
    <t>5 Yr Avg. Sales / Std. Dev. of Sales</t>
  </si>
  <si>
    <t>Sales Volatility</t>
  </si>
  <si>
    <t>Operating Leverage</t>
  </si>
  <si>
    <t>Debt / Revenues</t>
  </si>
  <si>
    <t>Debt / EBITDA</t>
  </si>
  <si>
    <t>(Debt + Preferred Stk) /  EBITDA</t>
  </si>
  <si>
    <t>Debt / Book Capitalization</t>
  </si>
  <si>
    <t>Avg.Assets / Avg.Equity</t>
  </si>
  <si>
    <t>FFO / Debt</t>
  </si>
  <si>
    <t>RCF / Debt</t>
  </si>
  <si>
    <t>CFO / Debt</t>
  </si>
  <si>
    <t>FCF / Debt</t>
  </si>
  <si>
    <t>FFO / Net Debt</t>
  </si>
  <si>
    <t>RCF / Net Debt</t>
  </si>
  <si>
    <t>CFO / Net Debt</t>
  </si>
  <si>
    <t>FCF / Net Debt</t>
  </si>
  <si>
    <t>(RCF - CAPEX) / Debt</t>
  </si>
  <si>
    <t>RCF / (CAPEX + Acqs. - Divestitures)</t>
  </si>
  <si>
    <t>CFO / NPATBUI</t>
  </si>
  <si>
    <t>Change in WC / CFO</t>
  </si>
  <si>
    <t>CAPEX / CFO</t>
  </si>
  <si>
    <t>A/R Days on Hand</t>
  </si>
  <si>
    <t>Inventory Days on Hand</t>
  </si>
  <si>
    <t>A/P Days on Hand</t>
  </si>
  <si>
    <t>A/R Turnover</t>
  </si>
  <si>
    <t>Inventory Turnover (COGS / Avg. Inventory)</t>
  </si>
  <si>
    <t>Fixed Asset Turnover (Sales / Avg. Net PP&amp;E)</t>
  </si>
  <si>
    <t>Total Asset Turnover</t>
  </si>
  <si>
    <t>CAPEX / Depreciation Expense</t>
  </si>
  <si>
    <t>Plant Age (Accum. Depr. / Depr. Exp)</t>
  </si>
  <si>
    <t>A/R Reserve / Gross Receivables</t>
  </si>
  <si>
    <t>A/R Reserve / Sales</t>
  </si>
  <si>
    <t>Cash Conversion Cycle (A/R Days + Inv. Days - A/P Days)</t>
  </si>
  <si>
    <t>Current Ratio</t>
  </si>
  <si>
    <t>Quick Ratio</t>
  </si>
  <si>
    <t>(Cash + Mkt Sec) / ST Debt</t>
  </si>
  <si>
    <t>(Cash + Mkt Sec) / Debt</t>
  </si>
  <si>
    <t>(Cash + Mkt Sec) / Assets</t>
  </si>
  <si>
    <t>Tangible Assets / Senior Debt</t>
  </si>
  <si>
    <t>Tangible Assets / Debt</t>
  </si>
  <si>
    <t>[Tangible Assets - (A/P +A/E)] / Senior Debt</t>
  </si>
  <si>
    <t>[Tangible Assets - (A/P +A/E)] / Debt</t>
  </si>
  <si>
    <t>FFO / (Interest Expense + Dividends)</t>
  </si>
  <si>
    <t>Debt / (EBITDA - CAPEX)</t>
  </si>
  <si>
    <t>Securities Adj Debt / EBITDA</t>
  </si>
  <si>
    <t>Net Debt / Net Book Capitalization</t>
  </si>
  <si>
    <t>Securities Adj Debt / (Net Book Capitalization - 100% Marketable Securities)</t>
  </si>
  <si>
    <t>FFO / Securities Adj Debt</t>
  </si>
  <si>
    <t>RCF / Securities Adj Debt</t>
  </si>
  <si>
    <t>FCF / Securities Adj Debt</t>
  </si>
  <si>
    <t>20 June 2022 08:54:49 AM EDT</t>
  </si>
  <si>
    <t>2021 FY</t>
  </si>
  <si>
    <t>31-DEC-2021</t>
  </si>
  <si>
    <t>23 May 2023 09:58:42 AM EDT</t>
  </si>
  <si>
    <t>2022 FY</t>
  </si>
  <si>
    <t>31-DEC-2022</t>
  </si>
  <si>
    <t>PARENT - DE Florida LLC (SEC)</t>
  </si>
  <si>
    <t>CNDNSIS_VAR_EXP - Account Expanded Income Statement - Variance Analysis</t>
  </si>
  <si>
    <t>ytd</t>
  </si>
  <si>
    <t>Dec 2023</t>
  </si>
  <si>
    <t>Dec 2022</t>
  </si>
  <si>
    <t>Variance Inc/(Dec)</t>
  </si>
  <si>
    <t>Variance % Inc/(Dec)</t>
  </si>
  <si>
    <t>Actuals</t>
  </si>
  <si>
    <t xml:space="preserve"> </t>
  </si>
  <si>
    <t>YTD</t>
  </si>
  <si>
    <t>50229_LP</t>
  </si>
  <si>
    <t>Operating Income</t>
  </si>
  <si>
    <t>OPERATING_REVENUE - Total Operating Revenues</t>
  </si>
  <si>
    <t>REGULATED_ELECTRIC - Regulated Electric</t>
  </si>
  <si>
    <t>45XX_ELECTRICITY_REG - Electric Sales Regulated</t>
  </si>
  <si>
    <t>0440000 - Residential</t>
  </si>
  <si>
    <t>0442100 - General Service</t>
  </si>
  <si>
    <t>0442200 - Industrial Service</t>
  </si>
  <si>
    <t>0444000 - Public St and Highway Lighting</t>
  </si>
  <si>
    <t>0445000 - Other Sales To Public Auth</t>
  </si>
  <si>
    <t>0447150 - Sales For Resale - Outside</t>
  </si>
  <si>
    <t>0447159 - Resale Sales - Outside(Contra)</t>
  </si>
  <si>
    <t>0449035 - Franchise Allocation/Holding</t>
  </si>
  <si>
    <t>0456003 - Retail Unbilled Revenue</t>
  </si>
  <si>
    <t>4106_IC_ELEC_REG - Interco Electric Rev - Reg</t>
  </si>
  <si>
    <t>0447016 - I/C Joint Disp - Revenue</t>
  </si>
  <si>
    <t>0454105 - IC Other Elec Rents</t>
  </si>
  <si>
    <t>0454106 - ProCo IC Lease Revenues</t>
  </si>
  <si>
    <t>0456117 - I/C WHEELING-TRANSMISSION-DUKE</t>
  </si>
  <si>
    <t>4507_OTH_ELEC_REG - Other Electric Revenue Regulated</t>
  </si>
  <si>
    <t>0415002 - My Energy Bill+ Rev Delta</t>
  </si>
  <si>
    <t>0415005 - Res Fixed Bill Rev Delta</t>
  </si>
  <si>
    <t>0417007 - Misc Revenue-Reg</t>
  </si>
  <si>
    <t>0450100 - Late Pmt and Forf Disc</t>
  </si>
  <si>
    <t>0451100 - Misc Service Revenue</t>
  </si>
  <si>
    <t>0454002 - Rent - Lighting Equipment</t>
  </si>
  <si>
    <t>0454003 - Rent - Non-Lighting Equipment</t>
  </si>
  <si>
    <t>0454004 - Rent - Joint Use</t>
  </si>
  <si>
    <t>0454005 - Rent - Transmission</t>
  </si>
  <si>
    <t>0454100 - Extra - Facilities</t>
  </si>
  <si>
    <t>0454200 - Pole and Line Attachments</t>
  </si>
  <si>
    <t>0454300 - Tower Lease Revenues</t>
  </si>
  <si>
    <t>0454400 - Other Electric Rents</t>
  </si>
  <si>
    <t>0456001 - Other Variable Revenues-Reg</t>
  </si>
  <si>
    <t>0456006 - Muni Coty Tax Coll/Comm</t>
  </si>
  <si>
    <t>0456040 - Sales Use Tax Coll Fee</t>
  </si>
  <si>
    <t>0456100 - Profit Or Loss on Sale of M&amp;S</t>
  </si>
  <si>
    <t>0456102 - Distribution Charge - Network</t>
  </si>
  <si>
    <t>0456104 - Transmission Charge Network</t>
  </si>
  <si>
    <t>0456105 - Sched, Sys Cntl, Disp-Network</t>
  </si>
  <si>
    <t>0456106 - Reactive Pur/Volt Cntl Svc</t>
  </si>
  <si>
    <t>0456107 - Regulation/Frequency Response</t>
  </si>
  <si>
    <t>0456108 - Op Res - Spinning Reserve</t>
  </si>
  <si>
    <t>0456109 - Op Res - Supplemental Reserve</t>
  </si>
  <si>
    <t>0456110 - Transmission Charge Ptp</t>
  </si>
  <si>
    <t>0456610 - Other Electric Revenues</t>
  </si>
  <si>
    <t>0456613 - CEI REC Sales Revenues</t>
  </si>
  <si>
    <t>0456616 - Shared Solar - SC</t>
  </si>
  <si>
    <t>0456630 - Gross Up - Contr in Aid of Const</t>
  </si>
  <si>
    <t>0912300 - Economic Development Discount</t>
  </si>
  <si>
    <t>NR_ELEC_NATGAS_OTH - Non-Regulated Electric, Natural Gas and Other</t>
  </si>
  <si>
    <t>46XX_OTH_ELEC_REV_NR - Other Electric Rev NonRegulated</t>
  </si>
  <si>
    <t>0417000 - Misc Revenue</t>
  </si>
  <si>
    <t>0421060 - MINI-TIMBER SALES-NC</t>
  </si>
  <si>
    <t>0456000 - Other Variable Revenues</t>
  </si>
  <si>
    <t>0456050 - Transmission Study Revenue</t>
  </si>
  <si>
    <t>4607_OTH_MISC_REV_NR - Other Misc Rev NonReg</t>
  </si>
  <si>
    <t>0417310 - Products and Svcs - NonReg</t>
  </si>
  <si>
    <t>4605_CON_OTH_REV_NR - Intercompany Other Rev NonReg</t>
  </si>
  <si>
    <t>0417006 - IC Non-Util Misc Rev</t>
  </si>
  <si>
    <t>OPERATING_EXPENSES - Total Operating Expenses</t>
  </si>
  <si>
    <t>FUEL_AND_PURCH_PWR - Fuel used in Electric Generation and Purchased Power</t>
  </si>
  <si>
    <t>5151_COS_FUEL_OTH - Cost of Fuel - Other</t>
  </si>
  <si>
    <t>0501013 - Natural Gas Purchases</t>
  </si>
  <si>
    <t>0509030 - SO2 Emission Expense</t>
  </si>
  <si>
    <t>0547000 - Fuel Expense</t>
  </si>
  <si>
    <t>0547100 - Natural Gas</t>
  </si>
  <si>
    <t>0547200 - Oil</t>
  </si>
  <si>
    <t>5154_COS_FUEL_COAL - Fuel Cost - Coal</t>
  </si>
  <si>
    <t>0501008 - Contra fuel Exp BR Ash - SC</t>
  </si>
  <si>
    <t>0501110 - Coal Consumed - Fossil Steam</t>
  </si>
  <si>
    <t>0501310 - Oil Consumed - Fossil Steam</t>
  </si>
  <si>
    <t>5160_POWER_PURCH - Power Purchased</t>
  </si>
  <si>
    <t>0555185 - Energy Purchase Expense</t>
  </si>
  <si>
    <t>0555190 - Capacity Purchase Expense</t>
  </si>
  <si>
    <t>0555200 - Interchange Power</t>
  </si>
  <si>
    <t>0555550 - Purchases Energy Imbalance</t>
  </si>
  <si>
    <t>0557201 - FL Deferred Capacity Expense</t>
  </si>
  <si>
    <t>0557202 - FL Deferred Fuel Expense</t>
  </si>
  <si>
    <t>5165_CON_POWER_PURCH - Intercompany Purchased Power</t>
  </si>
  <si>
    <t>0555016 - I/C Joint Disp - Pur Pwr</t>
  </si>
  <si>
    <t>OTHER_OP_AND_MAINT - Operations, Maintenance and Other</t>
  </si>
  <si>
    <t>52XX_OPER_EX - Operating Expenses</t>
  </si>
  <si>
    <t>0402000 - Maintenance Expense</t>
  </si>
  <si>
    <t>0411050 - Accretion Expense ARO</t>
  </si>
  <si>
    <t>0416330 - Miscellaneous Expense</t>
  </si>
  <si>
    <t>0417117 - Expenses of Nonutility Oper</t>
  </si>
  <si>
    <t>0417320 - Exp - Unreg Products and Svcs</t>
  </si>
  <si>
    <t>0426400 - Exp/Civic and Political Activity</t>
  </si>
  <si>
    <t>0426510 - Other</t>
  </si>
  <si>
    <t>0426517 - Other Professional Services</t>
  </si>
  <si>
    <t>0426540 - Employee Service Club Dues</t>
  </si>
  <si>
    <t>0457700 - Allocated Employee Bnfts Offset</t>
  </si>
  <si>
    <t>0500000 - Suprvsn and Engrg - Steam Oper</t>
  </si>
  <si>
    <t>0500100 - Fossil Oper Superv&amp;Engineer-Recoverable</t>
  </si>
  <si>
    <t>0501150 - Coal Handling</t>
  </si>
  <si>
    <t>0501180 - Sale of Fly Ash - Revenues</t>
  </si>
  <si>
    <t>0501190 - Sale of Fly Ash - Expenses</t>
  </si>
  <si>
    <t>0502030 - Urea - Qualifying</t>
  </si>
  <si>
    <t>0502040 - Cost of Lime</t>
  </si>
  <si>
    <t>0502070 - Gypsum - Qualifying</t>
  </si>
  <si>
    <t>0502100 - Fossil Steam Exp - Other</t>
  </si>
  <si>
    <t>0502300 - Steam Oper-Caustic - FL</t>
  </si>
  <si>
    <t>0502400 - Fossil Steam Exp - Recoverable</t>
  </si>
  <si>
    <t>0505000 - Electric Expenses - Steam Oper</t>
  </si>
  <si>
    <t>0506000 - Misc Fossil Power Expenses</t>
  </si>
  <si>
    <t>0506300 - Misc Fossil Power Expenses - Recoverable</t>
  </si>
  <si>
    <t>0510000 - Suprvsn and Engrng - Steam Maint</t>
  </si>
  <si>
    <t>0510100 - Suprvsn and Engrng-Steam Maint - Rec</t>
  </si>
  <si>
    <t>0511000 - Maint of Structures - Steam</t>
  </si>
  <si>
    <t>0511200 - Maint Of Structures-Steam - Recoverable</t>
  </si>
  <si>
    <t>0512100 - Maint of Boiler Plant - Other</t>
  </si>
  <si>
    <t>0512300 - Maint Of Boiler Plant-Other - Recoverable</t>
  </si>
  <si>
    <t>0513100 - Maint of Electric Plant - Other</t>
  </si>
  <si>
    <t>0513300 - Maint Of Electric Plant-Other - Recoverable</t>
  </si>
  <si>
    <t>0514000 - Maintenance - Misc Steam Plant</t>
  </si>
  <si>
    <t>0514300 - Maintenance - Misc Steam Plant</t>
  </si>
  <si>
    <t>0517000 - Supervsn and Engnring - Nuc Oper</t>
  </si>
  <si>
    <t>0520000 - Steam Expenses - Nuc Oper</t>
  </si>
  <si>
    <t>0523000 - Electric Expenses</t>
  </si>
  <si>
    <t>0524000 - Misc Expenses - Nuc Oper</t>
  </si>
  <si>
    <t>0535000 - Supervsn and Engrng - Hydro Oper</t>
  </si>
  <si>
    <t>0546000 - Suprvsn and Enginring - Ct Oper</t>
  </si>
  <si>
    <t>0547150 - Natural Gas Handling - Ct</t>
  </si>
  <si>
    <t>0548100 - Generation Expenses - Other Ct</t>
  </si>
  <si>
    <t>0548110 - Operation of Energy Storage Eq</t>
  </si>
  <si>
    <t>0548200 - Prime Movers - Generators - Ct</t>
  </si>
  <si>
    <t>0549000 - Misc - Power Generation Expenses</t>
  </si>
  <si>
    <t>0549200 - CT Misc Power Exp-Recoverable</t>
  </si>
  <si>
    <t>0551000 - Suprvsn and Enginring - Ct Maint</t>
  </si>
  <si>
    <t>0551220 - Solar: Maint Supv &amp; Eng</t>
  </si>
  <si>
    <t>0552000 - Maintenance of Structures - Ct</t>
  </si>
  <si>
    <t>0553000 - Maint - Gentg and Elect Equip - Ct</t>
  </si>
  <si>
    <t>0553100 - CT Maint of Gen and Plant-Recoverable</t>
  </si>
  <si>
    <t>0553220 - Solar: Maint Gen &amp; Elect Plt</t>
  </si>
  <si>
    <t>0554000 - Misc Power Generation Plant - Ct</t>
  </si>
  <si>
    <t>0556000 - System Cnts &amp; Load Dispatching</t>
  </si>
  <si>
    <t>0557000 - Other Expenses - Oper</t>
  </si>
  <si>
    <t>0557450 - Commissions/Brokerage Expense</t>
  </si>
  <si>
    <t>0560000 - Supervsn and Engrng - Trans Oper</t>
  </si>
  <si>
    <t>0561100 - Load Dispatch - Reliability</t>
  </si>
  <si>
    <t>0561200 - Load Dispatch - MnitorandOprtrnsys</t>
  </si>
  <si>
    <t>0561300 - Load Dispatch - TranssvcandSch</t>
  </si>
  <si>
    <t>0561500 - Reliability Planning and Stdsdev</t>
  </si>
  <si>
    <t>0561600 - Trans Svc Studios</t>
  </si>
  <si>
    <t>0561601 - Trans Study Reimbursement</t>
  </si>
  <si>
    <t>0561700 - Incon Study Costs (T)</t>
  </si>
  <si>
    <t>0561701 - Intcon Study Costs Reim (T)</t>
  </si>
  <si>
    <t>0562000 - Station Expenses</t>
  </si>
  <si>
    <t>0563000 - Overhead Line Expenses - Trans</t>
  </si>
  <si>
    <t>0565000 - Transm of Elec By Others</t>
  </si>
  <si>
    <t>0566000 - Misc Trans Exp - Other</t>
  </si>
  <si>
    <t>0566100 - Misc Trans - Trans Lines Related</t>
  </si>
  <si>
    <t>0567000 - Rents - Trans Oper</t>
  </si>
  <si>
    <t>0568000 - Suprvsn and Engrng - Trans Maint</t>
  </si>
  <si>
    <t>0569000 - Maint of Structures - Trans</t>
  </si>
  <si>
    <t>0569100 - Maint of Computer Hardware</t>
  </si>
  <si>
    <t>0569200 - Maint of Computer Software</t>
  </si>
  <si>
    <t>0570100 - Maint Stat Equip - Other_Trans</t>
  </si>
  <si>
    <t>0570200 - Main - Cir Brkrs Trnsf Mtrs - Trans</t>
  </si>
  <si>
    <t>0571000 - Maint of Overhead Lines - Trans</t>
  </si>
  <si>
    <t>0572000 - Maintenanace of Underground Lines</t>
  </si>
  <si>
    <t>0573000 - Maint of Misc Transm Plant</t>
  </si>
  <si>
    <t>0580000 - Supervsn and Engring - Dist Oper</t>
  </si>
  <si>
    <t>0581004 - Load Dispatch-Dist of Elec</t>
  </si>
  <si>
    <t>0582100 - Station Expenses - Other - Dist</t>
  </si>
  <si>
    <t>0583100 - Overhead Line Exps - Other Dist</t>
  </si>
  <si>
    <t>0583200 - Transf Set Rem Reset Test - Dist</t>
  </si>
  <si>
    <t>0584000 - Underground Line Expenses - Dist</t>
  </si>
  <si>
    <t>0584110 - Operation of Energy Storage Eq</t>
  </si>
  <si>
    <t>0586000 - Meter Expenses - Dist</t>
  </si>
  <si>
    <t>0587000 - Cust Install Exp - Other Dist</t>
  </si>
  <si>
    <t>0588100 - Misc Distribution Exp - Other</t>
  </si>
  <si>
    <t>0588700 - Intcon Study Costs (D)</t>
  </si>
  <si>
    <t>0589000 - Rents - Dist Oper</t>
  </si>
  <si>
    <t>0590000 - Supervsn and Engrng - Dist Maint</t>
  </si>
  <si>
    <t>0592100 - Maint Station Equip - Other - Dist</t>
  </si>
  <si>
    <t>0592110 - Maintenance of Energy Storage</t>
  </si>
  <si>
    <t>0592200 - Cir Brkrs Trnsf Mters Rely - Dist</t>
  </si>
  <si>
    <t>0593000 - Maint Overhd Lines - Other - Dist</t>
  </si>
  <si>
    <t>0593100 - Right - Of - Way Maintenance - Dist</t>
  </si>
  <si>
    <t>0594000 - Maint - Underground Lines - Dist</t>
  </si>
  <si>
    <t>0595100 - Maint Lines Transfrs - Other - Dist</t>
  </si>
  <si>
    <t>0595200 - Cir Brkrs Transf Capcitrs - Dist</t>
  </si>
  <si>
    <t>0596000 - Maint - Streetlightng/Signl - Dist</t>
  </si>
  <si>
    <t>0597000 - Maintenance of Meters - Dist</t>
  </si>
  <si>
    <t>0598100 - Main Misc Dist Plt - Other - Dist</t>
  </si>
  <si>
    <t>0599023 - Other Misc Expense</t>
  </si>
  <si>
    <t>0823000 - Storage - Gas Losses</t>
  </si>
  <si>
    <t>0841000 - Operation Labor and Exp</t>
  </si>
  <si>
    <t>0870000 - Distribution Sys Ops - Supv/Eng</t>
  </si>
  <si>
    <t>0901000 - Supervision - Cust Accts</t>
  </si>
  <si>
    <t>0902000 - Meter Reading Expense</t>
  </si>
  <si>
    <t>0903000 - Cust Records and Collection Exp</t>
  </si>
  <si>
    <t>0903100 - Cust Contracts and Orders - Local</t>
  </si>
  <si>
    <t>0903200 - Cust Billing and Acct</t>
  </si>
  <si>
    <t>0903300 - Cust Collecting - Local</t>
  </si>
  <si>
    <t>0903400 - Cust Receiv and Collect Exp - Edp</t>
  </si>
  <si>
    <t>0904000 - Uncollectible Accounts</t>
  </si>
  <si>
    <t>0904001 - Bad Debt Expense</t>
  </si>
  <si>
    <t>0905000 - Misc Customer Accts Expenses</t>
  </si>
  <si>
    <t>0908000 - Cust Asst Exp-Conservation Programs - Rec</t>
  </si>
  <si>
    <t>0908001 - Conservation Deferral</t>
  </si>
  <si>
    <t>0908002 - Amort of Load Mmgmt Switches</t>
  </si>
  <si>
    <t>0908150 - Commer/Indust Assistance Exp</t>
  </si>
  <si>
    <t>0909000 - Info &amp; Instruc Adv-Conservation Prog - Rec</t>
  </si>
  <si>
    <t>0909650 - Misc Advertising Expenses</t>
  </si>
  <si>
    <t>0910000 - Misc Cust Serv/Inform Exp</t>
  </si>
  <si>
    <t>0910100 - Exp - Rs Reg Prod/Svces - Cstaccts</t>
  </si>
  <si>
    <t>0911000 - Supervision</t>
  </si>
  <si>
    <t>0912000 - Demonstrating and Selling Exp</t>
  </si>
  <si>
    <t>0913001 - Advertising Expense</t>
  </si>
  <si>
    <t>0916000 - Miscellaneous Sales Expense</t>
  </si>
  <si>
    <t>0926000 - Employee Benefits</t>
  </si>
  <si>
    <t>0926420 - Employees' Tuition Refund</t>
  </si>
  <si>
    <t>0926430 - Employees'Recreation Expense</t>
  </si>
  <si>
    <t>0926600 - Employee Benefits - Transferred</t>
  </si>
  <si>
    <t>6X05_CON_GEN_ADMIN - Intercompany Admin and General Expenses</t>
  </si>
  <si>
    <t>0924050 - Intercompany Property Insurance Exp</t>
  </si>
  <si>
    <t>0925051 - Intercompany Gen Liab Expense</t>
  </si>
  <si>
    <t>0925052 - Inter-Co Worker Comp Insur Exp</t>
  </si>
  <si>
    <t>0931004 - ProCo IC Lease Expense</t>
  </si>
  <si>
    <t>0931008 - A and G Rents IC</t>
  </si>
  <si>
    <t>6XXX_GEN_ADMIN - Administrative and General Expenses</t>
  </si>
  <si>
    <t>0107888 - CWIP - BU Bal Sht - Svc Co Exp</t>
  </si>
  <si>
    <t>0163888 - Stores Expense - BU Bal Sht - SvcCo Exp</t>
  </si>
  <si>
    <t>0426100 - Donations</t>
  </si>
  <si>
    <t>0426300 - Penalties</t>
  </si>
  <si>
    <t>0426512 - Donations</t>
  </si>
  <si>
    <t>0426521 - Sale Of A/R Fees</t>
  </si>
  <si>
    <t>0920000 - A and G Salaries</t>
  </si>
  <si>
    <t>0920001 - SC O&amp;M Labor Deferral</t>
  </si>
  <si>
    <t>0920100 - Salaries &amp; Wages - Proj Supt - NCRC Rec</t>
  </si>
  <si>
    <t>0921100 - Employee Expenses</t>
  </si>
  <si>
    <t>0921101 - Employee Exp - NC</t>
  </si>
  <si>
    <t>0921110 - Relocation Expenses</t>
  </si>
  <si>
    <t>0921200 - Office Expenses</t>
  </si>
  <si>
    <t>0921300 - Telephone and Telegraph Exp</t>
  </si>
  <si>
    <t>0921400 - Computer Services Expenses</t>
  </si>
  <si>
    <t>0921540 - Computer Rent (Go Only)</t>
  </si>
  <si>
    <t>0921600 - Other</t>
  </si>
  <si>
    <t>0921980 - Office Supplies and Expenses</t>
  </si>
  <si>
    <t>0922000 - Admin Exp Transfer</t>
  </si>
  <si>
    <t>0923000 - Outside Services Employed</t>
  </si>
  <si>
    <t>0923980 - Outside Services Employee and</t>
  </si>
  <si>
    <t>0924000 - Property Insurance</t>
  </si>
  <si>
    <t>0924200 - Recoverable Storm Damage Exp</t>
  </si>
  <si>
    <t>0924980 - Property Insurance For Corp.</t>
  </si>
  <si>
    <t>0925000 - Injuries and Damages</t>
  </si>
  <si>
    <t>0925200 - Injuries and Damages - Other</t>
  </si>
  <si>
    <t>0925300 - Environmental Inj and Damages</t>
  </si>
  <si>
    <t>0925980 - Injuries and Damages For Corp.</t>
  </si>
  <si>
    <t>0927001 - General and Administration</t>
  </si>
  <si>
    <t>0928000 - Regulatory Expenses (Go)</t>
  </si>
  <si>
    <t>0928030 - Prof Fees Consultant</t>
  </si>
  <si>
    <t>0928930 - Amort Def Rate Case Exp</t>
  </si>
  <si>
    <t>0929500 - Admin Exp Transf</t>
  </si>
  <si>
    <t>0930150 - Miscellaneous Advertising Exp</t>
  </si>
  <si>
    <t>0930200 - Misc General Expenses</t>
  </si>
  <si>
    <t>0930210 - Industry Association Dues</t>
  </si>
  <si>
    <t>0930220 - Exp of Servicing Securities</t>
  </si>
  <si>
    <t>0930230 - Dues To Various Organizations</t>
  </si>
  <si>
    <t>0930240 - Director'S Expenses</t>
  </si>
  <si>
    <t>0930250 - Buy\Sell Transf Employee Homes</t>
  </si>
  <si>
    <t>0930600 - Leased Circuit Charges - Other</t>
  </si>
  <si>
    <t>0930700 - Research and Development</t>
  </si>
  <si>
    <t>0930940 - General Expenses</t>
  </si>
  <si>
    <t>0931001 - Rents - AandG</t>
  </si>
  <si>
    <t>0931003 - Lease Amortization Expense</t>
  </si>
  <si>
    <t>0935100 - Maint General Plant-Elec</t>
  </si>
  <si>
    <t>0935200 - Cust Infor and Computer Control</t>
  </si>
  <si>
    <t>DEPREC_AND_AMORTIZ - Depreciation and Amortization</t>
  </si>
  <si>
    <t>5401_DDA_REG_ASSETS - DDA Reg Asset/Nuc Decomm</t>
  </si>
  <si>
    <t>0407115 - Meter Amortization</t>
  </si>
  <si>
    <t>0407318 - Reg Debit - SPP DEF</t>
  </si>
  <si>
    <t>0407319 - EVCS deferral amortization</t>
  </si>
  <si>
    <t>0407321 - Dynegy Reg Debits-FERC 407.3</t>
  </si>
  <si>
    <t>0407322 - Storm Cost Reg Asset Amort</t>
  </si>
  <si>
    <t>0407338 - CR3 Amortization</t>
  </si>
  <si>
    <t>0407361 - REG DEBIT-ECRC O&amp;M DEF</t>
  </si>
  <si>
    <t>0407371 - Amortization - Storm Exp - Whsle</t>
  </si>
  <si>
    <t>0407383 - Amort Coal Ash Spend - Whlsale</t>
  </si>
  <si>
    <t>0407389 - CR South Reg Asset Amrtz</t>
  </si>
  <si>
    <t>0407399 - Amortization - Misc</t>
  </si>
  <si>
    <t>0407410 - Misc Capacity Amortization</t>
  </si>
  <si>
    <t>0407463 - Defer DEF Final Dismantlement</t>
  </si>
  <si>
    <t>0407907 - Regulatory Asset-Deferral Acct</t>
  </si>
  <si>
    <t>5402_DDA_REG_LIAB - DDA Regulatory Liabilities</t>
  </si>
  <si>
    <t>0407444 - DOE Settlement Reg Liab Amort</t>
  </si>
  <si>
    <t>540X_DDA_PPE - Depreciation and Depletion</t>
  </si>
  <si>
    <t>0403002 - Depr - Expense</t>
  </si>
  <si>
    <t>0403050 - CONTRA DEPR-OATT</t>
  </si>
  <si>
    <t>0403150 - Depreciation Expense ARO</t>
  </si>
  <si>
    <t>0403400 - Depr of Distribution Plant</t>
  </si>
  <si>
    <t>0403500 - Depr of General Plant</t>
  </si>
  <si>
    <t>0404200 - Amort of Elec Plt - Software</t>
  </si>
  <si>
    <t>0406505 - Amort Exp - Acq Purch Adj</t>
  </si>
  <si>
    <t>0407387 - DEF CR4&amp;5 Accelerated Deprecia</t>
  </si>
  <si>
    <t>0418200 - Non - Util - Depreciation Expense</t>
  </si>
  <si>
    <t>0425013 - Misc Amortizat - Acquis</t>
  </si>
  <si>
    <t>543X_AMORT_INV - Amortization - Other Investments</t>
  </si>
  <si>
    <t>0425000 - Miscellaneous Amortization</t>
  </si>
  <si>
    <t>541X_DDA_PPE_IC - IC Lease - Depreciation Exp</t>
  </si>
  <si>
    <t>0403333 - IC ProCo Depreciation Exp</t>
  </si>
  <si>
    <t>PROPERTY_AND_OTR_TAX - Property and Other Taxes</t>
  </si>
  <si>
    <t>55XX_MISC_TAX - Miscellaneous Taxes</t>
  </si>
  <si>
    <t>0408000 - NC Property Tax - Electric</t>
  </si>
  <si>
    <t>0408055 - FL Property Tax - Electric</t>
  </si>
  <si>
    <t>0408100 - Franchise Tax - Electric</t>
  </si>
  <si>
    <t>0408120 - Franchise Tax - Non Electric</t>
  </si>
  <si>
    <t>0408121 - Taxes Property - Operating</t>
  </si>
  <si>
    <t>0408150 - State Unemployment Tax</t>
  </si>
  <si>
    <t>0408151 - Federal Unemployment Tax</t>
  </si>
  <si>
    <t>0408152 - Employer FICA Tax</t>
  </si>
  <si>
    <t>0408223 - FL Property Tx - Mis Non-Op</t>
  </si>
  <si>
    <t>0408470 - Franchise Tax</t>
  </si>
  <si>
    <t>0408800 - Federal Highway Use Tax - Elec</t>
  </si>
  <si>
    <t>0408840 - Miscellaneous Taxes</t>
  </si>
  <si>
    <t>0408851 - Sales and Use Tax Exp</t>
  </si>
  <si>
    <t>0408960 - Allocated Payroll Taxes</t>
  </si>
  <si>
    <t>TOTAL_IMPAIRMENT - Impairments and Other Charges</t>
  </si>
  <si>
    <t>IMPAIRMENTS_AND_OTHE - Total Impairments and Other Related Chgs</t>
  </si>
  <si>
    <t>5560_IMPAIR_OTHER - Misc Assets - Impairment</t>
  </si>
  <si>
    <t>0426551 - Impairment and Other Rel Chgs</t>
  </si>
  <si>
    <t>5564_IMPAIR_PPE - PpandE Impairments</t>
  </si>
  <si>
    <t>0426553 - PpandE Impairments</t>
  </si>
  <si>
    <t>OTH_OPER_GAINLOSS - Other Operating Gains and Losses</t>
  </si>
  <si>
    <t>GAIN_SALE_OTH_ASSET - Gain/(Loss) on Sales of Other Assets and Other, net</t>
  </si>
  <si>
    <t>7519_GAINLOSS_PPE - PpandE Gain (Loss)</t>
  </si>
  <si>
    <t>0421100 - Gain on Disposal of Property</t>
  </si>
  <si>
    <t>0421200 - Loss on Disposal of Property</t>
  </si>
  <si>
    <t>7522_GAINLOSS_ARO - GAIN or LOSS on ARO</t>
  </si>
  <si>
    <t>0411603 - Gain on Asset Ret Obligation</t>
  </si>
  <si>
    <t>0411703 - Loss on Asset Ret Obligation</t>
  </si>
  <si>
    <t>OPERATING_INCOME - Operating Income</t>
  </si>
  <si>
    <t>OTHER_INCOME_AND_EXP - Other Income and Expenses</t>
  </si>
  <si>
    <t>722X_EQ_AFFIL - Equity of Affiliates</t>
  </si>
  <si>
    <t>0421038 - Gain Loss Unconsol Eqty Inv</t>
  </si>
  <si>
    <t>7105_CON_OTH_INCOME - Intercompany Other Income</t>
  </si>
  <si>
    <t>0421091 - ProCo IC Misc Income</t>
  </si>
  <si>
    <t>0421092 - ProCo IC Sales Expense</t>
  </si>
  <si>
    <t>71XX_OTHER_INCOME - Other Income</t>
  </si>
  <si>
    <t>0421340 - Gain on Life Insurance Policy</t>
  </si>
  <si>
    <t>0421360 - Other Misc Deduct</t>
  </si>
  <si>
    <t>0421913 - NDTF Shareholder Earning/Loss</t>
  </si>
  <si>
    <t>0421940 - Misc Income</t>
  </si>
  <si>
    <t>0426200 - Life Insurance Expense</t>
  </si>
  <si>
    <t>0926999 - Non Service Cost (ASU 2017-07)</t>
  </si>
  <si>
    <t>7311_AFUDC_OTH_DF_RT - AFUDC and Other Deferred Return</t>
  </si>
  <si>
    <t>0419110 - AFUDC Equity Component</t>
  </si>
  <si>
    <t>7310_INT_DIV - Interest and Dividends</t>
  </si>
  <si>
    <t>0419040 - Interest Inc (sch M)</t>
  </si>
  <si>
    <t>0419240 - Miscellaneous Interest</t>
  </si>
  <si>
    <t>0421039 - Interest Inc Recovery Clauses</t>
  </si>
  <si>
    <t>7330_INTERCO_INT - Intercompany Interest Income</t>
  </si>
  <si>
    <t>0419429 - IC Moneypool - Interest Inc</t>
  </si>
  <si>
    <t>0419500 - I/C Interest Income</t>
  </si>
  <si>
    <t>INTEREST_EXPENSE - Interest Expense</t>
  </si>
  <si>
    <t>8210_INT_LT_DEBT - Interest on Long-Term Debt</t>
  </si>
  <si>
    <t>0427100 - Interest on Bonds</t>
  </si>
  <si>
    <t>0427220 - Interest on L - T Note Payable</t>
  </si>
  <si>
    <t>0427550 - Interest on Bonds</t>
  </si>
  <si>
    <t>8220_INT_OTHER_DEBT - Interest on Other Debt</t>
  </si>
  <si>
    <t>0426525 - Interest - Sub</t>
  </si>
  <si>
    <t>0431900 - Interest Expense Other</t>
  </si>
  <si>
    <t>0431921 - Other Interest - Customer Deposit</t>
  </si>
  <si>
    <t>8311_AMORT_DEBT_DISC - Amortization of Debt Discontinued</t>
  </si>
  <si>
    <t>0428025 - Amortization of Debt Discount</t>
  </si>
  <si>
    <t>831X_AMORT_DDE - Amortization of Dde</t>
  </si>
  <si>
    <t>0428021 - Amort of Deferred Debt Exp</t>
  </si>
  <si>
    <t>0428100 - Amort of Debt Discount and Exp</t>
  </si>
  <si>
    <t>0428165 - Amort on Loss of Reaquired Debt</t>
  </si>
  <si>
    <t>8410_MISC_INT_EXP - Miscellaneous Interest Expense</t>
  </si>
  <si>
    <t>0431000 - Int Exp - Taxes</t>
  </si>
  <si>
    <t>0431130 - Interest Exp - Capital Lease</t>
  </si>
  <si>
    <t>0431550 - Interest Exp-Assign From Svc</t>
  </si>
  <si>
    <t>8430_INTERCO_INT - Intercompany Interest Expense</t>
  </si>
  <si>
    <t>0430216 - IC Moneypool - Interest Exp</t>
  </si>
  <si>
    <t>8510_INT_COST_CAP - Interest Costs on Capital Debt Expense</t>
  </si>
  <si>
    <t>0432000 - AFUDC Debt Component</t>
  </si>
  <si>
    <t>EARNINGS_BEFORE_TAX - Earnings From Continuing Operations Before Income Taxes</t>
  </si>
  <si>
    <t>INCOME_TAXES - Income Tax Expense (Benefit) From Continuing Operations</t>
  </si>
  <si>
    <t>8611_CURR_FIT - Current Federal Income Taxes</t>
  </si>
  <si>
    <t>0409190 - Federal Income Tax - Electric CY</t>
  </si>
  <si>
    <t>0409191 - Federal Income Tax - Electric PY</t>
  </si>
  <si>
    <t>0409220 - Federal Income Tax - NonUtility CY</t>
  </si>
  <si>
    <t>0409221 - Federal Income Tax - NonUtility PY</t>
  </si>
  <si>
    <t>8612_CURR_SIT - Current State Income Taxes</t>
  </si>
  <si>
    <t>0409102 - SIT Exp - Utility</t>
  </si>
  <si>
    <t>0409104 - Current State Income Tax - PY</t>
  </si>
  <si>
    <t>0409202 - State Income Tax NonUtility</t>
  </si>
  <si>
    <t>0409233 - Tax expense - state nonutility - PY</t>
  </si>
  <si>
    <t>0409297 - Current State Inc Tax-Non Util</t>
  </si>
  <si>
    <t>8621_DEF_FIT - Deferred Federal Income Taxes</t>
  </si>
  <si>
    <t>0410100 - Dfit: Utility: Current Year</t>
  </si>
  <si>
    <t>0410105 - Dfit: Utility: Prior Year</t>
  </si>
  <si>
    <t>0410240 - Dfit: Non - Utility: Curr Year</t>
  </si>
  <si>
    <t>0410241 - Dfit: Non - Utility: Prior Yr Cr</t>
  </si>
  <si>
    <t>0411100 - Dfit: Utility: Curr Year Cr</t>
  </si>
  <si>
    <t>0411102 - Dfit: Utility: Prior Year Cr</t>
  </si>
  <si>
    <t>0411115 - DFIT: Federal Excess DIT Amort</t>
  </si>
  <si>
    <t>0411240 - Dfit: Non - Utility: Curr Yr Cr</t>
  </si>
  <si>
    <t>0411241 - Other Deferred Taxes PY</t>
  </si>
  <si>
    <t>8622_DEF_SIT - Deferred State Income Taxes</t>
  </si>
  <si>
    <t>0410102 - Dsit: Utility: Current Year</t>
  </si>
  <si>
    <t>0410106 - Dsit: Utility: Prior Year</t>
  </si>
  <si>
    <t>0410242 - Dsit: Non - Utility: Curr Year</t>
  </si>
  <si>
    <t>0410243 - Dsit: Non - Utility: Prior Year</t>
  </si>
  <si>
    <t>0411101 - Dsit: Utility: Curr Year Cr</t>
  </si>
  <si>
    <t>0411103 - Dsit: Utility: Prior Year Cr</t>
  </si>
  <si>
    <t>0411242 - Dsit: Non - Utility: Curr Yr Cr</t>
  </si>
  <si>
    <t>0411243 - Dsit: Non - Utility: Prior Yr Cr</t>
  </si>
  <si>
    <t>8624_CFIT_F48 - Curr Fed Inc Tax - FIN48</t>
  </si>
  <si>
    <t>0409195 - UTP Tax Expense: Fed Util-PY</t>
  </si>
  <si>
    <t>8625_CSIT_F48 - Curr State Inc Tax - FIN 48</t>
  </si>
  <si>
    <t>0409234 - UTP Tax Exp: State Non-Util-PY</t>
  </si>
  <si>
    <t>8627_DFIT_F48 - Def Fed Inc Tax - FIN48</t>
  </si>
  <si>
    <t>0410130 - UTP DFIT:Utility:PY</t>
  </si>
  <si>
    <t>863X_INC_TAX_CR - Investment Tax Credit</t>
  </si>
  <si>
    <t>0411410 - Invest Tax Credit Adj - Electric</t>
  </si>
  <si>
    <t>SEGMENT_MIN_INT - Net Income (Loss) attributable to NCI and Preferred Dividends</t>
  </si>
  <si>
    <t>INC_CON_OPS_ATTR_DEC - Income From Continuing Operations Attributable to Duke Energy Corp</t>
  </si>
  <si>
    <t>SEGMENT_MININT_REV - Reversal: Net Income (Loss) attributable to NCI and Preferred Dividends</t>
  </si>
  <si>
    <t>INC_FROM_CONT_OPS - Income (Loss) From Continuing Operations</t>
  </si>
  <si>
    <t>EARNINGS_OF_SUBSID - Earnings (Loss) of Subsidiaries</t>
  </si>
  <si>
    <t>7210_EQ_SUBS - Earnings of Subsidiaries</t>
  </si>
  <si>
    <t>4181107 - Earnings of Sub</t>
  </si>
  <si>
    <t>INC_BEF_EXT_CUM - Net Inc Bfr Ext and Chg in Acct. Prin.</t>
  </si>
  <si>
    <t>NET_INCOME_CONSOL - Consolidated Net Income</t>
  </si>
  <si>
    <t>MINORITY_INTERESTS - Less: Net (Loss) Income Attributable to Noncontrolling Interests</t>
  </si>
  <si>
    <t>8560_MIN_INT - Minority Interests</t>
  </si>
  <si>
    <t>4265016 - Minority Interest Expense - HFM Calc</t>
  </si>
  <si>
    <t>NET_INCOME_ATTRIB_CO - Net Income Attributable to Company</t>
  </si>
  <si>
    <t>NET_INCOME - Net Income Attributable to Controlling Interest</t>
  </si>
  <si>
    <t>Balance Sheet Variance Analysis (FSLI) - Actuals</t>
  </si>
  <si>
    <t>Variance Inc/(Dec) &gt; 10,000,000</t>
  </si>
  <si>
    <t>Variance % Inc/(Dec) &gt; 5%</t>
  </si>
  <si>
    <t>Variance Explanation</t>
  </si>
  <si>
    <t>Entity Description</t>
  </si>
  <si>
    <t>ASSETS</t>
  </si>
  <si>
    <t>Total Assets</t>
  </si>
  <si>
    <t>Current Assets</t>
  </si>
  <si>
    <t>Total Current Assets</t>
  </si>
  <si>
    <t>CASHANDCASHEQUIV</t>
  </si>
  <si>
    <t>Cash and Cash Equivalents</t>
  </si>
  <si>
    <t>TOTAL_RECEIVABLES</t>
  </si>
  <si>
    <t>Receivables</t>
  </si>
  <si>
    <t>VAR_INT_CURR_ASSET</t>
  </si>
  <si>
    <t>Restricted Receivables of VIEs</t>
  </si>
  <si>
    <t>RECEIVABLES_AFFIL_CO</t>
  </si>
  <si>
    <t>Receivables from affiliated companies</t>
  </si>
  <si>
    <t>TOTAL_INVENTORY</t>
  </si>
  <si>
    <t>Inventory</t>
  </si>
  <si>
    <t>REG_ASSET_CURRNT</t>
  </si>
  <si>
    <t>Regulatory Assets</t>
  </si>
  <si>
    <t>OTHER_CURRENT_ASSETS</t>
  </si>
  <si>
    <t>Other Current Assets</t>
  </si>
  <si>
    <t>CURRENT_ASSETS</t>
  </si>
  <si>
    <t>Property, Plant &amp; Equipment</t>
  </si>
  <si>
    <t>Net Property Plant and Equipment</t>
  </si>
  <si>
    <t>TOTAL_COST</t>
  </si>
  <si>
    <t>PP&amp;E Cost</t>
  </si>
  <si>
    <t>ACCUM_DDA</t>
  </si>
  <si>
    <t>Less Accumulated Depreciation and Amortization</t>
  </si>
  <si>
    <t>PROP_PLANT_EQ_TOTAL</t>
  </si>
  <si>
    <t>Other Noncurrent Assets</t>
  </si>
  <si>
    <t>Total Other Noncurrent Assets</t>
  </si>
  <si>
    <t>REGULATORY_ASSETS</t>
  </si>
  <si>
    <t>NUC_DECOM_TF</t>
  </si>
  <si>
    <t>Nuclear Decommissioning Trust Funds</t>
  </si>
  <si>
    <t>OP_LEASE_ROU_ASSETS</t>
  </si>
  <si>
    <t>Operating Lease Right-of-Use assets</t>
  </si>
  <si>
    <t>INVEST_UNCONSOL_AFF</t>
  </si>
  <si>
    <t>Investment in Equity Method Unconsolidated Affiliates</t>
  </si>
  <si>
    <t>OTHER_ASSETS</t>
  </si>
  <si>
    <t>Other Long-Term Assets</t>
  </si>
  <si>
    <t>OTH_NONCURR_ASSETS</t>
  </si>
  <si>
    <t>BALANCE</t>
  </si>
  <si>
    <t>Balance</t>
  </si>
  <si>
    <t>LIABILITIES &amp; EQUITY</t>
  </si>
  <si>
    <t>Total Liabilities and Equity</t>
  </si>
  <si>
    <t>Current Liabilities</t>
  </si>
  <si>
    <t>Total Current Liabilities</t>
  </si>
  <si>
    <t>ACCOUNTS_PAYABLE</t>
  </si>
  <si>
    <t>Accounts Payable</t>
  </si>
  <si>
    <t>ACCOUNTS_PAY_AFFIL</t>
  </si>
  <si>
    <t>Accounts payable to affiliated companies</t>
  </si>
  <si>
    <t>ST_NOTES_PAY_AFFIL</t>
  </si>
  <si>
    <t>Notes payable to affiliated companies</t>
  </si>
  <si>
    <t>TAXES_ACCRUED</t>
  </si>
  <si>
    <t>Taxes Accrued</t>
  </si>
  <si>
    <t>INTEREST_ACCRUED</t>
  </si>
  <si>
    <t>Interest Accrued</t>
  </si>
  <si>
    <t>CURRENT_LTD</t>
  </si>
  <si>
    <t>Current Maturities of Long-Term Debt</t>
  </si>
  <si>
    <t>ARO_CURR</t>
  </si>
  <si>
    <t>Asset Retirement Obligations (Current)</t>
  </si>
  <si>
    <t>REG_LIAB_CURRNT</t>
  </si>
  <si>
    <t>Regulatory Liabilities</t>
  </si>
  <si>
    <t>OTHER</t>
  </si>
  <si>
    <t>Total Other Liabilities</t>
  </si>
  <si>
    <t>CURRENT_LIABILITIES</t>
  </si>
  <si>
    <t>Long Term Debt</t>
  </si>
  <si>
    <t>Long-Term Debt</t>
  </si>
  <si>
    <t>LONG_TERM_DEBT</t>
  </si>
  <si>
    <t>NOTES_PAY_AFFIL_CO</t>
  </si>
  <si>
    <t>Other Noncurrent Liabilities</t>
  </si>
  <si>
    <t>Total Other Noncurrent Liabilities</t>
  </si>
  <si>
    <t>DEFERRED_INCOME_TAX</t>
  </si>
  <si>
    <t>Deferred Income Taxes</t>
  </si>
  <si>
    <t>ASSET_RET_OBL</t>
  </si>
  <si>
    <t>Asset Retirement Obligations (Non-Current)</t>
  </si>
  <si>
    <t>REGULATORY_LIAB</t>
  </si>
  <si>
    <t>OP_LEASE_LIAB</t>
  </si>
  <si>
    <t>Operating Lease Liabilities</t>
  </si>
  <si>
    <t>ACC_PEN_OTH_BEN_COST</t>
  </si>
  <si>
    <t>Accrued Pension and Other Post-Retirement Benefit Costs</t>
  </si>
  <si>
    <t>INVEST_TAX_CR</t>
  </si>
  <si>
    <t>Investment Tax Credit</t>
  </si>
  <si>
    <t>OTHER_DEF_CR_LIAB</t>
  </si>
  <si>
    <t>Deferred Credits and Other Liabilities</t>
  </si>
  <si>
    <t>OTH_NONCURR_LIABILITIES</t>
  </si>
  <si>
    <t>LIABILITIES</t>
  </si>
  <si>
    <t>Total Liabilities</t>
  </si>
  <si>
    <t>EQUITY</t>
  </si>
  <si>
    <t>Total Shareholders' Equity</t>
  </si>
  <si>
    <t>APIC</t>
  </si>
  <si>
    <t>Additional Paid in Capital</t>
  </si>
  <si>
    <t>TOTAL_RE</t>
  </si>
  <si>
    <t>Retained Earnings</t>
  </si>
  <si>
    <t>ACCUM_OCI</t>
  </si>
  <si>
    <t>Accumulated Other Comprehensive Income</t>
  </si>
  <si>
    <t>LIABILITIES_AND_EQ</t>
  </si>
  <si>
    <t>Check</t>
  </si>
  <si>
    <t>Balance Sheet</t>
  </si>
  <si>
    <t>*Source: Moody's Investors Service Inc. (2019-2022 Reported)</t>
  </si>
  <si>
    <t>DOCKET NO.: 20240025-EI</t>
  </si>
  <si>
    <t>____</t>
  </si>
  <si>
    <t>Projected Test Year 3 Ended</t>
  </si>
  <si>
    <t>Projected Test Year 2 Ended</t>
  </si>
  <si>
    <t>Projected Test Year 1 Ended</t>
  </si>
  <si>
    <t>Prior Year Ended</t>
  </si>
  <si>
    <t xml:space="preserve">    X   </t>
  </si>
  <si>
    <t>Historical Year Ended</t>
  </si>
  <si>
    <t>Supporting Schedules:</t>
  </si>
  <si>
    <t>Recap Schedules: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</si>
</sst>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7" formatCode="&quot;$&quot;#,##0.00_);\(&quot;$&quot;#,##0.00\)"/>
    <numFmt numFmtId="44" formatCode="_(&quot;$&quot;* #,##0.00_);_(&quot;$&quot;* \(#,##0.00\);_(&quot;$&quot;* &quot;-&quot;??_);_(@_)"/>
    <numFmt numFmtId="43" formatCode="_(* #,##0.00_);_(* \(#,##0.00\);_(* &quot;-&quot;??_);_(@_)"/>
    <numFmt numFmtId="164" formatCode="#,##0.0_);\(#,##0.0\)"/>
    <numFmt numFmtId="165" formatCode="_(* #,##0_);_(* \(#,##0\);_(* &quot;-&quot;??_);_(@_)"/>
    <numFmt numFmtId="166" formatCode="0.00%;\(0.00%\)"/>
    <numFmt numFmtId="167" formatCode="0.00\x;\(0.00\x\)"/>
    <numFmt numFmtId="168" formatCode="##,##0;\(##,##0\);\-"/>
    <numFmt numFmtId="169" formatCode="##,##0.00%;\(##,##0.00%\)"/>
    <numFmt numFmtId="170" formatCode="#,##0_);[Black]\(#,##0\);\-"/>
    <numFmt numFmtId="171" formatCode="0.0%"/>
    <numFmt numFmtId="172" formatCode="0_);\(0\)"/>
  </numFmts>
  <fonts count="32">
    <font>
      <sz val="10"/>
      <color rgb="FF000000"/>
      <name val="Times New Roman"/>
      <family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Calibri"/>
      <family val="2"/>
      <scheme val="minor"/>
    </font>
    <font>
      <sz val="10"/>
      <color theme="1"/>
      <name val="Calibri"/>
      <family val="2"/>
      <scheme val="minor"/>
    </font>
    <font>
      <b/>
      <sz val="10"/>
      <color rgb="FF000000"/>
      <name val="Calibri"/>
      <family val="2"/>
      <scheme val="minor"/>
    </font>
    <font>
      <b/>
      <sz val="10"/>
      <color rgb="FF000000"/>
      <name val="Times New Roman"/>
      <family val="1"/>
    </font>
    <font>
      <sz val="10"/>
      <name val="Arial"/>
      <family val="2"/>
    </font>
    <font>
      <u/>
      <sz val="10"/>
      <name val="Calibri"/>
      <family val="2"/>
      <scheme val="minor"/>
    </font>
    <font>
      <sz val="10"/>
      <name val="Calibri"/>
      <family val="2"/>
      <scheme val="minor"/>
    </font>
    <font>
      <b/>
      <sz val="10"/>
      <name val="Calibri"/>
      <family val="2"/>
      <scheme val="minor"/>
    </font>
    <font>
      <u/>
      <sz val="11"/>
      <color theme="10"/>
      <name val="Calibri"/>
      <family val="2"/>
      <scheme val="minor"/>
    </font>
    <font>
      <sz val="10"/>
      <color rgb="FF000000"/>
      <name val="Times New Roman"/>
      <family val="1"/>
    </font>
    <font>
      <sz val="11"/>
      <name val="Calibri"/>
      <family val="2"/>
    </font>
    <font>
      <sz val="11"/>
      <name val="Calibri"/>
      <family val="2"/>
    </font>
    <font>
      <sz val="18"/>
      <name val="Calibri"/>
      <family val="2"/>
      <scheme val="minor"/>
    </font>
    <font>
      <sz val="12"/>
      <name val="Callibri"/>
    </font>
    <font>
      <b/>
      <sz val="12"/>
      <name val="Callibri"/>
    </font>
    <font>
      <sz val="11"/>
      <color rgb="FFFFFFFF"/>
      <name val="Calibri"/>
      <family val="2"/>
      <scheme val="minor"/>
    </font>
    <font>
      <sz val="10"/>
      <name val="Callibri"/>
    </font>
    <font>
      <b/>
      <sz val="10"/>
      <name val="Callibri"/>
    </font>
    <font>
      <b/>
      <sz val="11"/>
      <name val="Calibri"/>
      <family val="2"/>
      <scheme val="minor"/>
    </font>
    <font>
      <b/>
      <sz val="10"/>
      <color rgb="FFFFFFFF"/>
      <name val="Callibri"/>
    </font>
    <font>
      <sz val="10"/>
      <color rgb="FFFF0000"/>
      <name val="Callibri"/>
    </font>
    <font>
      <b/>
      <i/>
      <sz val="10"/>
      <name val="Callibri"/>
    </font>
    <font>
      <b/>
      <i/>
      <sz val="10"/>
      <color rgb="FFFF0000"/>
      <name val="Callibri"/>
    </font>
    <font>
      <b/>
      <sz val="10"/>
      <color rgb="FFFF0000"/>
      <name val="Callibri"/>
    </font>
    <font>
      <b/>
      <i/>
      <u/>
      <sz val="10"/>
      <color rgb="FF00000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FFFFFF"/>
      </patternFill>
    </fill>
    <fill>
      <patternFill patternType="solid">
        <fgColor rgb="FFD2DFF7"/>
      </patternFill>
    </fill>
    <fill>
      <patternFill patternType="solid">
        <fgColor rgb="FFEAFFEA"/>
      </patternFill>
    </fill>
    <fill>
      <patternFill patternType="solid">
        <fgColor rgb="FFFFB6C1"/>
      </patternFill>
    </fill>
  </fills>
  <borders count="7">
    <border>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top/>
      <bottom style="thick">
        <color rgb="FFB0C4DE"/>
      </bottom>
      <diagonal/>
    </border>
    <border>
      <left style="thin">
        <color rgb="FFD0D7E5"/>
      </left>
      <right style="thin">
        <color rgb="FFD0D7E5"/>
      </right>
      <top style="thin">
        <color rgb="FFD0D7E5"/>
      </top>
      <bottom style="thin">
        <color rgb="FFD0D7E5"/>
      </bottom>
      <diagonal/>
    </border>
    <border>
      <left/>
      <right/>
      <top style="hair">
        <color rgb="FF000000"/>
      </top>
      <bottom/>
      <diagonal/>
    </border>
  </borders>
  <cellStyleXfs count="17">
    <xf numFmtId="0" fontId="0" fillId="0" borderId="0"/>
    <xf numFmtId="0" fontId="6" fillId="0" borderId="0"/>
    <xf numFmtId="0" fontId="11" fillId="0" borderId="0"/>
    <xf numFmtId="0" fontId="6" fillId="0" borderId="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4" fillId="0" borderId="0"/>
    <xf numFmtId="0" fontId="11" fillId="0" borderId="0"/>
    <xf numFmtId="0" fontId="3" fillId="0" borderId="0"/>
    <xf numFmtId="0" fontId="2" fillId="0" borderId="0"/>
    <xf numFmtId="0" fontId="15" fillId="0" borderId="0" applyNumberFormat="0" applyFill="0" applyBorder="0" applyAlignment="0" applyProtection="0"/>
    <xf numFmtId="9" fontId="16" fillId="0" borderId="0" applyFont="0" applyFill="0" applyBorder="0" applyAlignment="0" applyProtection="0"/>
    <xf numFmtId="43" fontId="16" fillId="0" borderId="0" applyFont="0" applyFill="0" applyBorder="0" applyAlignment="0" applyProtection="0"/>
    <xf numFmtId="0" fontId="1" fillId="0" borderId="0"/>
    <xf numFmtId="0" fontId="1" fillId="0" borderId="0"/>
  </cellStyleXfs>
  <cellXfs count="159">
    <xf numFmtId="0" fontId="0" fillId="0" borderId="0" xfId="0"/>
    <xf numFmtId="0" fontId="7" fillId="0" borderId="0" xfId="0" applyFont="1"/>
    <xf numFmtId="0" fontId="7" fillId="0" borderId="0" xfId="0" applyFont="1" applyAlignment="1"/>
    <xf numFmtId="0" fontId="8" fillId="0" borderId="0" xfId="1" applyFont="1" applyBorder="1"/>
    <xf numFmtId="0" fontId="9" fillId="0" borderId="1" xfId="0" applyFont="1" applyBorder="1"/>
    <xf numFmtId="0" fontId="7" fillId="0" borderId="0" xfId="0" applyFont="1" applyBorder="1" applyAlignment="1">
      <alignment horizontal="right"/>
    </xf>
    <xf numFmtId="0" fontId="8" fillId="0" borderId="0" xfId="1" applyFont="1" applyBorder="1" applyAlignment="1">
      <alignment horizontal="left"/>
    </xf>
    <xf numFmtId="0" fontId="7" fillId="0" borderId="0" xfId="0" applyFont="1" applyBorder="1" applyAlignment="1">
      <alignment horizontal="centerContinuous" wrapText="1"/>
    </xf>
    <xf numFmtId="0" fontId="12" fillId="0" borderId="0" xfId="2" applyFont="1" applyAlignment="1">
      <alignment horizontal="right"/>
    </xf>
    <xf numFmtId="0" fontId="13" fillId="0" borderId="0" xfId="2" applyFont="1"/>
    <xf numFmtId="14" fontId="8" fillId="0" borderId="0" xfId="1" applyNumberFormat="1" applyFont="1" applyBorder="1"/>
    <xf numFmtId="0" fontId="14" fillId="0" borderId="0" xfId="2" applyFont="1"/>
    <xf numFmtId="0" fontId="8" fillId="0" borderId="0" xfId="1" applyFont="1"/>
    <xf numFmtId="0" fontId="13" fillId="0" borderId="0" xfId="2" quotePrefix="1" applyFont="1" applyAlignment="1">
      <alignment horizontal="center"/>
    </xf>
    <xf numFmtId="0" fontId="13" fillId="0" borderId="2" xfId="1" applyFont="1" applyBorder="1" applyAlignment="1">
      <alignment vertical="center"/>
    </xf>
    <xf numFmtId="0" fontId="13" fillId="0" borderId="0" xfId="1" quotePrefix="1" applyFont="1" applyBorder="1" applyAlignment="1">
      <alignment horizontal="center" vertical="center"/>
    </xf>
    <xf numFmtId="0" fontId="13" fillId="0" borderId="0" xfId="1" applyFont="1" applyAlignment="1">
      <alignment horizontal="center" vertical="center"/>
    </xf>
    <xf numFmtId="0" fontId="13" fillId="0" borderId="0" xfId="1" applyFont="1" applyBorder="1" applyAlignment="1">
      <alignment vertical="center"/>
    </xf>
    <xf numFmtId="0" fontId="13" fillId="0" borderId="1" xfId="1" applyFont="1" applyBorder="1" applyAlignment="1">
      <alignment horizontal="center" vertical="center"/>
    </xf>
    <xf numFmtId="0" fontId="13" fillId="0" borderId="0" xfId="0" applyFont="1" applyAlignment="1">
      <alignment horizontal="center" vertical="center"/>
    </xf>
    <xf numFmtId="3" fontId="13" fillId="0" borderId="0" xfId="0" applyNumberFormat="1" applyFont="1" applyBorder="1" applyAlignment="1" applyProtection="1">
      <alignment vertical="center"/>
    </xf>
    <xf numFmtId="0" fontId="8" fillId="0" borderId="0" xfId="3" applyFont="1" applyBorder="1" applyAlignment="1"/>
    <xf numFmtId="0" fontId="13" fillId="0" borderId="0" xfId="0" applyFont="1" applyBorder="1" applyAlignment="1">
      <alignment horizontal="left" vertical="center"/>
    </xf>
    <xf numFmtId="37" fontId="13" fillId="0" borderId="0" xfId="0" applyNumberFormat="1" applyFont="1" applyBorder="1" applyAlignment="1" applyProtection="1">
      <alignment vertical="center"/>
    </xf>
    <xf numFmtId="0" fontId="13" fillId="0" borderId="0" xfId="0" applyFont="1" applyBorder="1" applyAlignment="1">
      <alignment horizontal="center" vertical="center"/>
    </xf>
    <xf numFmtId="0" fontId="7" fillId="0" borderId="0" xfId="0" applyFont="1" applyBorder="1" applyAlignment="1">
      <alignment wrapText="1"/>
    </xf>
    <xf numFmtId="0" fontId="8" fillId="0" borderId="0" xfId="3" applyFont="1" applyBorder="1" applyAlignment="1">
      <alignment horizontal="left"/>
    </xf>
    <xf numFmtId="37" fontId="8" fillId="0" borderId="0" xfId="1" applyNumberFormat="1" applyFont="1" applyBorder="1" applyAlignment="1">
      <alignment vertical="center"/>
    </xf>
    <xf numFmtId="0" fontId="8" fillId="0" borderId="0" xfId="1" applyFont="1" applyAlignment="1">
      <alignment horizontal="left"/>
    </xf>
    <xf numFmtId="0" fontId="8" fillId="0" borderId="0" xfId="1" applyFont="1" applyFill="1" applyBorder="1"/>
    <xf numFmtId="10" fontId="8" fillId="0" borderId="0" xfId="3" applyNumberFormat="1" applyFont="1" applyBorder="1" applyAlignment="1"/>
    <xf numFmtId="164" fontId="13" fillId="0" borderId="0" xfId="0" applyNumberFormat="1" applyFont="1" applyAlignment="1" applyProtection="1">
      <alignment vertical="center"/>
    </xf>
    <xf numFmtId="164" fontId="13" fillId="0" borderId="0" xfId="0" applyNumberFormat="1" applyFont="1" applyBorder="1" applyAlignment="1" applyProtection="1">
      <alignment vertical="center"/>
    </xf>
    <xf numFmtId="164" fontId="8" fillId="0" borderId="0" xfId="1" applyNumberFormat="1" applyFont="1"/>
    <xf numFmtId="0" fontId="13" fillId="0" borderId="0" xfId="0" applyFont="1" applyFill="1" applyBorder="1" applyAlignment="1">
      <alignment horizontal="left" vertical="center" indent="1"/>
    </xf>
    <xf numFmtId="0" fontId="13" fillId="0" borderId="0" xfId="0" applyFont="1" applyFill="1" applyBorder="1" applyAlignment="1">
      <alignment horizontal="left" vertical="center"/>
    </xf>
    <xf numFmtId="37" fontId="13" fillId="0" borderId="0" xfId="0" applyNumberFormat="1" applyFont="1" applyFill="1" applyBorder="1" applyAlignment="1" applyProtection="1">
      <alignment vertical="center"/>
    </xf>
    <xf numFmtId="3" fontId="13" fillId="0" borderId="0" xfId="0" applyNumberFormat="1" applyFont="1" applyFill="1" applyBorder="1" applyAlignment="1" applyProtection="1">
      <alignment vertical="center"/>
    </xf>
    <xf numFmtId="0" fontId="12" fillId="0" borderId="0" xfId="0" applyFont="1" applyFill="1" applyBorder="1" applyAlignment="1">
      <alignment horizontal="left" vertical="center"/>
    </xf>
    <xf numFmtId="0" fontId="13" fillId="0" borderId="0" xfId="0" applyFont="1" applyFill="1" applyBorder="1" applyAlignment="1">
      <alignment vertical="center" wrapText="1"/>
    </xf>
    <xf numFmtId="0" fontId="13" fillId="0" borderId="0" xfId="0" applyFont="1" applyFill="1" applyBorder="1" applyAlignment="1">
      <alignment vertical="center"/>
    </xf>
    <xf numFmtId="0" fontId="13" fillId="0" borderId="0" xfId="0" applyFont="1" applyAlignment="1">
      <alignment horizontal="left" vertical="center"/>
    </xf>
    <xf numFmtId="39" fontId="13" fillId="0" borderId="0" xfId="0" applyNumberFormat="1" applyFont="1" applyAlignment="1" applyProtection="1">
      <alignment vertical="center"/>
    </xf>
    <xf numFmtId="39" fontId="8" fillId="0" borderId="0" xfId="3" applyNumberFormat="1" applyFont="1" applyBorder="1" applyAlignment="1"/>
    <xf numFmtId="39" fontId="13" fillId="0" borderId="0" xfId="13" applyNumberFormat="1" applyFont="1" applyBorder="1" applyAlignment="1" applyProtection="1">
      <alignment vertical="center"/>
    </xf>
    <xf numFmtId="39" fontId="8" fillId="0" borderId="0" xfId="1" applyNumberFormat="1" applyFont="1" applyBorder="1" applyAlignment="1">
      <alignment vertical="center"/>
    </xf>
    <xf numFmtId="7" fontId="8" fillId="0" borderId="0" xfId="1" applyNumberFormat="1" applyFont="1" applyBorder="1"/>
    <xf numFmtId="0" fontId="8" fillId="0" borderId="1" xfId="1" applyFont="1" applyBorder="1"/>
    <xf numFmtId="7" fontId="8" fillId="0" borderId="0" xfId="3" applyNumberFormat="1" applyFont="1" applyFill="1" applyBorder="1" applyAlignment="1"/>
    <xf numFmtId="37" fontId="8" fillId="0" borderId="0" xfId="1" applyNumberFormat="1" applyFont="1" applyFill="1"/>
    <xf numFmtId="7" fontId="8" fillId="0" borderId="0" xfId="0" applyNumberFormat="1" applyFont="1" applyFill="1" applyBorder="1" applyAlignment="1">
      <alignment vertical="center"/>
    </xf>
    <xf numFmtId="37" fontId="8" fillId="0" borderId="0" xfId="3" applyNumberFormat="1" applyFont="1" applyFill="1" applyBorder="1" applyAlignment="1"/>
    <xf numFmtId="39" fontId="8" fillId="0" borderId="0" xfId="1" applyNumberFormat="1" applyFont="1" applyFill="1" applyBorder="1"/>
    <xf numFmtId="37" fontId="8" fillId="0" borderId="0" xfId="0" applyNumberFormat="1" applyFont="1" applyFill="1" applyBorder="1" applyAlignment="1">
      <alignment vertical="center"/>
    </xf>
    <xf numFmtId="39" fontId="8" fillId="0" borderId="0" xfId="3" applyNumberFormat="1" applyFont="1" applyFill="1" applyBorder="1" applyAlignment="1"/>
    <xf numFmtId="0" fontId="10" fillId="0" borderId="0" xfId="0" applyFont="1"/>
    <xf numFmtId="0" fontId="0" fillId="0" borderId="0" xfId="0" applyAlignment="1">
      <alignment horizontal="right"/>
    </xf>
    <xf numFmtId="7" fontId="0" fillId="0" borderId="0" xfId="0" applyNumberFormat="1"/>
    <xf numFmtId="165" fontId="0" fillId="0" borderId="0" xfId="14" applyNumberFormat="1" applyFont="1"/>
    <xf numFmtId="43" fontId="10" fillId="0" borderId="3" xfId="14" applyNumberFormat="1" applyFont="1" applyBorder="1"/>
    <xf numFmtId="0" fontId="10" fillId="0" borderId="0" xfId="0" applyFont="1" applyAlignment="1">
      <alignment horizontal="center"/>
    </xf>
    <xf numFmtId="43" fontId="0" fillId="0" borderId="3" xfId="14" applyNumberFormat="1" applyFont="1" applyBorder="1"/>
    <xf numFmtId="43" fontId="8" fillId="0" borderId="0" xfId="0" applyNumberFormat="1" applyFont="1" applyFill="1" applyBorder="1" applyAlignment="1">
      <alignment vertical="center"/>
    </xf>
    <xf numFmtId="0" fontId="17" fillId="0" borderId="0" xfId="0" applyFont="1" applyAlignment="1">
      <alignment horizontal="left" vertical="center"/>
    </xf>
    <xf numFmtId="0" fontId="0" fillId="0" borderId="0" xfId="0"/>
    <xf numFmtId="0" fontId="17" fillId="0" borderId="0" xfId="0" applyFont="1" applyAlignment="1">
      <alignment horizontal="center" vertical="center"/>
    </xf>
    <xf numFmtId="0" fontId="17" fillId="2" borderId="0" xfId="0" applyFont="1" applyFill="1" applyAlignment="1">
      <alignment horizontal="left" vertical="center"/>
    </xf>
    <xf numFmtId="166" fontId="17" fillId="2" borderId="0" xfId="0" applyNumberFormat="1" applyFont="1" applyFill="1" applyAlignment="1">
      <alignment horizontal="right" vertical="center"/>
    </xf>
    <xf numFmtId="0" fontId="0" fillId="2" borderId="0" xfId="0" applyFill="1"/>
    <xf numFmtId="166" fontId="17" fillId="0" borderId="0" xfId="0" applyNumberFormat="1" applyFont="1" applyAlignment="1">
      <alignment horizontal="right" vertical="center"/>
    </xf>
    <xf numFmtId="0" fontId="17" fillId="0" borderId="0" xfId="0" applyFont="1" applyAlignment="1">
      <alignment horizontal="right" vertical="center"/>
    </xf>
    <xf numFmtId="167" fontId="17" fillId="2" borderId="0" xfId="0" applyNumberFormat="1" applyFont="1" applyFill="1" applyAlignment="1">
      <alignment horizontal="right" vertical="center"/>
    </xf>
    <xf numFmtId="167" fontId="17" fillId="0" borderId="0" xfId="0" applyNumberFormat="1" applyFont="1" applyAlignment="1">
      <alignment horizontal="right" vertical="center"/>
    </xf>
    <xf numFmtId="39" fontId="17" fillId="0" borderId="0" xfId="0" applyNumberFormat="1" applyFont="1" applyAlignment="1">
      <alignment horizontal="right" vertical="center"/>
    </xf>
    <xf numFmtId="0" fontId="0" fillId="0" borderId="1" xfId="0" applyBorder="1"/>
    <xf numFmtId="0" fontId="0" fillId="0" borderId="0" xfId="0"/>
    <xf numFmtId="2" fontId="0" fillId="0" borderId="0" xfId="0" applyNumberFormat="1"/>
    <xf numFmtId="0" fontId="18" fillId="0" borderId="0" xfId="0" applyFont="1" applyAlignment="1">
      <alignment horizontal="left" vertical="center"/>
    </xf>
    <xf numFmtId="0" fontId="18" fillId="0" borderId="0" xfId="0" applyFont="1" applyAlignment="1">
      <alignment horizontal="center" vertical="center"/>
    </xf>
    <xf numFmtId="166" fontId="18" fillId="0" borderId="0" xfId="0" applyNumberFormat="1" applyFont="1" applyAlignment="1">
      <alignment horizontal="right" vertical="center"/>
    </xf>
    <xf numFmtId="0" fontId="18" fillId="0" borderId="0" xfId="0" applyFont="1" applyAlignment="1">
      <alignment horizontal="right" vertical="center"/>
    </xf>
    <xf numFmtId="167" fontId="18" fillId="0" borderId="0" xfId="0" applyNumberFormat="1" applyFont="1" applyAlignment="1">
      <alignment horizontal="right" vertical="center"/>
    </xf>
    <xf numFmtId="39" fontId="18" fillId="0" borderId="0" xfId="0" applyNumberFormat="1" applyFont="1" applyAlignment="1">
      <alignment horizontal="right" vertical="center"/>
    </xf>
    <xf numFmtId="0" fontId="18" fillId="2" borderId="0" xfId="0" applyFont="1" applyFill="1" applyAlignment="1">
      <alignment horizontal="left" vertical="center"/>
    </xf>
    <xf numFmtId="166" fontId="18" fillId="2" borderId="0" xfId="0" applyNumberFormat="1" applyFont="1" applyFill="1" applyAlignment="1">
      <alignment horizontal="right" vertical="center"/>
    </xf>
    <xf numFmtId="167" fontId="18" fillId="2" borderId="0" xfId="0" applyNumberFormat="1" applyFont="1" applyFill="1" applyAlignment="1">
      <alignment horizontal="right" vertical="center"/>
    </xf>
    <xf numFmtId="0" fontId="0" fillId="0" borderId="0" xfId="0"/>
    <xf numFmtId="166" fontId="0" fillId="0" borderId="0" xfId="0" applyNumberFormat="1"/>
    <xf numFmtId="167" fontId="0" fillId="0" borderId="0" xfId="0" applyNumberFormat="1"/>
    <xf numFmtId="39" fontId="0" fillId="0" borderId="0" xfId="0" applyNumberFormat="1"/>
    <xf numFmtId="166" fontId="0" fillId="2" borderId="0" xfId="0" applyNumberFormat="1" applyFill="1"/>
    <xf numFmtId="167" fontId="0" fillId="2" borderId="0" xfId="0" applyNumberFormat="1" applyFill="1"/>
    <xf numFmtId="0" fontId="13" fillId="0" borderId="1" xfId="1" applyFont="1" applyFill="1" applyBorder="1" applyAlignment="1">
      <alignment horizontal="center" vertical="center"/>
    </xf>
    <xf numFmtId="10" fontId="13" fillId="0" borderId="0" xfId="13" applyNumberFormat="1" applyFont="1" applyAlignment="1" applyProtection="1">
      <alignment vertical="center"/>
    </xf>
    <xf numFmtId="39" fontId="8" fillId="0" borderId="0" xfId="0" applyNumberFormat="1" applyFont="1" applyBorder="1" applyAlignment="1">
      <alignment vertical="center"/>
    </xf>
    <xf numFmtId="0" fontId="0" fillId="0" borderId="0" xfId="0"/>
    <xf numFmtId="2" fontId="10" fillId="0" borderId="3" xfId="0" applyNumberFormat="1" applyFont="1" applyBorder="1"/>
    <xf numFmtId="0" fontId="19" fillId="0" borderId="0" xfId="0" applyFont="1" applyAlignment="1">
      <alignment horizontal="center"/>
    </xf>
    <xf numFmtId="0" fontId="13" fillId="0" borderId="0" xfId="0" applyFont="1" applyAlignment="1">
      <alignment horizontal="center"/>
    </xf>
    <xf numFmtId="0" fontId="0" fillId="0" borderId="4" xfId="0" applyBorder="1"/>
    <xf numFmtId="0" fontId="13" fillId="0" borderId="4" xfId="0" applyFont="1" applyBorder="1" applyAlignment="1">
      <alignment horizontal="center"/>
    </xf>
    <xf numFmtId="0" fontId="20" fillId="3" borderId="5" xfId="0" quotePrefix="1" applyFont="1" applyFill="1" applyBorder="1"/>
    <xf numFmtId="0" fontId="20" fillId="3" borderId="5" xfId="0" applyFont="1" applyFill="1" applyBorder="1"/>
    <xf numFmtId="0" fontId="21" fillId="4" borderId="0" xfId="0" applyFont="1" applyFill="1"/>
    <xf numFmtId="168" fontId="22" fillId="3" borderId="0" xfId="0" applyNumberFormat="1" applyFont="1" applyFill="1"/>
    <xf numFmtId="0" fontId="23" fillId="3" borderId="5" xfId="0" applyFont="1" applyFill="1" applyBorder="1"/>
    <xf numFmtId="168" fontId="23" fillId="5" borderId="0" xfId="0" applyNumberFormat="1" applyFont="1" applyFill="1"/>
    <xf numFmtId="169" fontId="23" fillId="5" borderId="0" xfId="0" applyNumberFormat="1" applyFont="1" applyFill="1"/>
    <xf numFmtId="0" fontId="23" fillId="3" borderId="5" xfId="0" applyFont="1" applyFill="1" applyBorder="1" applyAlignment="1">
      <alignment horizontal="left" indent="1"/>
    </xf>
    <xf numFmtId="0" fontId="23" fillId="3" borderId="5" xfId="0" applyFont="1" applyFill="1" applyBorder="1" applyAlignment="1">
      <alignment horizontal="left" indent="2"/>
    </xf>
    <xf numFmtId="0" fontId="23" fillId="3" borderId="5" xfId="0" applyFont="1" applyFill="1" applyBorder="1" applyAlignment="1">
      <alignment horizontal="left" indent="3"/>
    </xf>
    <xf numFmtId="0" fontId="23" fillId="3" borderId="5" xfId="0" applyFont="1" applyFill="1" applyBorder="1" applyAlignment="1">
      <alignment horizontal="left" indent="4"/>
    </xf>
    <xf numFmtId="0" fontId="24" fillId="3" borderId="5" xfId="0" applyFont="1" applyFill="1" applyBorder="1"/>
    <xf numFmtId="168" fontId="24" fillId="5" borderId="6" xfId="0" applyNumberFormat="1" applyFont="1" applyFill="1" applyBorder="1"/>
    <xf numFmtId="169" fontId="24" fillId="5" borderId="6" xfId="0" applyNumberFormat="1" applyFont="1" applyFill="1" applyBorder="1"/>
    <xf numFmtId="0" fontId="22" fillId="3" borderId="0" xfId="0" applyFont="1" applyFill="1"/>
    <xf numFmtId="0" fontId="25" fillId="3" borderId="5" xfId="0" applyFont="1" applyFill="1" applyBorder="1"/>
    <xf numFmtId="0" fontId="0" fillId="3" borderId="5" xfId="0" quotePrefix="1" applyFill="1" applyBorder="1"/>
    <xf numFmtId="0" fontId="0" fillId="3" borderId="5" xfId="0" applyFill="1" applyBorder="1"/>
    <xf numFmtId="0" fontId="24" fillId="5" borderId="5" xfId="0" applyFont="1" applyFill="1" applyBorder="1" applyAlignment="1">
      <alignment horizontal="left"/>
    </xf>
    <xf numFmtId="0" fontId="24" fillId="5" borderId="5" xfId="0" applyFont="1" applyFill="1" applyBorder="1"/>
    <xf numFmtId="0" fontId="26" fillId="3" borderId="0" xfId="0" applyFont="1" applyFill="1"/>
    <xf numFmtId="169" fontId="26" fillId="3" borderId="0" xfId="0" applyNumberFormat="1" applyFont="1" applyFill="1"/>
    <xf numFmtId="0" fontId="22" fillId="3" borderId="0" xfId="0" applyFont="1" applyFill="1" applyAlignment="1">
      <alignment horizontal="left"/>
    </xf>
    <xf numFmtId="170" fontId="23" fillId="5" borderId="0" xfId="0" applyNumberFormat="1" applyFont="1" applyFill="1" applyAlignment="1">
      <alignment horizontal="left"/>
    </xf>
    <xf numFmtId="170" fontId="23" fillId="5" borderId="0" xfId="0" applyNumberFormat="1" applyFont="1" applyFill="1"/>
    <xf numFmtId="170" fontId="27" fillId="6" borderId="0" xfId="0" applyNumberFormat="1" applyFont="1" applyFill="1"/>
    <xf numFmtId="171" fontId="27" fillId="6" borderId="0" xfId="0" applyNumberFormat="1" applyFont="1" applyFill="1"/>
    <xf numFmtId="170" fontId="28" fillId="5" borderId="6" xfId="0" applyNumberFormat="1" applyFont="1" applyFill="1" applyBorder="1" applyAlignment="1">
      <alignment horizontal="left"/>
    </xf>
    <xf numFmtId="170" fontId="28" fillId="5" borderId="6" xfId="0" applyNumberFormat="1" applyFont="1" applyFill="1" applyBorder="1"/>
    <xf numFmtId="170" fontId="29" fillId="6" borderId="6" xfId="0" applyNumberFormat="1" applyFont="1" applyFill="1" applyBorder="1"/>
    <xf numFmtId="171" fontId="29" fillId="6" borderId="6" xfId="0" applyNumberFormat="1" applyFont="1" applyFill="1" applyBorder="1"/>
    <xf numFmtId="170" fontId="24" fillId="5" borderId="6" xfId="0" applyNumberFormat="1" applyFont="1" applyFill="1" applyBorder="1" applyAlignment="1">
      <alignment horizontal="left"/>
    </xf>
    <xf numFmtId="170" fontId="24" fillId="5" borderId="6" xfId="0" applyNumberFormat="1" applyFont="1" applyFill="1" applyBorder="1"/>
    <xf numFmtId="170" fontId="30" fillId="6" borderId="6" xfId="0" applyNumberFormat="1" applyFont="1" applyFill="1" applyBorder="1"/>
    <xf numFmtId="171" fontId="28" fillId="5" borderId="6" xfId="0" applyNumberFormat="1" applyFont="1" applyFill="1" applyBorder="1"/>
    <xf numFmtId="168" fontId="24" fillId="5" borderId="0" xfId="0" applyNumberFormat="1" applyFont="1" applyFill="1"/>
    <xf numFmtId="169" fontId="24" fillId="5" borderId="0" xfId="0" applyNumberFormat="1" applyFont="1" applyFill="1"/>
    <xf numFmtId="39" fontId="13" fillId="0" borderId="0" xfId="0" applyNumberFormat="1" applyFont="1" applyFill="1" applyAlignment="1" applyProtection="1">
      <alignment vertical="center"/>
    </xf>
    <xf numFmtId="10" fontId="13" fillId="0" borderId="0" xfId="13" applyNumberFormat="1" applyFont="1" applyFill="1" applyAlignment="1" applyProtection="1">
      <alignment vertical="center"/>
    </xf>
    <xf numFmtId="172" fontId="13" fillId="0" borderId="2" xfId="1" quotePrefix="1" applyNumberFormat="1" applyFont="1" applyBorder="1" applyAlignment="1">
      <alignment horizontal="center" vertical="center"/>
    </xf>
    <xf numFmtId="0" fontId="7" fillId="0" borderId="0" xfId="0" applyFont="1" applyAlignment="1">
      <alignment horizontal="center"/>
    </xf>
    <xf numFmtId="0" fontId="7" fillId="0" borderId="0" xfId="0" applyFont="1" applyBorder="1" applyAlignment="1">
      <alignment horizontal="left" vertical="center" wrapText="1"/>
    </xf>
    <xf numFmtId="0" fontId="7" fillId="0" borderId="1" xfId="0" applyFont="1" applyFill="1" applyBorder="1" applyAlignment="1">
      <alignment horizontal="left" vertical="top"/>
    </xf>
    <xf numFmtId="0" fontId="13" fillId="0" borderId="2" xfId="1" applyFont="1" applyBorder="1" applyAlignment="1">
      <alignment horizontal="center" vertical="center"/>
    </xf>
    <xf numFmtId="0" fontId="9" fillId="0" borderId="0" xfId="0" applyFont="1" applyAlignment="1"/>
    <xf numFmtId="0" fontId="31" fillId="0" borderId="0" xfId="0" applyFont="1"/>
    <xf numFmtId="0" fontId="8" fillId="0" borderId="0" xfId="15" applyFont="1"/>
    <xf numFmtId="14" fontId="8" fillId="0" borderId="0" xfId="16" applyNumberFormat="1" applyFont="1" applyAlignment="1">
      <alignment horizontal="right"/>
    </xf>
    <xf numFmtId="0" fontId="13" fillId="0" borderId="2" xfId="0" applyFont="1" applyBorder="1" applyAlignment="1">
      <alignment horizontal="left" vertical="center"/>
    </xf>
    <xf numFmtId="37" fontId="13" fillId="0" borderId="2" xfId="0" applyNumberFormat="1" applyFont="1" applyBorder="1" applyAlignment="1" applyProtection="1">
      <alignment vertical="center"/>
    </xf>
    <xf numFmtId="3" fontId="13" fillId="0" borderId="2" xfId="0" applyNumberFormat="1" applyFont="1" applyBorder="1" applyAlignment="1" applyProtection="1">
      <alignment vertical="center"/>
    </xf>
    <xf numFmtId="0" fontId="8" fillId="0" borderId="2" xfId="1" applyFont="1" applyBorder="1"/>
    <xf numFmtId="0" fontId="7" fillId="0" borderId="0" xfId="0" applyFont="1" applyAlignment="1">
      <alignment horizontal="center"/>
    </xf>
    <xf numFmtId="0" fontId="7" fillId="0" borderId="2" xfId="0" applyFont="1" applyBorder="1" applyAlignment="1">
      <alignment horizontal="left" vertical="top" wrapText="1"/>
    </xf>
    <xf numFmtId="0" fontId="7" fillId="0" borderId="0" xfId="0" applyFont="1" applyBorder="1" applyAlignment="1">
      <alignment horizontal="left" vertical="top" wrapText="1"/>
    </xf>
    <xf numFmtId="0" fontId="0" fillId="0" borderId="0" xfId="0"/>
    <xf numFmtId="0" fontId="18" fillId="0" borderId="0" xfId="0" applyFont="1" applyAlignment="1">
      <alignment horizontal="center" vertical="center"/>
    </xf>
    <xf numFmtId="0" fontId="17" fillId="0" borderId="0" xfId="0" applyFont="1" applyAlignment="1">
      <alignment horizontal="center" vertical="center"/>
    </xf>
  </cellXfs>
  <cellStyles count="17">
    <cellStyle name="Comma" xfId="14" builtinId="3"/>
    <cellStyle name="Comma 3" xfId="6" xr:uid="{8D1A8DB3-9263-4211-B9DB-16982B57E170}"/>
    <cellStyle name="Currency 3" xfId="7" xr:uid="{0BE474AF-142B-4A94-B680-F6A26E8F6151}"/>
    <cellStyle name="Hyperlink 2" xfId="12" xr:uid="{864B8645-D078-4EE4-AA3B-34CA6EEF127F}"/>
    <cellStyle name="Normal" xfId="0" builtinId="0"/>
    <cellStyle name="Normal 10" xfId="9" xr:uid="{F727CC08-28C7-4E61-9EA1-9F242EA147AD}"/>
    <cellStyle name="Normal 2" xfId="1" xr:uid="{D8C6F251-BC8D-4951-AAB4-5E885A8B0076}"/>
    <cellStyle name="Normal 2 10" xfId="16" xr:uid="{D7AB0D22-821E-4074-9363-08238FBAA5BA}"/>
    <cellStyle name="Normal 2 2" xfId="3" xr:uid="{73E3BC81-7CD2-47DC-AD5F-69B787EE4134}"/>
    <cellStyle name="Normal 2 2 2" xfId="5" xr:uid="{EDBBF420-A2AF-4F33-A172-F3902BC83254}"/>
    <cellStyle name="Normal 2 3" xfId="4" xr:uid="{602245EC-5C12-4219-BF94-A2705EBEBEAB}"/>
    <cellStyle name="Normal 2 3 3" xfId="15" xr:uid="{67C3CCBE-7449-4E10-94E1-AD18C9E46D42}"/>
    <cellStyle name="Normal 3" xfId="8" xr:uid="{197ED944-FAAE-447D-A9A7-3F324C2508CA}"/>
    <cellStyle name="Normal 4" xfId="10" xr:uid="{9EB943AB-EA8D-45A7-8A0E-403F72235913}"/>
    <cellStyle name="Normal 5" xfId="2" xr:uid="{B8DC6F3F-1E06-4F05-88D5-596A187B0A4F}"/>
    <cellStyle name="Normal 6" xfId="11" xr:uid="{D8B9DAE4-4518-4BCD-9B7F-46C38AF09A3D}"/>
    <cellStyle name="Percent" xfId="1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oneCellAnchor>
    <xdr:from>
      <xdr:col>13</xdr:col>
      <xdr:colOff>0</xdr:colOff>
      <xdr:row>0</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1282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13</xdr:col>
      <xdr:colOff>0</xdr:colOff>
      <xdr:row>0</xdr:row>
      <xdr:rowOff>0</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01282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13</xdr:col>
      <xdr:colOff>0</xdr:colOff>
      <xdr:row>0</xdr:row>
      <xdr:rowOff>0</xdr:rowOff>
    </xdr:from>
    <xdr:ext cx="184731" cy="26456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01282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66676</xdr:colOff>
      <xdr:row>1</xdr:row>
      <xdr:rowOff>66676</xdr:rowOff>
    </xdr:from>
    <xdr:to>
      <xdr:col>13</xdr:col>
      <xdr:colOff>180975</xdr:colOff>
      <xdr:row>35</xdr:row>
      <xdr:rowOff>63410</xdr:rowOff>
    </xdr:to>
    <xdr:pic>
      <xdr:nvPicPr>
        <xdr:cNvPr id="2" name="Picture 1">
          <a:extLst>
            <a:ext uri="{FF2B5EF4-FFF2-40B4-BE49-F238E27FC236}">
              <a16:creationId xmlns:a16="http://schemas.microsoft.com/office/drawing/2014/main" id="{222C5DF7-20AD-06E4-C2F8-E2E56B4E4A42}"/>
            </a:ext>
          </a:extLst>
        </xdr:cNvPr>
        <xdr:cNvPicPr>
          <a:picLocks noChangeAspect="1"/>
        </xdr:cNvPicPr>
      </xdr:nvPicPr>
      <xdr:blipFill>
        <a:blip xmlns:r="http://schemas.openxmlformats.org/officeDocument/2006/relationships" r:embed="rId1"/>
        <a:stretch>
          <a:fillRect/>
        </a:stretch>
      </xdr:blipFill>
      <xdr:spPr>
        <a:xfrm>
          <a:off x="66676" y="228601"/>
          <a:ext cx="7334249" cy="5502184"/>
        </a:xfrm>
        <a:prstGeom prst="rect">
          <a:avLst/>
        </a:prstGeom>
      </xdr:spPr>
    </xdr:pic>
    <xdr:clientData/>
  </xdr:twoCellAnchor>
  <xdr:twoCellAnchor editAs="oneCell">
    <xdr:from>
      <xdr:col>16</xdr:col>
      <xdr:colOff>0</xdr:colOff>
      <xdr:row>56</xdr:row>
      <xdr:rowOff>57150</xdr:rowOff>
    </xdr:from>
    <xdr:to>
      <xdr:col>30</xdr:col>
      <xdr:colOff>170495</xdr:colOff>
      <xdr:row>83</xdr:row>
      <xdr:rowOff>104223</xdr:rowOff>
    </xdr:to>
    <xdr:pic>
      <xdr:nvPicPr>
        <xdr:cNvPr id="4" name="Picture 3">
          <a:extLst>
            <a:ext uri="{FF2B5EF4-FFF2-40B4-BE49-F238E27FC236}">
              <a16:creationId xmlns:a16="http://schemas.microsoft.com/office/drawing/2014/main" id="{4994F740-A811-6A01-136D-84FB6105EFCF}"/>
            </a:ext>
          </a:extLst>
        </xdr:cNvPr>
        <xdr:cNvPicPr>
          <a:picLocks noChangeAspect="1"/>
        </xdr:cNvPicPr>
      </xdr:nvPicPr>
      <xdr:blipFill>
        <a:blip xmlns:r="http://schemas.openxmlformats.org/officeDocument/2006/relationships" r:embed="rId2"/>
        <a:stretch>
          <a:fillRect/>
        </a:stretch>
      </xdr:blipFill>
      <xdr:spPr>
        <a:xfrm>
          <a:off x="8886825" y="9163050"/>
          <a:ext cx="7638095" cy="4419048"/>
        </a:xfrm>
        <a:prstGeom prst="rect">
          <a:avLst/>
        </a:prstGeom>
      </xdr:spPr>
    </xdr:pic>
    <xdr:clientData/>
  </xdr:twoCellAnchor>
  <xdr:twoCellAnchor editAs="oneCell">
    <xdr:from>
      <xdr:col>0</xdr:col>
      <xdr:colOff>28575</xdr:colOff>
      <xdr:row>52</xdr:row>
      <xdr:rowOff>0</xdr:rowOff>
    </xdr:from>
    <xdr:to>
      <xdr:col>13</xdr:col>
      <xdr:colOff>254384</xdr:colOff>
      <xdr:row>65</xdr:row>
      <xdr:rowOff>104775</xdr:rowOff>
    </xdr:to>
    <xdr:pic>
      <xdr:nvPicPr>
        <xdr:cNvPr id="5" name="Picture 4">
          <a:extLst>
            <a:ext uri="{FF2B5EF4-FFF2-40B4-BE49-F238E27FC236}">
              <a16:creationId xmlns:a16="http://schemas.microsoft.com/office/drawing/2014/main" id="{0AA53512-9509-E4BB-54C0-32C9FEC5A411}"/>
            </a:ext>
          </a:extLst>
        </xdr:cNvPr>
        <xdr:cNvPicPr>
          <a:picLocks noChangeAspect="1"/>
        </xdr:cNvPicPr>
      </xdr:nvPicPr>
      <xdr:blipFill>
        <a:blip xmlns:r="http://schemas.openxmlformats.org/officeDocument/2006/relationships" r:embed="rId3"/>
        <a:stretch>
          <a:fillRect/>
        </a:stretch>
      </xdr:blipFill>
      <xdr:spPr>
        <a:xfrm>
          <a:off x="28575" y="8458200"/>
          <a:ext cx="7445759" cy="2209800"/>
        </a:xfrm>
        <a:prstGeom prst="rect">
          <a:avLst/>
        </a:prstGeom>
      </xdr:spPr>
    </xdr:pic>
    <xdr:clientData/>
  </xdr:twoCellAnchor>
  <xdr:twoCellAnchor editAs="oneCell">
    <xdr:from>
      <xdr:col>15</xdr:col>
      <xdr:colOff>28575</xdr:colOff>
      <xdr:row>0</xdr:row>
      <xdr:rowOff>57150</xdr:rowOff>
    </xdr:from>
    <xdr:to>
      <xdr:col>28</xdr:col>
      <xdr:colOff>465803</xdr:colOff>
      <xdr:row>53</xdr:row>
      <xdr:rowOff>56073</xdr:rowOff>
    </xdr:to>
    <xdr:pic>
      <xdr:nvPicPr>
        <xdr:cNvPr id="6" name="Picture 5">
          <a:extLst>
            <a:ext uri="{FF2B5EF4-FFF2-40B4-BE49-F238E27FC236}">
              <a16:creationId xmlns:a16="http://schemas.microsoft.com/office/drawing/2014/main" id="{E30A7B15-F9B1-ED0F-897C-508D1ED1C435}"/>
            </a:ext>
          </a:extLst>
        </xdr:cNvPr>
        <xdr:cNvPicPr>
          <a:picLocks noChangeAspect="1"/>
        </xdr:cNvPicPr>
      </xdr:nvPicPr>
      <xdr:blipFill>
        <a:blip xmlns:r="http://schemas.openxmlformats.org/officeDocument/2006/relationships" r:embed="rId4"/>
        <a:stretch>
          <a:fillRect/>
        </a:stretch>
      </xdr:blipFill>
      <xdr:spPr>
        <a:xfrm>
          <a:off x="8382000" y="57150"/>
          <a:ext cx="7371428" cy="86190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123825</xdr:colOff>
      <xdr:row>58</xdr:row>
      <xdr:rowOff>47625</xdr:rowOff>
    </xdr:from>
    <xdr:to>
      <xdr:col>14</xdr:col>
      <xdr:colOff>404760</xdr:colOff>
      <xdr:row>80</xdr:row>
      <xdr:rowOff>28575</xdr:rowOff>
    </xdr:to>
    <xdr:pic>
      <xdr:nvPicPr>
        <xdr:cNvPr id="6" name="Picture 5">
          <a:extLst>
            <a:ext uri="{FF2B5EF4-FFF2-40B4-BE49-F238E27FC236}">
              <a16:creationId xmlns:a16="http://schemas.microsoft.com/office/drawing/2014/main" id="{C2563698-56C0-B843-E2FE-DDE386E1387E}"/>
            </a:ext>
          </a:extLst>
        </xdr:cNvPr>
        <xdr:cNvPicPr>
          <a:picLocks noChangeAspect="1"/>
        </xdr:cNvPicPr>
      </xdr:nvPicPr>
      <xdr:blipFill>
        <a:blip xmlns:r="http://schemas.openxmlformats.org/officeDocument/2006/relationships" r:embed="rId1"/>
        <a:stretch>
          <a:fillRect/>
        </a:stretch>
      </xdr:blipFill>
      <xdr:spPr>
        <a:xfrm>
          <a:off x="123825" y="9477375"/>
          <a:ext cx="7748535" cy="3543300"/>
        </a:xfrm>
        <a:prstGeom prst="rect">
          <a:avLst/>
        </a:prstGeom>
      </xdr:spPr>
    </xdr:pic>
    <xdr:clientData/>
  </xdr:twoCellAnchor>
  <xdr:twoCellAnchor editAs="oneCell">
    <xdr:from>
      <xdr:col>0</xdr:col>
      <xdr:colOff>76199</xdr:colOff>
      <xdr:row>1</xdr:row>
      <xdr:rowOff>47625</xdr:rowOff>
    </xdr:from>
    <xdr:to>
      <xdr:col>14</xdr:col>
      <xdr:colOff>390524</xdr:colOff>
      <xdr:row>41</xdr:row>
      <xdr:rowOff>114300</xdr:rowOff>
    </xdr:to>
    <xdr:pic>
      <xdr:nvPicPr>
        <xdr:cNvPr id="7" name="Picture 6">
          <a:extLst>
            <a:ext uri="{FF2B5EF4-FFF2-40B4-BE49-F238E27FC236}">
              <a16:creationId xmlns:a16="http://schemas.microsoft.com/office/drawing/2014/main" id="{3BAD7122-B81E-5725-3AD5-6C3E9DF9F110}"/>
            </a:ext>
          </a:extLst>
        </xdr:cNvPr>
        <xdr:cNvPicPr>
          <a:picLocks noChangeAspect="1"/>
        </xdr:cNvPicPr>
      </xdr:nvPicPr>
      <xdr:blipFill>
        <a:blip xmlns:r="http://schemas.openxmlformats.org/officeDocument/2006/relationships" r:embed="rId2"/>
        <a:stretch>
          <a:fillRect/>
        </a:stretch>
      </xdr:blipFill>
      <xdr:spPr>
        <a:xfrm>
          <a:off x="76199" y="209550"/>
          <a:ext cx="7781925" cy="6543675"/>
        </a:xfrm>
        <a:prstGeom prst="rect">
          <a:avLst/>
        </a:prstGeom>
      </xdr:spPr>
    </xdr:pic>
    <xdr:clientData/>
  </xdr:twoCellAnchor>
  <xdr:twoCellAnchor editAs="oneCell">
    <xdr:from>
      <xdr:col>17</xdr:col>
      <xdr:colOff>38100</xdr:colOff>
      <xdr:row>3</xdr:row>
      <xdr:rowOff>66675</xdr:rowOff>
    </xdr:from>
    <xdr:to>
      <xdr:col>32</xdr:col>
      <xdr:colOff>160909</xdr:colOff>
      <xdr:row>48</xdr:row>
      <xdr:rowOff>103857</xdr:rowOff>
    </xdr:to>
    <xdr:pic>
      <xdr:nvPicPr>
        <xdr:cNvPr id="8" name="Picture 7">
          <a:extLst>
            <a:ext uri="{FF2B5EF4-FFF2-40B4-BE49-F238E27FC236}">
              <a16:creationId xmlns:a16="http://schemas.microsoft.com/office/drawing/2014/main" id="{2564739D-6CEB-0E88-CB43-98248B7D95FA}"/>
            </a:ext>
          </a:extLst>
        </xdr:cNvPr>
        <xdr:cNvPicPr>
          <a:picLocks noChangeAspect="1"/>
        </xdr:cNvPicPr>
      </xdr:nvPicPr>
      <xdr:blipFill>
        <a:blip xmlns:r="http://schemas.openxmlformats.org/officeDocument/2006/relationships" r:embed="rId3"/>
        <a:stretch>
          <a:fillRect/>
        </a:stretch>
      </xdr:blipFill>
      <xdr:spPr>
        <a:xfrm>
          <a:off x="9029700" y="552450"/>
          <a:ext cx="8123809" cy="7342857"/>
        </a:xfrm>
        <a:prstGeom prst="rect">
          <a:avLst/>
        </a:prstGeom>
      </xdr:spPr>
    </xdr:pic>
    <xdr:clientData/>
  </xdr:twoCellAnchor>
  <xdr:twoCellAnchor editAs="oneCell">
    <xdr:from>
      <xdr:col>17</xdr:col>
      <xdr:colOff>76200</xdr:colOff>
      <xdr:row>54</xdr:row>
      <xdr:rowOff>123825</xdr:rowOff>
    </xdr:from>
    <xdr:to>
      <xdr:col>30</xdr:col>
      <xdr:colOff>433048</xdr:colOff>
      <xdr:row>79</xdr:row>
      <xdr:rowOff>9525</xdr:rowOff>
    </xdr:to>
    <xdr:pic>
      <xdr:nvPicPr>
        <xdr:cNvPr id="9" name="Picture 8">
          <a:extLst>
            <a:ext uri="{FF2B5EF4-FFF2-40B4-BE49-F238E27FC236}">
              <a16:creationId xmlns:a16="http://schemas.microsoft.com/office/drawing/2014/main" id="{95AE8607-A7BE-73F5-3259-548EF252A52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067800" y="8886825"/>
          <a:ext cx="7291048" cy="395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17</xdr:col>
      <xdr:colOff>114300</xdr:colOff>
      <xdr:row>3</xdr:row>
      <xdr:rowOff>28575</xdr:rowOff>
    </xdr:from>
    <xdr:to>
      <xdr:col>29</xdr:col>
      <xdr:colOff>361119</xdr:colOff>
      <xdr:row>52</xdr:row>
      <xdr:rowOff>113295</xdr:rowOff>
    </xdr:to>
    <xdr:pic>
      <xdr:nvPicPr>
        <xdr:cNvPr id="7" name="Pictur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1"/>
        <a:stretch>
          <a:fillRect/>
        </a:stretch>
      </xdr:blipFill>
      <xdr:spPr>
        <a:xfrm>
          <a:off x="9182100" y="514350"/>
          <a:ext cx="6647619" cy="8038095"/>
        </a:xfrm>
        <a:prstGeom prst="rect">
          <a:avLst/>
        </a:prstGeom>
      </xdr:spPr>
    </xdr:pic>
    <xdr:clientData/>
  </xdr:twoCellAnchor>
  <xdr:twoCellAnchor editAs="oneCell">
    <xdr:from>
      <xdr:col>16</xdr:col>
      <xdr:colOff>142875</xdr:colOff>
      <xdr:row>56</xdr:row>
      <xdr:rowOff>76200</xdr:rowOff>
    </xdr:from>
    <xdr:to>
      <xdr:col>29</xdr:col>
      <xdr:colOff>56294</xdr:colOff>
      <xdr:row>80</xdr:row>
      <xdr:rowOff>151905</xdr:rowOff>
    </xdr:to>
    <xdr:pic>
      <xdr:nvPicPr>
        <xdr:cNvPr id="8" name="Picture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2"/>
        <a:stretch>
          <a:fillRect/>
        </a:stretch>
      </xdr:blipFill>
      <xdr:spPr>
        <a:xfrm>
          <a:off x="8677275" y="9182100"/>
          <a:ext cx="6847619" cy="3961905"/>
        </a:xfrm>
        <a:prstGeom prst="rect">
          <a:avLst/>
        </a:prstGeom>
      </xdr:spPr>
    </xdr:pic>
    <xdr:clientData/>
  </xdr:twoCellAnchor>
  <xdr:twoCellAnchor editAs="oneCell">
    <xdr:from>
      <xdr:col>0</xdr:col>
      <xdr:colOff>104775</xdr:colOff>
      <xdr:row>1</xdr:row>
      <xdr:rowOff>66674</xdr:rowOff>
    </xdr:from>
    <xdr:to>
      <xdr:col>15</xdr:col>
      <xdr:colOff>29791</xdr:colOff>
      <xdr:row>41</xdr:row>
      <xdr:rowOff>104775</xdr:rowOff>
    </xdr:to>
    <xdr:pic>
      <xdr:nvPicPr>
        <xdr:cNvPr id="9" name="Picture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3"/>
        <a:stretch>
          <a:fillRect/>
        </a:stretch>
      </xdr:blipFill>
      <xdr:spPr>
        <a:xfrm>
          <a:off x="104775" y="228599"/>
          <a:ext cx="7926016" cy="6515101"/>
        </a:xfrm>
        <a:prstGeom prst="rect">
          <a:avLst/>
        </a:prstGeom>
      </xdr:spPr>
    </xdr:pic>
    <xdr:clientData/>
  </xdr:twoCellAnchor>
  <xdr:twoCellAnchor editAs="oneCell">
    <xdr:from>
      <xdr:col>0</xdr:col>
      <xdr:colOff>85725</xdr:colOff>
      <xdr:row>56</xdr:row>
      <xdr:rowOff>57150</xdr:rowOff>
    </xdr:from>
    <xdr:to>
      <xdr:col>13</xdr:col>
      <xdr:colOff>411319</xdr:colOff>
      <xdr:row>85</xdr:row>
      <xdr:rowOff>47625</xdr:rowOff>
    </xdr:to>
    <xdr:pic>
      <xdr:nvPicPr>
        <xdr:cNvPr id="10" name="Picture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4"/>
        <a:stretch>
          <a:fillRect/>
        </a:stretch>
      </xdr:blipFill>
      <xdr:spPr>
        <a:xfrm>
          <a:off x="85725" y="9163050"/>
          <a:ext cx="7259794" cy="4686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492ED-53A6-4ED2-9902-2974FECC015A}">
  <sheetPr>
    <tabColor rgb="FFFFFF00"/>
  </sheetPr>
  <dimension ref="A1:L52"/>
  <sheetViews>
    <sheetView tabSelected="1" view="pageBreakPreview" topLeftCell="A19" zoomScaleNormal="100" zoomScaleSheetLayoutView="100" workbookViewId="0">
      <selection activeCell="B30" sqref="B30"/>
    </sheetView>
  </sheetViews>
  <sheetFormatPr defaultColWidth="9.109375" defaultRowHeight="13.8"/>
  <cols>
    <col min="1" max="1" width="4.77734375" style="12" customWidth="1"/>
    <col min="2" max="2" width="52" style="12" bestFit="1" customWidth="1"/>
    <col min="3" max="8" width="14.6640625" style="12" customWidth="1"/>
    <col min="9" max="9" width="3.44140625" style="12" customWidth="1"/>
    <col min="10" max="10" width="14.6640625" style="12" customWidth="1"/>
    <col min="11" max="11" width="11.33203125" style="3" customWidth="1"/>
    <col min="12" max="12" width="12.109375" style="3" bestFit="1" customWidth="1"/>
    <col min="13" max="13" width="12" style="3" customWidth="1"/>
    <col min="14" max="16384" width="9.109375" style="3"/>
  </cols>
  <sheetData>
    <row r="1" spans="1:12" ht="12.75" customHeight="1">
      <c r="A1" s="1" t="s">
        <v>7</v>
      </c>
      <c r="B1" s="145"/>
      <c r="C1" s="153" t="s">
        <v>8</v>
      </c>
      <c r="D1" s="153"/>
      <c r="E1" s="153"/>
      <c r="F1" s="153"/>
      <c r="G1" s="153"/>
      <c r="H1" s="141"/>
      <c r="I1" s="2"/>
      <c r="J1" s="2"/>
      <c r="L1" s="2" t="s">
        <v>9</v>
      </c>
    </row>
    <row r="2" spans="1:12">
      <c r="A2" s="4"/>
      <c r="B2" s="4"/>
      <c r="C2" s="4"/>
      <c r="D2" s="4"/>
      <c r="E2" s="4"/>
      <c r="F2" s="143"/>
      <c r="G2" s="143"/>
      <c r="H2" s="143"/>
      <c r="I2" s="143"/>
      <c r="J2" s="143"/>
      <c r="K2" s="143"/>
      <c r="L2" s="143"/>
    </row>
    <row r="3" spans="1:12" ht="12.75" customHeight="1">
      <c r="A3" s="3" t="s">
        <v>0</v>
      </c>
      <c r="B3" s="7"/>
      <c r="C3" s="5" t="s">
        <v>6</v>
      </c>
      <c r="D3" s="154" t="s">
        <v>10</v>
      </c>
      <c r="E3" s="154"/>
      <c r="F3" s="154"/>
      <c r="G3" s="154"/>
      <c r="H3" s="142"/>
      <c r="I3" s="6"/>
      <c r="J3" s="6" t="s">
        <v>5</v>
      </c>
      <c r="K3" s="7"/>
      <c r="L3" s="7"/>
    </row>
    <row r="4" spans="1:12">
      <c r="A4" s="3"/>
      <c r="B4" s="7"/>
      <c r="C4" s="7"/>
      <c r="D4" s="155"/>
      <c r="E4" s="155"/>
      <c r="F4" s="155"/>
      <c r="G4" s="155"/>
      <c r="H4" s="142"/>
      <c r="I4" s="8" t="s">
        <v>682</v>
      </c>
      <c r="J4" s="9" t="s">
        <v>683</v>
      </c>
      <c r="K4" s="147"/>
      <c r="L4" s="148">
        <v>46752</v>
      </c>
    </row>
    <row r="5" spans="1:12">
      <c r="A5" s="3" t="s">
        <v>1</v>
      </c>
      <c r="B5" s="146"/>
      <c r="C5" s="146"/>
      <c r="D5" s="155"/>
      <c r="E5" s="155"/>
      <c r="F5" s="155"/>
      <c r="G5" s="155"/>
      <c r="H5" s="142"/>
      <c r="I5" s="8" t="s">
        <v>682</v>
      </c>
      <c r="J5" s="9" t="s">
        <v>684</v>
      </c>
      <c r="K5" s="147"/>
      <c r="L5" s="148">
        <v>46387</v>
      </c>
    </row>
    <row r="6" spans="1:12" ht="12.9" customHeight="1">
      <c r="A6" s="11"/>
      <c r="D6" s="155"/>
      <c r="E6" s="155"/>
      <c r="F6" s="155"/>
      <c r="G6" s="155"/>
      <c r="H6" s="142"/>
      <c r="I6" s="8" t="s">
        <v>682</v>
      </c>
      <c r="J6" s="9" t="s">
        <v>685</v>
      </c>
      <c r="K6" s="147"/>
      <c r="L6" s="148">
        <v>46022</v>
      </c>
    </row>
    <row r="7" spans="1:12">
      <c r="A7" s="3" t="s">
        <v>681</v>
      </c>
      <c r="D7" s="155"/>
      <c r="E7" s="155"/>
      <c r="F7" s="155"/>
      <c r="G7" s="155"/>
      <c r="H7" s="142"/>
      <c r="I7" s="8" t="s">
        <v>682</v>
      </c>
      <c r="J7" s="9" t="s">
        <v>686</v>
      </c>
      <c r="K7" s="147"/>
      <c r="L7" s="148">
        <v>45657</v>
      </c>
    </row>
    <row r="8" spans="1:12">
      <c r="A8" s="3"/>
      <c r="D8" s="142"/>
      <c r="E8" s="142"/>
      <c r="F8" s="142"/>
      <c r="G8" s="142"/>
      <c r="H8" s="142"/>
      <c r="I8" s="8" t="s">
        <v>687</v>
      </c>
      <c r="J8" s="9" t="s">
        <v>688</v>
      </c>
      <c r="K8" s="147"/>
      <c r="L8" s="148">
        <v>45291</v>
      </c>
    </row>
    <row r="9" spans="1:12">
      <c r="A9" s="3"/>
      <c r="D9" s="142"/>
      <c r="E9" s="142"/>
      <c r="F9" s="142"/>
      <c r="G9" s="142"/>
      <c r="H9" s="142"/>
    </row>
    <row r="10" spans="1:12">
      <c r="A10" s="3"/>
      <c r="D10" s="25"/>
      <c r="E10" s="25"/>
      <c r="F10" s="25"/>
      <c r="G10" s="8"/>
      <c r="H10" s="8"/>
      <c r="I10" s="8"/>
      <c r="J10" s="9"/>
      <c r="K10" s="10"/>
      <c r="L10" s="10"/>
    </row>
    <row r="11" spans="1:12">
      <c r="A11" s="3"/>
      <c r="D11" s="25"/>
      <c r="E11" s="13" t="s">
        <v>2</v>
      </c>
      <c r="F11" s="8"/>
      <c r="G11" s="8"/>
      <c r="H11" s="8"/>
      <c r="I11" s="8"/>
      <c r="J11" s="9" t="s">
        <v>19</v>
      </c>
      <c r="K11" s="10"/>
      <c r="L11" s="10"/>
    </row>
    <row r="12" spans="1:12">
      <c r="A12" s="14"/>
      <c r="B12" s="140">
        <v>-1</v>
      </c>
      <c r="C12" s="140">
        <v>-2</v>
      </c>
      <c r="D12" s="140">
        <v>-3</v>
      </c>
      <c r="E12" s="140">
        <v>-4</v>
      </c>
      <c r="F12" s="140">
        <v>-5</v>
      </c>
      <c r="G12" s="140">
        <v>-6</v>
      </c>
      <c r="H12" s="144"/>
      <c r="I12" s="144"/>
      <c r="J12" s="144"/>
      <c r="K12" s="144"/>
      <c r="L12" s="144"/>
    </row>
    <row r="13" spans="1:12">
      <c r="A13" s="17"/>
      <c r="B13" s="15"/>
      <c r="C13" s="15"/>
      <c r="D13" s="15"/>
      <c r="E13" s="16"/>
      <c r="F13" s="15"/>
      <c r="G13" s="16"/>
      <c r="H13" s="16"/>
      <c r="I13" s="16"/>
      <c r="J13" s="16"/>
      <c r="K13" s="16"/>
      <c r="L13" s="16"/>
    </row>
    <row r="14" spans="1:12">
      <c r="A14" s="16" t="s">
        <v>3</v>
      </c>
      <c r="B14" s="15"/>
      <c r="C14" s="16"/>
      <c r="D14" s="16"/>
      <c r="E14" s="16"/>
      <c r="F14" s="16"/>
      <c r="G14" s="16"/>
      <c r="H14" s="16"/>
      <c r="I14" s="16"/>
      <c r="J14" s="16"/>
      <c r="K14" s="16"/>
      <c r="L14" s="16"/>
    </row>
    <row r="15" spans="1:12">
      <c r="A15" s="18" t="s">
        <v>4</v>
      </c>
      <c r="B15" s="18"/>
      <c r="C15" s="18">
        <v>2019</v>
      </c>
      <c r="D15" s="18">
        <v>2020</v>
      </c>
      <c r="E15" s="92">
        <v>2021</v>
      </c>
      <c r="F15" s="92">
        <v>2022</v>
      </c>
      <c r="G15" s="18">
        <v>2023</v>
      </c>
      <c r="H15" s="47"/>
      <c r="I15" s="3"/>
      <c r="J15" s="3"/>
    </row>
    <row r="16" spans="1:12">
      <c r="A16" s="19">
        <v>1</v>
      </c>
      <c r="B16" s="41" t="s">
        <v>17</v>
      </c>
      <c r="C16" s="42">
        <v>3.58</v>
      </c>
      <c r="D16" s="42">
        <v>3.97</v>
      </c>
      <c r="E16" s="42">
        <f>'2021 Moody''s info'!B27</f>
        <v>3.8996870000000001</v>
      </c>
      <c r="F16" s="42">
        <f>'2022 Moody''s info'!B27</f>
        <v>4.1325969999999996</v>
      </c>
      <c r="G16" s="138">
        <f>('DEF 2023 IS'!B391+'DEF 2023 IS'!B368)/'DEF 2023 IS'!B368</f>
        <v>4.0927945013579832</v>
      </c>
      <c r="H16" s="3"/>
      <c r="I16" s="3"/>
      <c r="J16" s="3"/>
    </row>
    <row r="17" spans="1:10">
      <c r="A17" s="19">
        <f t="shared" ref="A17:A49" si="0">A16+1</f>
        <v>2</v>
      </c>
      <c r="B17" s="26"/>
      <c r="C17" s="42"/>
      <c r="D17" s="42"/>
      <c r="E17" s="42"/>
      <c r="F17" s="31"/>
      <c r="G17" s="31"/>
      <c r="H17" s="3"/>
      <c r="I17" s="3"/>
      <c r="J17" s="3"/>
    </row>
    <row r="18" spans="1:10">
      <c r="A18" s="19">
        <f t="shared" si="0"/>
        <v>3</v>
      </c>
      <c r="B18" s="26" t="s">
        <v>18</v>
      </c>
      <c r="C18" s="30">
        <v>0.1074</v>
      </c>
      <c r="D18" s="30">
        <v>0.1075</v>
      </c>
      <c r="E18" s="30">
        <f>'2021 Moody''s info'!B9</f>
        <v>9.310541E-2</v>
      </c>
      <c r="F18" s="93">
        <f>'2022 Moody''s info'!B9</f>
        <v>0.10497748</v>
      </c>
      <c r="G18" s="139">
        <f>'DEF 2023 IS'!B454/(('DEF 2023 BS'!C67+'DEF 2023 BS'!D67)/2)</f>
        <v>0.10662498380366819</v>
      </c>
      <c r="H18" s="3"/>
      <c r="I18" s="3"/>
      <c r="J18" s="3"/>
    </row>
    <row r="19" spans="1:10">
      <c r="A19" s="19">
        <f t="shared" si="0"/>
        <v>4</v>
      </c>
      <c r="B19" s="26"/>
      <c r="C19" s="36"/>
      <c r="D19" s="36"/>
      <c r="E19" s="36"/>
      <c r="F19" s="32"/>
      <c r="G19" s="32"/>
      <c r="H19" s="3"/>
      <c r="I19" s="3"/>
      <c r="J19" s="3"/>
    </row>
    <row r="20" spans="1:10">
      <c r="A20" s="19">
        <f t="shared" si="0"/>
        <v>5</v>
      </c>
      <c r="B20" s="26" t="s">
        <v>14</v>
      </c>
      <c r="C20" s="50">
        <v>65.39</v>
      </c>
      <c r="D20" s="62">
        <v>63.958387516254874</v>
      </c>
      <c r="E20" s="62">
        <f>'2021 Support'!F55</f>
        <v>66.496749024707412</v>
      </c>
      <c r="F20" s="94">
        <f>'2022 Support'!G55</f>
        <v>67.341558441558448</v>
      </c>
      <c r="G20" s="94">
        <f>'2023 Support'!H49</f>
        <v>65.093385214007782</v>
      </c>
      <c r="H20" s="3"/>
      <c r="I20" s="3"/>
      <c r="J20" s="3"/>
    </row>
    <row r="21" spans="1:10">
      <c r="A21" s="19">
        <f t="shared" si="0"/>
        <v>6</v>
      </c>
      <c r="B21" s="26"/>
      <c r="C21" s="36"/>
      <c r="D21" s="36"/>
      <c r="E21" s="36"/>
      <c r="F21" s="32"/>
      <c r="G21" s="32"/>
      <c r="H21" s="3"/>
      <c r="I21" s="3"/>
      <c r="J21" s="3"/>
    </row>
    <row r="22" spans="1:10">
      <c r="A22" s="19">
        <f t="shared" si="0"/>
        <v>7</v>
      </c>
      <c r="B22" s="26" t="s">
        <v>13</v>
      </c>
      <c r="C22" s="48">
        <v>3.7450000000000001</v>
      </c>
      <c r="D22" s="48">
        <v>3.82</v>
      </c>
      <c r="E22" s="48">
        <f>'2021 Support'!P76</f>
        <v>3.9</v>
      </c>
      <c r="F22" s="48">
        <f>'2022 Support'!Q76</f>
        <v>3.98</v>
      </c>
      <c r="G22" s="48">
        <f>'2023 Support'!O81</f>
        <v>4.0599999999999996</v>
      </c>
      <c r="H22" s="3"/>
      <c r="I22" s="3"/>
      <c r="J22" s="3"/>
    </row>
    <row r="23" spans="1:10">
      <c r="A23" s="19">
        <f t="shared" si="0"/>
        <v>8</v>
      </c>
      <c r="B23" s="26"/>
      <c r="C23" s="49"/>
      <c r="D23" s="49"/>
      <c r="E23" s="49"/>
      <c r="F23" s="33"/>
      <c r="G23" s="33"/>
      <c r="H23" s="3"/>
      <c r="I23" s="3"/>
      <c r="J23" s="3"/>
    </row>
    <row r="24" spans="1:10">
      <c r="A24" s="19">
        <f t="shared" si="0"/>
        <v>9</v>
      </c>
      <c r="B24" s="21" t="s">
        <v>12</v>
      </c>
      <c r="C24" s="48">
        <v>5.0599999999999996</v>
      </c>
      <c r="D24" s="48">
        <v>1.72</v>
      </c>
      <c r="E24" s="48">
        <f>'2021 Support'!Q44</f>
        <v>4.9399999999999995</v>
      </c>
      <c r="F24" s="48">
        <f>'2022 Support'!Q44</f>
        <v>3.17</v>
      </c>
      <c r="G24" s="48">
        <f>'2023 Support'!O49</f>
        <v>3.5399999999999996</v>
      </c>
      <c r="H24" s="3"/>
      <c r="I24" s="3"/>
      <c r="J24" s="3"/>
    </row>
    <row r="25" spans="1:10">
      <c r="A25" s="19">
        <f t="shared" si="0"/>
        <v>10</v>
      </c>
      <c r="B25" s="28"/>
      <c r="C25" s="51"/>
      <c r="D25" s="51"/>
      <c r="E25" s="51"/>
      <c r="F25" s="23"/>
      <c r="G25" s="23"/>
      <c r="H25" s="3"/>
      <c r="I25" s="3"/>
      <c r="J25" s="3"/>
    </row>
    <row r="26" spans="1:10">
      <c r="A26" s="19">
        <f t="shared" si="0"/>
        <v>11</v>
      </c>
      <c r="B26" s="26" t="s">
        <v>11</v>
      </c>
      <c r="C26" s="46">
        <v>91.21</v>
      </c>
      <c r="D26" s="46">
        <v>91.56</v>
      </c>
      <c r="E26" s="46">
        <f>'2021 Support'!O83</f>
        <v>104.9</v>
      </c>
      <c r="F26" s="46">
        <f>'2022 Support'!P79</f>
        <v>102.99</v>
      </c>
      <c r="G26" s="46">
        <f>'2023 Support'!O60</f>
        <v>97.04</v>
      </c>
      <c r="H26" s="3"/>
      <c r="I26" s="3"/>
      <c r="J26" s="3"/>
    </row>
    <row r="27" spans="1:10">
      <c r="A27" s="19">
        <f t="shared" si="0"/>
        <v>12</v>
      </c>
      <c r="B27" s="41"/>
      <c r="C27" s="36"/>
      <c r="D27" s="36"/>
      <c r="E27" s="36"/>
      <c r="F27" s="23"/>
      <c r="G27" s="23"/>
      <c r="H27" s="3"/>
      <c r="I27" s="3"/>
      <c r="J27" s="3"/>
    </row>
    <row r="28" spans="1:10">
      <c r="A28" s="19">
        <f t="shared" si="0"/>
        <v>13</v>
      </c>
      <c r="B28" s="26" t="s">
        <v>15</v>
      </c>
      <c r="C28" s="52">
        <v>1.3948615996329714</v>
      </c>
      <c r="D28" s="52">
        <v>1.4315557905009759</v>
      </c>
      <c r="E28" s="52">
        <f>E26/E20</f>
        <v>1.5775207290362954</v>
      </c>
      <c r="F28" s="52">
        <f>F26/F20</f>
        <v>1.5293676354309296</v>
      </c>
      <c r="G28" s="52">
        <f>G26/G20</f>
        <v>1.4907812780202045</v>
      </c>
      <c r="H28" s="3"/>
      <c r="I28" s="3"/>
      <c r="J28" s="3"/>
    </row>
    <row r="29" spans="1:10">
      <c r="A29" s="19">
        <f t="shared" si="0"/>
        <v>14</v>
      </c>
      <c r="B29" s="26"/>
      <c r="C29" s="53"/>
      <c r="D29" s="53"/>
      <c r="E29" s="53"/>
      <c r="F29" s="53"/>
      <c r="G29" s="53"/>
      <c r="H29" s="3"/>
      <c r="I29" s="3"/>
      <c r="J29" s="3"/>
    </row>
    <row r="30" spans="1:10">
      <c r="A30" s="19">
        <f t="shared" si="0"/>
        <v>15</v>
      </c>
      <c r="B30" s="26" t="s">
        <v>16</v>
      </c>
      <c r="C30" s="54">
        <v>18.025691699604742</v>
      </c>
      <c r="D30" s="54">
        <v>53.232558139534888</v>
      </c>
      <c r="E30" s="54">
        <f>E26/E24</f>
        <v>21.234817813765186</v>
      </c>
      <c r="F30" s="54">
        <f>F26/F24</f>
        <v>32.488958990536275</v>
      </c>
      <c r="G30" s="54">
        <f>G26/G24</f>
        <v>27.41242937853108</v>
      </c>
      <c r="H30" s="3"/>
      <c r="I30" s="3"/>
      <c r="J30" s="3"/>
    </row>
    <row r="31" spans="1:10">
      <c r="A31" s="19">
        <f t="shared" si="0"/>
        <v>16</v>
      </c>
      <c r="B31" s="26"/>
      <c r="C31" s="44"/>
      <c r="D31" s="45"/>
      <c r="E31" s="45"/>
      <c r="F31" s="45"/>
      <c r="G31" s="27"/>
      <c r="H31" s="27"/>
      <c r="I31" s="3"/>
      <c r="J31" s="3"/>
    </row>
    <row r="32" spans="1:10">
      <c r="A32" s="19">
        <f t="shared" si="0"/>
        <v>17</v>
      </c>
      <c r="B32" s="26"/>
      <c r="C32" s="43"/>
      <c r="D32" s="43"/>
      <c r="E32" s="43"/>
      <c r="F32" s="43"/>
      <c r="G32" s="20"/>
      <c r="H32" s="20"/>
      <c r="I32" s="3"/>
      <c r="J32" s="3"/>
    </row>
    <row r="33" spans="1:11">
      <c r="A33" s="19">
        <f t="shared" si="0"/>
        <v>18</v>
      </c>
      <c r="B33" s="34" t="s">
        <v>680</v>
      </c>
      <c r="C33" s="37"/>
      <c r="D33" s="37"/>
      <c r="E33" s="37"/>
      <c r="F33" s="37"/>
      <c r="G33" s="37"/>
      <c r="H33" s="37"/>
      <c r="I33" s="3"/>
      <c r="J33" s="3"/>
    </row>
    <row r="34" spans="1:11">
      <c r="A34" s="19">
        <f t="shared" si="0"/>
        <v>19</v>
      </c>
      <c r="B34" s="35"/>
      <c r="C34" s="35"/>
      <c r="D34" s="36"/>
      <c r="E34" s="36"/>
      <c r="F34" s="37"/>
      <c r="G34" s="37"/>
      <c r="H34" s="37"/>
      <c r="I34" s="37"/>
      <c r="J34" s="37"/>
      <c r="K34" s="29"/>
    </row>
    <row r="35" spans="1:11">
      <c r="A35" s="19">
        <f t="shared" si="0"/>
        <v>20</v>
      </c>
      <c r="B35" s="35"/>
      <c r="C35" s="35"/>
      <c r="D35" s="36"/>
      <c r="E35" s="36"/>
      <c r="F35" s="37"/>
      <c r="G35" s="37"/>
      <c r="H35" s="37"/>
      <c r="I35" s="37"/>
      <c r="J35" s="37"/>
      <c r="K35" s="29"/>
    </row>
    <row r="36" spans="1:11">
      <c r="A36" s="19">
        <f t="shared" si="0"/>
        <v>21</v>
      </c>
      <c r="B36" s="35"/>
      <c r="C36" s="38"/>
      <c r="D36" s="36"/>
      <c r="E36" s="36"/>
      <c r="F36" s="37"/>
      <c r="G36" s="37"/>
      <c r="H36" s="37"/>
      <c r="I36" s="37"/>
      <c r="J36" s="37"/>
      <c r="K36" s="29"/>
    </row>
    <row r="37" spans="1:11" ht="12.9" customHeight="1">
      <c r="A37" s="19">
        <f t="shared" si="0"/>
        <v>22</v>
      </c>
      <c r="B37" s="39"/>
      <c r="C37" s="39"/>
      <c r="D37" s="39"/>
      <c r="E37" s="39"/>
      <c r="F37" s="39"/>
      <c r="G37" s="39"/>
      <c r="H37" s="39"/>
      <c r="I37" s="39"/>
      <c r="J37" s="39"/>
      <c r="K37" s="39"/>
    </row>
    <row r="38" spans="1:11">
      <c r="A38" s="19">
        <f t="shared" si="0"/>
        <v>23</v>
      </c>
      <c r="B38" s="39"/>
      <c r="C38" s="39"/>
      <c r="D38" s="39"/>
      <c r="E38" s="39"/>
      <c r="F38" s="39"/>
      <c r="G38" s="39"/>
      <c r="H38" s="39"/>
      <c r="I38" s="39"/>
      <c r="J38" s="39"/>
      <c r="K38" s="39"/>
    </row>
    <row r="39" spans="1:11">
      <c r="A39" s="19">
        <f t="shared" si="0"/>
        <v>24</v>
      </c>
      <c r="B39" s="39"/>
      <c r="C39" s="39"/>
      <c r="D39" s="39"/>
      <c r="E39" s="39"/>
      <c r="F39" s="39"/>
      <c r="G39" s="39"/>
      <c r="H39" s="39"/>
      <c r="I39" s="39"/>
      <c r="J39" s="39"/>
      <c r="K39" s="39"/>
    </row>
    <row r="40" spans="1:11">
      <c r="A40" s="19">
        <f t="shared" si="0"/>
        <v>25</v>
      </c>
      <c r="B40" s="40"/>
      <c r="C40" s="39"/>
      <c r="D40" s="39"/>
      <c r="E40" s="39"/>
      <c r="F40" s="39"/>
      <c r="G40" s="39"/>
      <c r="H40" s="39"/>
      <c r="I40" s="39"/>
      <c r="J40" s="39"/>
      <c r="K40" s="39"/>
    </row>
    <row r="41" spans="1:11">
      <c r="A41" s="19">
        <f t="shared" si="0"/>
        <v>26</v>
      </c>
      <c r="B41" s="35"/>
      <c r="C41" s="35"/>
      <c r="D41" s="36"/>
      <c r="E41" s="36"/>
      <c r="F41" s="37"/>
      <c r="G41" s="37"/>
      <c r="H41" s="37"/>
      <c r="I41" s="37"/>
      <c r="J41" s="37"/>
      <c r="K41" s="29"/>
    </row>
    <row r="42" spans="1:11">
      <c r="A42" s="19">
        <f t="shared" si="0"/>
        <v>27</v>
      </c>
      <c r="B42" s="35"/>
      <c r="C42" s="35"/>
      <c r="D42" s="36"/>
      <c r="E42" s="36"/>
      <c r="F42" s="37"/>
      <c r="G42" s="37"/>
      <c r="H42" s="37"/>
      <c r="I42" s="37"/>
      <c r="J42" s="37"/>
      <c r="K42" s="29"/>
    </row>
    <row r="43" spans="1:11">
      <c r="A43" s="19">
        <f t="shared" si="0"/>
        <v>28</v>
      </c>
      <c r="B43" s="22"/>
      <c r="C43" s="22"/>
      <c r="D43" s="23"/>
      <c r="E43" s="23"/>
      <c r="F43" s="20"/>
      <c r="G43" s="20"/>
      <c r="H43" s="20"/>
      <c r="I43" s="20"/>
      <c r="J43" s="20"/>
    </row>
    <row r="44" spans="1:11">
      <c r="A44" s="19">
        <f t="shared" si="0"/>
        <v>29</v>
      </c>
      <c r="B44" s="24"/>
      <c r="C44" s="22"/>
      <c r="D44" s="23"/>
      <c r="E44" s="23"/>
      <c r="F44" s="20"/>
      <c r="G44" s="20"/>
      <c r="H44" s="20"/>
      <c r="I44" s="20"/>
      <c r="J44" s="20"/>
    </row>
    <row r="45" spans="1:11">
      <c r="A45" s="19">
        <f t="shared" si="0"/>
        <v>30</v>
      </c>
      <c r="B45" s="24"/>
      <c r="C45" s="22"/>
      <c r="D45" s="23"/>
      <c r="E45" s="23"/>
      <c r="F45" s="20"/>
      <c r="G45" s="20"/>
      <c r="H45" s="20"/>
      <c r="I45" s="20"/>
      <c r="J45" s="20"/>
    </row>
    <row r="46" spans="1:11">
      <c r="A46" s="19">
        <f t="shared" si="0"/>
        <v>31</v>
      </c>
      <c r="B46" s="24"/>
      <c r="C46" s="22"/>
      <c r="D46" s="23"/>
      <c r="E46" s="23"/>
      <c r="F46" s="20"/>
      <c r="G46" s="20"/>
      <c r="H46" s="20"/>
      <c r="I46" s="20"/>
      <c r="J46" s="20"/>
    </row>
    <row r="47" spans="1:11">
      <c r="A47" s="19">
        <f t="shared" si="0"/>
        <v>32</v>
      </c>
      <c r="B47" s="24"/>
      <c r="C47" s="22"/>
      <c r="D47" s="23"/>
      <c r="E47" s="23"/>
      <c r="F47" s="20"/>
      <c r="G47" s="20"/>
      <c r="H47" s="20"/>
      <c r="I47" s="20"/>
      <c r="J47" s="20"/>
    </row>
    <row r="48" spans="1:11">
      <c r="A48" s="19">
        <f t="shared" si="0"/>
        <v>33</v>
      </c>
      <c r="B48" s="24"/>
      <c r="C48" s="22"/>
      <c r="D48" s="23"/>
      <c r="E48" s="23"/>
      <c r="F48" s="20"/>
      <c r="G48" s="20"/>
      <c r="H48" s="20"/>
      <c r="I48" s="20"/>
      <c r="J48" s="20"/>
    </row>
    <row r="49" spans="1:12">
      <c r="A49" s="19">
        <f t="shared" si="0"/>
        <v>34</v>
      </c>
      <c r="B49" s="24"/>
      <c r="C49" s="22"/>
      <c r="D49" s="23"/>
      <c r="E49" s="23"/>
      <c r="F49" s="20"/>
      <c r="G49" s="20"/>
      <c r="H49" s="20"/>
      <c r="I49" s="20"/>
      <c r="J49" s="20"/>
    </row>
    <row r="50" spans="1:12">
      <c r="A50" s="19">
        <f>+A49+1</f>
        <v>35</v>
      </c>
      <c r="B50" s="24"/>
      <c r="C50" s="22"/>
      <c r="D50" s="23"/>
      <c r="E50" s="23"/>
      <c r="F50" s="20"/>
      <c r="G50" s="20"/>
      <c r="H50" s="20"/>
      <c r="I50" s="20"/>
      <c r="J50" s="20"/>
    </row>
    <row r="51" spans="1:12">
      <c r="A51" s="24">
        <f>+A50+1</f>
        <v>36</v>
      </c>
      <c r="B51" s="22"/>
      <c r="C51" s="22"/>
      <c r="D51" s="23"/>
      <c r="E51" s="23"/>
      <c r="F51" s="20"/>
      <c r="G51" s="20"/>
      <c r="H51" s="20"/>
      <c r="I51" s="20"/>
      <c r="J51" s="20"/>
      <c r="K51" s="20"/>
      <c r="L51" s="20"/>
    </row>
    <row r="52" spans="1:12">
      <c r="A52" s="149" t="s">
        <v>689</v>
      </c>
      <c r="B52" s="149"/>
      <c r="C52" s="149"/>
      <c r="D52" s="150"/>
      <c r="E52" s="150"/>
      <c r="F52" s="151"/>
      <c r="G52" s="151"/>
      <c r="H52" s="151"/>
      <c r="I52" s="151"/>
      <c r="J52" s="151"/>
      <c r="K52" s="152" t="s">
        <v>690</v>
      </c>
      <c r="L52" s="152"/>
    </row>
  </sheetData>
  <mergeCells count="2">
    <mergeCell ref="C1:G1"/>
    <mergeCell ref="D3:G7"/>
  </mergeCells>
  <printOptions horizontalCentered="1"/>
  <pageMargins left="0.5" right="0.5" top="0.75" bottom="0.5" header="0.5" footer="0.5"/>
  <pageSetup scale="75" fitToWidth="4" fitToHeight="4" pageOrder="overThenDown" orientation="landscape" cellComments="asDisplayed" r:id="rId1"/>
  <headerFooter>
    <oddHeader xml:space="preserve">&amp;RDEF’s Response to OPC POD 1 (1-26)
Q7
Page &amp;P of &amp;N
</oddHeader>
    <oddFooter>&amp;R20240025-OPCPOD1-00004281</oddFooter>
  </headerFooter>
  <ignoredErrors>
    <ignoredError sqref="E11"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B791C-A91C-4E12-905F-BEBA8DAC8000}">
  <dimension ref="A1:O83"/>
  <sheetViews>
    <sheetView tabSelected="1" workbookViewId="0">
      <selection activeCell="B30" sqref="B30"/>
    </sheetView>
  </sheetViews>
  <sheetFormatPr defaultColWidth="9.33203125" defaultRowHeight="13.2"/>
  <cols>
    <col min="1" max="1" width="66.6640625" style="86" customWidth="1"/>
    <col min="2" max="15" width="26.6640625" style="86" customWidth="1"/>
    <col min="16" max="16384" width="9.33203125" style="86"/>
  </cols>
  <sheetData>
    <row r="1" spans="1:15">
      <c r="A1" s="86" t="s">
        <v>28</v>
      </c>
      <c r="B1" s="86" t="s">
        <v>29</v>
      </c>
    </row>
    <row r="2" spans="1:15">
      <c r="A2" s="86" t="s">
        <v>30</v>
      </c>
      <c r="B2" s="86" t="s">
        <v>31</v>
      </c>
      <c r="C2" s="86" t="s">
        <v>32</v>
      </c>
      <c r="D2" s="86" t="s">
        <v>33</v>
      </c>
    </row>
    <row r="3" spans="1:15">
      <c r="A3" s="86" t="s">
        <v>132</v>
      </c>
    </row>
    <row r="5" spans="1:15">
      <c r="A5" s="86" t="s">
        <v>30</v>
      </c>
    </row>
    <row r="6" spans="1:15">
      <c r="A6" s="86" t="s">
        <v>35</v>
      </c>
      <c r="B6" s="156" t="s">
        <v>133</v>
      </c>
      <c r="C6" s="156"/>
      <c r="D6" s="156" t="s">
        <v>130</v>
      </c>
      <c r="E6" s="156"/>
      <c r="F6" s="156" t="s">
        <v>36</v>
      </c>
      <c r="G6" s="156"/>
      <c r="H6" s="156" t="s">
        <v>37</v>
      </c>
      <c r="I6" s="156"/>
      <c r="J6" s="156" t="s">
        <v>38</v>
      </c>
      <c r="K6" s="156"/>
      <c r="L6" s="156" t="s">
        <v>39</v>
      </c>
      <c r="M6" s="156"/>
      <c r="N6" s="156" t="s">
        <v>40</v>
      </c>
      <c r="O6" s="156"/>
    </row>
    <row r="7" spans="1:15">
      <c r="A7" s="86" t="s">
        <v>43</v>
      </c>
      <c r="B7" s="156" t="s">
        <v>134</v>
      </c>
      <c r="C7" s="156"/>
      <c r="D7" s="156" t="s">
        <v>131</v>
      </c>
      <c r="E7" s="156"/>
      <c r="F7" s="156" t="s">
        <v>44</v>
      </c>
      <c r="G7" s="156"/>
      <c r="H7" s="156" t="s">
        <v>45</v>
      </c>
      <c r="I7" s="156"/>
      <c r="J7" s="156" t="s">
        <v>46</v>
      </c>
      <c r="K7" s="156"/>
      <c r="L7" s="156" t="s">
        <v>47</v>
      </c>
      <c r="M7" s="156"/>
      <c r="N7" s="156" t="s">
        <v>48</v>
      </c>
      <c r="O7" s="156"/>
    </row>
    <row r="8" spans="1:15">
      <c r="A8" s="86" t="s">
        <v>32</v>
      </c>
      <c r="B8" s="86" t="s">
        <v>51</v>
      </c>
      <c r="C8" s="86" t="s">
        <v>52</v>
      </c>
      <c r="D8" s="86" t="s">
        <v>51</v>
      </c>
      <c r="E8" s="86" t="s">
        <v>52</v>
      </c>
      <c r="F8" s="86" t="s">
        <v>51</v>
      </c>
      <c r="G8" s="86" t="s">
        <v>52</v>
      </c>
      <c r="H8" s="86" t="s">
        <v>51</v>
      </c>
      <c r="I8" s="86" t="s">
        <v>52</v>
      </c>
      <c r="J8" s="86" t="s">
        <v>51</v>
      </c>
      <c r="K8" s="86" t="s">
        <v>52</v>
      </c>
      <c r="L8" s="86" t="s">
        <v>51</v>
      </c>
      <c r="M8" s="86" t="s">
        <v>52</v>
      </c>
      <c r="N8" s="86" t="s">
        <v>51</v>
      </c>
      <c r="O8" s="86" t="s">
        <v>52</v>
      </c>
    </row>
    <row r="9" spans="1:15" s="68" customFormat="1">
      <c r="A9" s="68" t="s">
        <v>53</v>
      </c>
      <c r="B9" s="90">
        <v>0.10497748</v>
      </c>
      <c r="C9" s="90">
        <v>0.10349242</v>
      </c>
      <c r="D9" s="90">
        <v>9.310541E-2</v>
      </c>
      <c r="E9" s="90">
        <v>8.8632610000000001E-2</v>
      </c>
      <c r="F9" s="90">
        <v>0.10748640999999999</v>
      </c>
      <c r="G9" s="90">
        <v>0.10435712000000001</v>
      </c>
      <c r="H9" s="90">
        <v>0.10742839</v>
      </c>
      <c r="I9" s="90">
        <v>0.10223528</v>
      </c>
      <c r="J9" s="90">
        <v>9.4595749999999992E-2</v>
      </c>
      <c r="K9" s="90">
        <v>8.2097370000000003E-2</v>
      </c>
      <c r="L9" s="90">
        <v>0.13538696</v>
      </c>
      <c r="M9" s="90">
        <v>0.15110414</v>
      </c>
      <c r="N9" s="90">
        <v>0.10996905999999999</v>
      </c>
      <c r="O9" s="90">
        <v>0.10975686</v>
      </c>
    </row>
    <row r="10" spans="1:15">
      <c r="A10" s="86" t="s">
        <v>54</v>
      </c>
      <c r="B10" s="87">
        <v>6.1962849999999993E-2</v>
      </c>
      <c r="C10" s="87">
        <v>6.1703069999999999E-2</v>
      </c>
      <c r="D10" s="87">
        <v>5.6946669999999998E-2</v>
      </c>
      <c r="E10" s="87">
        <v>5.5500109999999998E-2</v>
      </c>
      <c r="F10" s="87">
        <v>6.2543769999999999E-2</v>
      </c>
      <c r="G10" s="87">
        <v>6.1674239999999998E-2</v>
      </c>
      <c r="H10" s="87">
        <v>5.986499E-2</v>
      </c>
      <c r="I10" s="87">
        <v>5.7792199999999995E-2</v>
      </c>
      <c r="J10" s="87">
        <v>5.1098449999999997E-2</v>
      </c>
      <c r="K10" s="87">
        <v>5.2871969999999997E-2</v>
      </c>
      <c r="L10" s="87">
        <v>5.98022E-2</v>
      </c>
      <c r="M10" s="87">
        <v>6.6982079999999999E-2</v>
      </c>
      <c r="N10" s="87">
        <v>6.7316039999999994E-2</v>
      </c>
      <c r="O10" s="87">
        <v>6.7081699999999994E-2</v>
      </c>
    </row>
    <row r="11" spans="1:15">
      <c r="A11" s="86" t="s">
        <v>55</v>
      </c>
      <c r="B11" s="87">
        <v>3.7649889999999998E-2</v>
      </c>
      <c r="C11" s="87">
        <v>3.7117270000000001E-2</v>
      </c>
      <c r="D11" s="87">
        <v>3.3783470000000003E-2</v>
      </c>
      <c r="E11" s="87">
        <v>3.2160510000000003E-2</v>
      </c>
      <c r="F11" s="87">
        <v>3.7236479999999995E-2</v>
      </c>
      <c r="G11" s="87">
        <v>3.5968439999999997E-2</v>
      </c>
      <c r="H11" s="87">
        <v>3.5256660000000002E-2</v>
      </c>
      <c r="I11" s="87">
        <v>3.2889929999999998E-2</v>
      </c>
      <c r="J11" s="87">
        <v>3.005153E-2</v>
      </c>
      <c r="K11" s="87">
        <v>2.5259219999999999E-2</v>
      </c>
      <c r="L11" s="87">
        <v>4.1059949999999998E-2</v>
      </c>
      <c r="M11" s="87">
        <v>4.4211750000000001E-2</v>
      </c>
      <c r="N11" s="87">
        <v>3.4185380000000001E-2</v>
      </c>
      <c r="O11" s="87">
        <v>3.304791E-2</v>
      </c>
    </row>
    <row r="12" spans="1:15">
      <c r="A12" s="86" t="s">
        <v>56</v>
      </c>
      <c r="B12" s="87">
        <v>0.14308201000000001</v>
      </c>
      <c r="C12" s="87">
        <v>0.14105790000000001</v>
      </c>
      <c r="D12" s="87">
        <v>0.14033086</v>
      </c>
      <c r="E12" s="87">
        <v>0.13358935</v>
      </c>
      <c r="F12" s="87">
        <v>0.14861217999999998</v>
      </c>
      <c r="G12" s="87">
        <v>0.14355139</v>
      </c>
      <c r="H12" s="87">
        <v>0.13228828000000001</v>
      </c>
      <c r="I12" s="87">
        <v>0.12426980999999999</v>
      </c>
      <c r="J12" s="87">
        <v>0.11033659</v>
      </c>
      <c r="K12" s="87">
        <v>9.432981E-2</v>
      </c>
      <c r="L12" s="87">
        <v>0.15325010999999999</v>
      </c>
      <c r="M12" s="87">
        <v>0.1685622</v>
      </c>
      <c r="N12" s="87">
        <v>0.12062172</v>
      </c>
      <c r="O12" s="87">
        <v>0.11953798</v>
      </c>
    </row>
    <row r="13" spans="1:15">
      <c r="A13" s="86" t="s">
        <v>57</v>
      </c>
      <c r="B13" s="87">
        <v>0.20802434000000003</v>
      </c>
      <c r="C13" s="87">
        <v>0.20802434000000003</v>
      </c>
      <c r="D13" s="87">
        <v>1.368543E-2</v>
      </c>
      <c r="E13" s="87">
        <v>1.368543E-2</v>
      </c>
      <c r="F13" s="87">
        <v>-8.2202300000000002E-3</v>
      </c>
      <c r="G13" s="87">
        <v>-8.2202300000000002E-3</v>
      </c>
      <c r="H13" s="87">
        <v>4.1824339999999995E-2</v>
      </c>
      <c r="I13" s="87">
        <v>4.1824339999999995E-2</v>
      </c>
      <c r="J13" s="87">
        <v>8.0714590000000003E-2</v>
      </c>
      <c r="K13" s="87">
        <v>8.0714590000000003E-2</v>
      </c>
      <c r="L13" s="87">
        <v>1.707531E-2</v>
      </c>
      <c r="M13" s="87">
        <v>1.707531E-2</v>
      </c>
      <c r="N13" s="87">
        <v>-8.2178020000000004E-2</v>
      </c>
      <c r="O13" s="87">
        <v>-8.2178020000000004E-2</v>
      </c>
    </row>
    <row r="14" spans="1:15">
      <c r="A14" s="86" t="s">
        <v>58</v>
      </c>
      <c r="B14" s="87">
        <v>0.40705179000000002</v>
      </c>
      <c r="C14" s="87">
        <v>0.39988177999999996</v>
      </c>
      <c r="D14" s="87">
        <v>0.34341129000000004</v>
      </c>
      <c r="E14" s="87">
        <v>0.33577286000000001</v>
      </c>
      <c r="F14" s="87">
        <v>0.33481110000000003</v>
      </c>
      <c r="G14" s="87">
        <v>0.32553655999999997</v>
      </c>
      <c r="H14" s="87">
        <v>0.38463008999999998</v>
      </c>
      <c r="I14" s="87">
        <v>0.37433748999999999</v>
      </c>
      <c r="J14" s="87">
        <v>0.41525593</v>
      </c>
      <c r="K14" s="87">
        <v>0.40715103999999996</v>
      </c>
      <c r="L14" s="87">
        <v>0.38915196000000002</v>
      </c>
      <c r="M14" s="87">
        <v>0.38203648000000001</v>
      </c>
      <c r="N14" s="87">
        <v>0.39711033000000001</v>
      </c>
      <c r="O14" s="87">
        <v>0.38722213000000005</v>
      </c>
    </row>
    <row r="15" spans="1:15">
      <c r="A15" s="86" t="s">
        <v>59</v>
      </c>
      <c r="B15" s="87">
        <v>0.59294820999999998</v>
      </c>
      <c r="C15" s="87">
        <v>0.60011822000000004</v>
      </c>
      <c r="D15" s="87">
        <v>0.65658871000000008</v>
      </c>
      <c r="E15" s="87">
        <v>0.66422713999999994</v>
      </c>
      <c r="F15" s="87">
        <v>0.66518889999999997</v>
      </c>
      <c r="G15" s="87">
        <v>0.67446343999999991</v>
      </c>
      <c r="H15" s="87">
        <v>0.61536990999999996</v>
      </c>
      <c r="I15" s="87">
        <v>0.62566251000000006</v>
      </c>
      <c r="J15" s="87">
        <v>0.58474406999999995</v>
      </c>
      <c r="K15" s="87">
        <v>0.59284895999999998</v>
      </c>
      <c r="L15" s="87">
        <v>0.61084804000000004</v>
      </c>
      <c r="M15" s="87">
        <v>0.61796351999999999</v>
      </c>
      <c r="N15" s="87">
        <v>0.60288967000000004</v>
      </c>
      <c r="O15" s="87">
        <v>0.61277786999999995</v>
      </c>
    </row>
    <row r="16" spans="1:15">
      <c r="A16" s="86" t="s">
        <v>60</v>
      </c>
      <c r="B16" s="87">
        <v>6.6267899999999991E-2</v>
      </c>
      <c r="C16" s="87">
        <v>6.5100629999999993E-2</v>
      </c>
      <c r="D16" s="87">
        <v>7.2827530000000001E-2</v>
      </c>
      <c r="E16" s="87">
        <v>7.1207640000000003E-2</v>
      </c>
      <c r="F16" s="87">
        <v>7.3438699999999996E-2</v>
      </c>
      <c r="G16" s="87">
        <v>7.1404389999999998E-2</v>
      </c>
      <c r="H16" s="87">
        <v>7.4937870000000004E-2</v>
      </c>
      <c r="I16" s="87">
        <v>7.2932549999999999E-2</v>
      </c>
      <c r="J16" s="87">
        <v>7.4487150000000002E-2</v>
      </c>
      <c r="K16" s="87">
        <v>7.3033330000000007E-2</v>
      </c>
      <c r="L16" s="87">
        <v>7.4687900000000002E-2</v>
      </c>
      <c r="M16" s="87">
        <v>7.3322269999999995E-2</v>
      </c>
      <c r="N16" s="87">
        <v>7.2898420000000005E-2</v>
      </c>
      <c r="O16" s="87">
        <v>7.1083220000000003E-2</v>
      </c>
    </row>
    <row r="17" spans="1:15">
      <c r="A17" s="86" t="s">
        <v>61</v>
      </c>
      <c r="B17" s="87">
        <v>0</v>
      </c>
      <c r="C17" s="87">
        <v>0</v>
      </c>
      <c r="D17" s="87">
        <v>0</v>
      </c>
      <c r="E17" s="87">
        <v>0</v>
      </c>
      <c r="F17" s="87">
        <v>0</v>
      </c>
      <c r="G17" s="87">
        <v>0</v>
      </c>
      <c r="H17" s="87">
        <v>0</v>
      </c>
      <c r="I17" s="87">
        <v>0</v>
      </c>
      <c r="J17" s="87">
        <v>0</v>
      </c>
      <c r="K17" s="87">
        <v>0</v>
      </c>
      <c r="L17" s="87">
        <v>0</v>
      </c>
      <c r="M17" s="87">
        <v>0</v>
      </c>
      <c r="N17" s="87">
        <v>0</v>
      </c>
      <c r="O17" s="87">
        <v>0</v>
      </c>
    </row>
    <row r="18" spans="1:15">
      <c r="A18" s="86" t="s">
        <v>62</v>
      </c>
      <c r="B18" s="87">
        <v>0.22383126</v>
      </c>
      <c r="C18" s="87">
        <v>0.22536250999999999</v>
      </c>
      <c r="D18" s="87">
        <v>0.22304621000000002</v>
      </c>
      <c r="E18" s="87">
        <v>0.22521391999999998</v>
      </c>
      <c r="F18" s="87">
        <v>0.23939861000000001</v>
      </c>
      <c r="G18" s="87">
        <v>0.24190362000000001</v>
      </c>
      <c r="H18" s="87">
        <v>0.21544637999999999</v>
      </c>
      <c r="I18" s="87">
        <v>0.21147735000000001</v>
      </c>
      <c r="J18" s="87">
        <v>0.17048397000000001</v>
      </c>
      <c r="K18" s="87">
        <v>0.18350735000000001</v>
      </c>
      <c r="L18" s="87">
        <v>0.20253982000000001</v>
      </c>
      <c r="M18" s="87">
        <v>0.23471369</v>
      </c>
      <c r="N18" s="87">
        <v>0.22788966999999999</v>
      </c>
      <c r="O18" s="87">
        <v>0.23300979000000002</v>
      </c>
    </row>
    <row r="19" spans="1:15">
      <c r="A19" s="86" t="s">
        <v>63</v>
      </c>
      <c r="B19" s="87">
        <v>0.2354793</v>
      </c>
      <c r="C19" s="87">
        <v>0.23449204999999998</v>
      </c>
      <c r="D19" s="87">
        <v>0.23654686999999999</v>
      </c>
      <c r="E19" s="87">
        <v>0.23053813000000001</v>
      </c>
      <c r="F19" s="87">
        <v>0.24961449000000002</v>
      </c>
      <c r="G19" s="87">
        <v>0.24614418000000002</v>
      </c>
      <c r="H19" s="87">
        <v>0.22462243999999998</v>
      </c>
      <c r="I19" s="87">
        <v>0.21835940000000001</v>
      </c>
      <c r="J19" s="87">
        <v>0.18761202999999999</v>
      </c>
      <c r="K19" s="87">
        <v>0.19744879000000001</v>
      </c>
      <c r="L19" s="87">
        <v>0.22320276</v>
      </c>
      <c r="M19" s="87">
        <v>0.25537662</v>
      </c>
      <c r="N19" s="87">
        <v>0.23752189000000001</v>
      </c>
      <c r="O19" s="87">
        <v>0.24264200999999999</v>
      </c>
    </row>
    <row r="20" spans="1:15">
      <c r="A20" s="86" t="s">
        <v>64</v>
      </c>
      <c r="B20" s="87">
        <v>0.2354793</v>
      </c>
      <c r="C20" s="87">
        <v>0.23449204999999998</v>
      </c>
      <c r="D20" s="87">
        <v>0.23654686999999999</v>
      </c>
      <c r="E20" s="87">
        <v>0.23053813000000001</v>
      </c>
      <c r="F20" s="87">
        <v>0.24961449000000002</v>
      </c>
      <c r="G20" s="87">
        <v>0.24614418000000002</v>
      </c>
      <c r="H20" s="87">
        <v>0.22462243999999998</v>
      </c>
      <c r="I20" s="87">
        <v>0.21835940000000001</v>
      </c>
      <c r="J20" s="87">
        <v>0.18761202999999999</v>
      </c>
      <c r="K20" s="87">
        <v>0.19744879000000001</v>
      </c>
      <c r="L20" s="87">
        <v>0.22320276</v>
      </c>
      <c r="M20" s="87">
        <v>0.25537662</v>
      </c>
      <c r="N20" s="87">
        <v>0.23752189000000001</v>
      </c>
      <c r="O20" s="87">
        <v>0.24264200999999999</v>
      </c>
    </row>
    <row r="21" spans="1:15">
      <c r="A21" s="86" t="s">
        <v>65</v>
      </c>
      <c r="B21" s="87">
        <v>0.39792223999999998</v>
      </c>
      <c r="C21" s="87">
        <v>0.40642215999999998</v>
      </c>
      <c r="D21" s="87">
        <v>0.42878874000000006</v>
      </c>
      <c r="E21" s="87">
        <v>0.4343031</v>
      </c>
      <c r="F21" s="87">
        <v>0.44602930000000002</v>
      </c>
      <c r="G21" s="87">
        <v>0.45740169999999997</v>
      </c>
      <c r="H21" s="87">
        <v>0.39074747000000004</v>
      </c>
      <c r="I21" s="87">
        <v>0.39915886</v>
      </c>
      <c r="J21" s="87">
        <v>0.34554869999999999</v>
      </c>
      <c r="K21" s="87">
        <v>0.36646085999999994</v>
      </c>
      <c r="L21" s="87">
        <v>0.34588894000000003</v>
      </c>
      <c r="M21" s="87">
        <v>0.38721480999999996</v>
      </c>
      <c r="N21" s="87">
        <v>0.35048161</v>
      </c>
      <c r="O21" s="87">
        <v>0.36821366</v>
      </c>
    </row>
    <row r="22" spans="1:15">
      <c r="A22" s="86" t="s">
        <v>66</v>
      </c>
      <c r="B22" s="87">
        <v>0.40894066000000001</v>
      </c>
      <c r="C22" s="86" t="s">
        <v>67</v>
      </c>
      <c r="D22" s="87">
        <v>0.44247955999999999</v>
      </c>
      <c r="E22" s="86" t="s">
        <v>67</v>
      </c>
      <c r="F22" s="87">
        <v>0.46337702000000003</v>
      </c>
      <c r="G22" s="86" t="s">
        <v>67</v>
      </c>
      <c r="H22" s="87">
        <v>0.40833492999999998</v>
      </c>
      <c r="I22" s="86" t="s">
        <v>67</v>
      </c>
      <c r="J22" s="87">
        <v>0.35909180999999996</v>
      </c>
      <c r="K22" s="86" t="s">
        <v>67</v>
      </c>
      <c r="L22" s="87">
        <v>0.35772708000000003</v>
      </c>
      <c r="M22" s="86" t="s">
        <v>67</v>
      </c>
      <c r="N22" s="87">
        <v>0.36624343000000004</v>
      </c>
      <c r="O22" s="86" t="s">
        <v>67</v>
      </c>
    </row>
    <row r="23" spans="1:15">
      <c r="A23" s="86" t="s">
        <v>68</v>
      </c>
      <c r="B23" s="87">
        <v>5.6980950000000002E-2</v>
      </c>
      <c r="C23" s="87">
        <v>5.8517530000000005E-2</v>
      </c>
      <c r="D23" s="87">
        <v>6.0657920000000004E-2</v>
      </c>
      <c r="E23" s="87">
        <v>6.3097189999999997E-2</v>
      </c>
      <c r="F23" s="87">
        <v>6.2837320000000002E-2</v>
      </c>
      <c r="G23" s="87">
        <v>6.5724779999999997E-2</v>
      </c>
      <c r="H23" s="87">
        <v>6.2703120000000001E-2</v>
      </c>
      <c r="I23" s="87">
        <v>6.6254599999999997E-2</v>
      </c>
      <c r="J23" s="87">
        <v>5.7159929999999998E-2</v>
      </c>
      <c r="K23" s="87">
        <v>6.4837709999999993E-2</v>
      </c>
      <c r="L23" s="87">
        <v>6.005166E-2</v>
      </c>
      <c r="M23" s="87">
        <v>6.8668460000000001E-2</v>
      </c>
      <c r="N23" s="87">
        <v>4.6409810000000003E-2</v>
      </c>
      <c r="O23" s="87">
        <v>5.3247419999999997E-2</v>
      </c>
    </row>
    <row r="24" spans="1:15">
      <c r="A24" s="86" t="s">
        <v>69</v>
      </c>
      <c r="B24" s="87">
        <v>0.17849835</v>
      </c>
      <c r="C24" s="87">
        <v>0.17597453000000002</v>
      </c>
      <c r="D24" s="87">
        <v>0.17588895000000002</v>
      </c>
      <c r="E24" s="87">
        <v>0.16744094000000001</v>
      </c>
      <c r="F24" s="87">
        <v>0.18677717999999999</v>
      </c>
      <c r="G24" s="87">
        <v>0.18041940000000001</v>
      </c>
      <c r="H24" s="87">
        <v>0.16191933</v>
      </c>
      <c r="I24" s="87">
        <v>0.15210480000000001</v>
      </c>
      <c r="J24" s="87">
        <v>0.13045210000000002</v>
      </c>
      <c r="K24" s="87">
        <v>0.11153157</v>
      </c>
      <c r="L24" s="87">
        <v>0.16315109999999999</v>
      </c>
      <c r="M24" s="87">
        <v>0.18670815999999998</v>
      </c>
      <c r="N24" s="87">
        <v>0.19111208000000002</v>
      </c>
      <c r="O24" s="87">
        <v>0.18939459</v>
      </c>
    </row>
    <row r="25" spans="1:15">
      <c r="A25" s="86" t="s">
        <v>70</v>
      </c>
      <c r="B25" s="87">
        <v>0.19841270000000003</v>
      </c>
      <c r="C25" s="87">
        <v>0.19841861999999999</v>
      </c>
      <c r="D25" s="87">
        <v>0.20216215999999998</v>
      </c>
      <c r="E25" s="87">
        <v>0.20217034</v>
      </c>
      <c r="F25" s="87">
        <v>0.20433437000000002</v>
      </c>
      <c r="G25" s="87">
        <v>0.20434615</v>
      </c>
      <c r="H25" s="87">
        <v>0.18299882000000001</v>
      </c>
      <c r="I25" s="87">
        <v>0.18299873999999999</v>
      </c>
      <c r="J25" s="87">
        <v>0.15419847</v>
      </c>
      <c r="K25" s="87">
        <v>0.15423213999999999</v>
      </c>
      <c r="L25" s="87">
        <v>6.068602E-2</v>
      </c>
      <c r="M25" s="87">
        <v>9.7188899999999995E-2</v>
      </c>
      <c r="N25" s="87">
        <v>0.36884307</v>
      </c>
      <c r="O25" s="87">
        <v>0.36884165000000002</v>
      </c>
    </row>
    <row r="26" spans="1:15">
      <c r="A26" s="86" t="s">
        <v>71</v>
      </c>
      <c r="B26" s="87">
        <v>0.14308201000000001</v>
      </c>
      <c r="C26" s="87">
        <v>0.14105790000000001</v>
      </c>
      <c r="D26" s="87">
        <v>0.14033086</v>
      </c>
      <c r="E26" s="87">
        <v>0.13358935</v>
      </c>
      <c r="F26" s="87">
        <v>0.14861217999999998</v>
      </c>
      <c r="G26" s="87">
        <v>0.14355139</v>
      </c>
      <c r="H26" s="87">
        <v>0.13228828000000001</v>
      </c>
      <c r="I26" s="87">
        <v>0.12426980999999999</v>
      </c>
      <c r="J26" s="87">
        <v>0.11033659</v>
      </c>
      <c r="K26" s="87">
        <v>9.432981E-2</v>
      </c>
      <c r="L26" s="87">
        <v>0.15325010999999999</v>
      </c>
      <c r="M26" s="87">
        <v>0.1685622</v>
      </c>
      <c r="N26" s="87">
        <v>0.12062172</v>
      </c>
      <c r="O26" s="87">
        <v>0.11953798</v>
      </c>
    </row>
    <row r="27" spans="1:15" s="68" customFormat="1">
      <c r="A27" s="68" t="s">
        <v>72</v>
      </c>
      <c r="B27" s="91">
        <v>4.1325969999999996</v>
      </c>
      <c r="C27" s="91">
        <v>4.0072109999999999</v>
      </c>
      <c r="D27" s="91">
        <v>3.8996870000000001</v>
      </c>
      <c r="E27" s="91">
        <v>3.653699</v>
      </c>
      <c r="F27" s="91">
        <v>3.9723929999999998</v>
      </c>
      <c r="G27" s="91">
        <v>3.7450739999999998</v>
      </c>
      <c r="H27" s="91">
        <v>3.5823170000000002</v>
      </c>
      <c r="I27" s="91">
        <v>3.2957619999999999</v>
      </c>
      <c r="J27" s="91">
        <v>3.2822300000000002</v>
      </c>
      <c r="K27" s="91">
        <v>3.045277</v>
      </c>
      <c r="L27" s="91">
        <v>3.7168459999999999</v>
      </c>
      <c r="M27" s="91">
        <v>3.7189800000000002</v>
      </c>
      <c r="N27" s="91">
        <v>5.1179249999999996</v>
      </c>
      <c r="O27" s="91">
        <v>4.5568780000000002</v>
      </c>
    </row>
    <row r="28" spans="1:15">
      <c r="A28" s="86" t="s">
        <v>73</v>
      </c>
      <c r="B28" s="88">
        <v>4.1325969999999996</v>
      </c>
      <c r="C28" s="88">
        <v>4.0072109999999999</v>
      </c>
      <c r="D28" s="88">
        <v>3.8996870000000001</v>
      </c>
      <c r="E28" s="88">
        <v>3.653699</v>
      </c>
      <c r="F28" s="88">
        <v>3.9723929999999998</v>
      </c>
      <c r="G28" s="88">
        <v>3.7450739999999998</v>
      </c>
      <c r="H28" s="88">
        <v>3.5823170000000002</v>
      </c>
      <c r="I28" s="88">
        <v>3.2957619999999999</v>
      </c>
      <c r="J28" s="88">
        <v>3.2822300000000002</v>
      </c>
      <c r="K28" s="88">
        <v>3.045277</v>
      </c>
      <c r="L28" s="88">
        <v>3.7168459999999999</v>
      </c>
      <c r="M28" s="88">
        <v>3.7189800000000002</v>
      </c>
      <c r="N28" s="88">
        <v>5.1179249999999996</v>
      </c>
      <c r="O28" s="88">
        <v>4.5568780000000002</v>
      </c>
    </row>
    <row r="29" spans="1:15">
      <c r="A29" s="86" t="s">
        <v>74</v>
      </c>
      <c r="B29" s="88">
        <v>6.9834250000000004</v>
      </c>
      <c r="C29" s="88">
        <v>6.9453069999999997</v>
      </c>
      <c r="D29" s="88">
        <v>7.0689659999999996</v>
      </c>
      <c r="E29" s="88">
        <v>6.8830819999999999</v>
      </c>
      <c r="F29" s="88">
        <v>7.09816</v>
      </c>
      <c r="G29" s="88">
        <v>6.9593489999999996</v>
      </c>
      <c r="H29" s="88">
        <v>6.2317070000000001</v>
      </c>
      <c r="I29" s="88">
        <v>6.0246209999999998</v>
      </c>
      <c r="J29" s="88">
        <v>6.0452959999999996</v>
      </c>
      <c r="K29" s="88">
        <v>5.6519709999999996</v>
      </c>
      <c r="L29" s="88">
        <v>5.7598570000000002</v>
      </c>
      <c r="M29" s="88">
        <v>5.638903</v>
      </c>
      <c r="N29" s="88">
        <v>7.5518869999999998</v>
      </c>
      <c r="O29" s="88">
        <v>6.915146</v>
      </c>
    </row>
    <row r="30" spans="1:15">
      <c r="A30" s="86" t="s">
        <v>75</v>
      </c>
      <c r="B30" s="88">
        <v>6.8314919999999999</v>
      </c>
      <c r="C30" s="88">
        <v>6.8404920000000002</v>
      </c>
      <c r="D30" s="88">
        <v>7.0501569999999996</v>
      </c>
      <c r="E30" s="88">
        <v>6.9988890000000001</v>
      </c>
      <c r="F30" s="88">
        <v>6.2791410000000001</v>
      </c>
      <c r="G30" s="88">
        <v>6.2730459999999999</v>
      </c>
      <c r="H30" s="88">
        <v>6.1128049999999998</v>
      </c>
      <c r="I30" s="88">
        <v>6.0602260000000001</v>
      </c>
      <c r="J30" s="88">
        <v>6.0940770000000004</v>
      </c>
      <c r="K30" s="88">
        <v>5.5879560000000001</v>
      </c>
      <c r="L30" s="88">
        <v>6.5555560000000002</v>
      </c>
      <c r="M30" s="88">
        <v>5.9164719999999997</v>
      </c>
      <c r="N30" s="88">
        <v>6.6367919999999998</v>
      </c>
      <c r="O30" s="88">
        <v>6.1087030000000002</v>
      </c>
    </row>
    <row r="31" spans="1:15">
      <c r="A31" s="86" t="s">
        <v>76</v>
      </c>
      <c r="B31" s="88">
        <v>0.77624300000000002</v>
      </c>
      <c r="C31" s="88">
        <v>0.68519099999999999</v>
      </c>
      <c r="D31" s="88">
        <v>1.0407519999999999</v>
      </c>
      <c r="E31" s="88">
        <v>0.84802900000000003</v>
      </c>
      <c r="F31" s="88">
        <v>1.2484660000000001</v>
      </c>
      <c r="G31" s="88">
        <v>1.088028</v>
      </c>
      <c r="H31" s="88">
        <v>0.60975599999999996</v>
      </c>
      <c r="I31" s="88">
        <v>0.43637500000000001</v>
      </c>
      <c r="J31" s="88">
        <v>0.35191600000000001</v>
      </c>
      <c r="K31" s="88">
        <v>0.53875099999999998</v>
      </c>
      <c r="L31" s="88">
        <v>0.60931900000000006</v>
      </c>
      <c r="M31" s="88">
        <v>1.0766249999999999</v>
      </c>
      <c r="N31" s="88">
        <v>8.4905999999999995E-2</v>
      </c>
      <c r="O31" s="88">
        <v>0.227718</v>
      </c>
    </row>
    <row r="32" spans="1:15">
      <c r="A32" s="86" t="s">
        <v>77</v>
      </c>
      <c r="B32" s="88">
        <v>3.872557</v>
      </c>
      <c r="C32" s="86" t="s">
        <v>67</v>
      </c>
      <c r="D32" s="88">
        <v>3.633238</v>
      </c>
      <c r="E32" s="86" t="s">
        <v>67</v>
      </c>
      <c r="F32" s="88">
        <v>3.6703600000000001</v>
      </c>
      <c r="G32" s="86" t="s">
        <v>67</v>
      </c>
      <c r="H32" s="88">
        <v>3.3336410000000001</v>
      </c>
      <c r="I32" s="86" t="s">
        <v>67</v>
      </c>
      <c r="J32" s="88">
        <v>2.8824700000000001</v>
      </c>
      <c r="K32" s="86" t="s">
        <v>67</v>
      </c>
      <c r="L32" s="88">
        <v>3.2842319999999998</v>
      </c>
      <c r="M32" s="86" t="s">
        <v>67</v>
      </c>
      <c r="N32" s="88">
        <v>4.4359999999999999</v>
      </c>
      <c r="O32" s="86" t="s">
        <v>67</v>
      </c>
    </row>
    <row r="33" spans="1:15">
      <c r="A33" s="86" t="s">
        <v>78</v>
      </c>
      <c r="B33" s="87">
        <v>0.35369117000000005</v>
      </c>
      <c r="C33" s="87">
        <v>0.36632646000000002</v>
      </c>
      <c r="D33" s="87">
        <v>0.36565886999999997</v>
      </c>
      <c r="E33" s="87">
        <v>0.38079483000000003</v>
      </c>
      <c r="F33" s="87">
        <v>0.36757902999999997</v>
      </c>
      <c r="G33" s="87">
        <v>0.38589129</v>
      </c>
      <c r="H33" s="87">
        <v>0.35251385999999996</v>
      </c>
      <c r="I33" s="87">
        <v>0.37024699</v>
      </c>
      <c r="J33" s="87">
        <v>0.32543317999999999</v>
      </c>
      <c r="K33" s="87">
        <v>0.33152949999999998</v>
      </c>
      <c r="L33" s="87">
        <v>0.30929832000000002</v>
      </c>
      <c r="M33" s="87">
        <v>0.31328458999999997</v>
      </c>
      <c r="N33" s="87">
        <v>0.34654116000000001</v>
      </c>
      <c r="O33" s="87">
        <v>0.35608828999999997</v>
      </c>
    </row>
    <row r="34" spans="1:15">
      <c r="A34" s="86" t="s">
        <v>79</v>
      </c>
      <c r="B34" s="88">
        <v>10.113802</v>
      </c>
      <c r="C34" s="88">
        <v>10.113802</v>
      </c>
      <c r="D34" s="88">
        <v>19.96931</v>
      </c>
      <c r="E34" s="88">
        <v>19.96931</v>
      </c>
      <c r="F34" s="88">
        <v>16.058112000000001</v>
      </c>
      <c r="G34" s="88">
        <v>16.058112000000001</v>
      </c>
      <c r="H34" s="88">
        <v>17.726368000000001</v>
      </c>
      <c r="I34" s="88">
        <v>17.726368000000001</v>
      </c>
      <c r="J34" s="88">
        <v>22.719238000000001</v>
      </c>
      <c r="K34" s="88">
        <v>22.719238000000001</v>
      </c>
      <c r="L34" s="88">
        <v>21.452107000000002</v>
      </c>
      <c r="M34" s="88">
        <v>21.452107000000002</v>
      </c>
      <c r="N34" s="88">
        <v>21.857196999999999</v>
      </c>
      <c r="O34" s="88">
        <v>21.857196999999999</v>
      </c>
    </row>
    <row r="35" spans="1:15">
      <c r="A35" s="86" t="s">
        <v>80</v>
      </c>
      <c r="B35" s="88">
        <v>9.8875000000000005E-2</v>
      </c>
      <c r="C35" s="88">
        <v>9.8875000000000005E-2</v>
      </c>
      <c r="D35" s="88">
        <v>5.0077000000000003E-2</v>
      </c>
      <c r="E35" s="88">
        <v>5.0077000000000003E-2</v>
      </c>
      <c r="F35" s="88">
        <v>6.2274000000000003E-2</v>
      </c>
      <c r="G35" s="88">
        <v>6.2274000000000003E-2</v>
      </c>
      <c r="H35" s="88">
        <v>5.6412999999999998E-2</v>
      </c>
      <c r="I35" s="88">
        <v>5.6412999999999998E-2</v>
      </c>
      <c r="J35" s="88">
        <v>4.4016E-2</v>
      </c>
      <c r="K35" s="88">
        <v>4.4016E-2</v>
      </c>
      <c r="L35" s="88">
        <v>4.6614999999999997E-2</v>
      </c>
      <c r="M35" s="88">
        <v>4.6614999999999997E-2</v>
      </c>
      <c r="N35" s="88">
        <v>4.5752000000000001E-2</v>
      </c>
      <c r="O35" s="88">
        <v>4.5752000000000001E-2</v>
      </c>
    </row>
    <row r="36" spans="1:15">
      <c r="A36" s="86" t="s">
        <v>81</v>
      </c>
      <c r="B36" s="88">
        <v>1.0204390000000001</v>
      </c>
      <c r="C36" s="88">
        <v>1.0038309999999999</v>
      </c>
      <c r="D36" s="88">
        <v>-4.0594679999999999</v>
      </c>
      <c r="E36" s="88">
        <v>-4.1103550000000002</v>
      </c>
      <c r="F36" s="88">
        <v>-12.413384000000001</v>
      </c>
      <c r="G36" s="88">
        <v>-16.358671000000001</v>
      </c>
      <c r="H36" s="88">
        <v>7.5694869999999996</v>
      </c>
      <c r="I36" s="88">
        <v>4.7966839999999999</v>
      </c>
      <c r="J36" s="88">
        <v>-1.119122</v>
      </c>
      <c r="K36" s="88">
        <v>-1.9210860000000001</v>
      </c>
      <c r="L36" s="88">
        <v>-5.6257539999999997</v>
      </c>
      <c r="M36" s="88">
        <v>1.4355659999999999</v>
      </c>
      <c r="N36" s="88">
        <v>0.80760900000000002</v>
      </c>
      <c r="O36" s="88">
        <v>0.79539000000000004</v>
      </c>
    </row>
    <row r="37" spans="1:15">
      <c r="A37" s="86" t="s">
        <v>82</v>
      </c>
      <c r="B37" s="87">
        <v>1.62348497</v>
      </c>
      <c r="C37" s="87">
        <v>1.66378089</v>
      </c>
      <c r="D37" s="87">
        <v>1.6506940499999998</v>
      </c>
      <c r="E37" s="87">
        <v>1.70792926</v>
      </c>
      <c r="F37" s="87">
        <v>1.5634155699999999</v>
      </c>
      <c r="G37" s="87">
        <v>1.64668466</v>
      </c>
      <c r="H37" s="87">
        <v>1.52685911</v>
      </c>
      <c r="I37" s="87">
        <v>1.6321927000000001</v>
      </c>
      <c r="J37" s="87">
        <v>1.4795857400000001</v>
      </c>
      <c r="K37" s="87">
        <v>1.57580963</v>
      </c>
      <c r="L37" s="87">
        <v>1.5271200999999999</v>
      </c>
      <c r="M37" s="87">
        <v>1.6481729599999999</v>
      </c>
      <c r="N37" s="87">
        <v>1.4058669000000001</v>
      </c>
      <c r="O37" s="87">
        <v>1.53116655</v>
      </c>
    </row>
    <row r="38" spans="1:15">
      <c r="A38" s="86" t="s">
        <v>83</v>
      </c>
      <c r="B38" s="88">
        <v>4.0799050000000001</v>
      </c>
      <c r="C38" s="88">
        <v>4.0937260000000002</v>
      </c>
      <c r="D38" s="88">
        <v>3.8496670000000002</v>
      </c>
      <c r="E38" s="88">
        <v>3.9325739999999998</v>
      </c>
      <c r="F38" s="88">
        <v>3.5051860000000001</v>
      </c>
      <c r="G38" s="88">
        <v>3.6000839999999998</v>
      </c>
      <c r="H38" s="88">
        <v>3.9075340000000001</v>
      </c>
      <c r="I38" s="88">
        <v>4.08908</v>
      </c>
      <c r="J38" s="88">
        <v>4.2818440000000004</v>
      </c>
      <c r="K38" s="88">
        <v>4.3000759999999998</v>
      </c>
      <c r="L38" s="88">
        <v>4.4150590000000003</v>
      </c>
      <c r="M38" s="88">
        <v>4.2564820000000001</v>
      </c>
      <c r="N38" s="88">
        <v>4.0112430000000003</v>
      </c>
      <c r="O38" s="88">
        <v>4.1583639999999997</v>
      </c>
    </row>
    <row r="39" spans="1:15">
      <c r="A39" s="86" t="s">
        <v>84</v>
      </c>
      <c r="B39" s="88">
        <v>4.0799050000000001</v>
      </c>
      <c r="C39" s="88">
        <v>4.0937260000000002</v>
      </c>
      <c r="D39" s="88">
        <v>3.8496670000000002</v>
      </c>
      <c r="E39" s="88">
        <v>3.9325739999999998</v>
      </c>
      <c r="F39" s="88">
        <v>3.5051860000000001</v>
      </c>
      <c r="G39" s="88">
        <v>3.6000839999999998</v>
      </c>
      <c r="H39" s="88">
        <v>3.9075340000000001</v>
      </c>
      <c r="I39" s="88">
        <v>4.08908</v>
      </c>
      <c r="J39" s="88">
        <v>4.2818440000000004</v>
      </c>
      <c r="K39" s="88">
        <v>4.3000759999999998</v>
      </c>
      <c r="L39" s="88">
        <v>4.4150590000000003</v>
      </c>
      <c r="M39" s="88">
        <v>4.2564820000000001</v>
      </c>
      <c r="N39" s="88">
        <v>4.0112430000000003</v>
      </c>
      <c r="O39" s="88">
        <v>4.1583639999999997</v>
      </c>
    </row>
    <row r="40" spans="1:15">
      <c r="A40" s="86" t="s">
        <v>85</v>
      </c>
      <c r="B40" s="87">
        <v>0.46614842000000001</v>
      </c>
      <c r="C40" s="87">
        <v>0.47225448999999997</v>
      </c>
      <c r="D40" s="87">
        <v>0.44724369000000003</v>
      </c>
      <c r="E40" s="87">
        <v>0.45568463999999997</v>
      </c>
      <c r="F40" s="87">
        <v>0.45414333999999995</v>
      </c>
      <c r="G40" s="87">
        <v>0.46703476999999999</v>
      </c>
      <c r="H40" s="87">
        <v>0.47109827000000004</v>
      </c>
      <c r="I40" s="87">
        <v>0.48978889000000003</v>
      </c>
      <c r="J40" s="87">
        <v>0.4789813</v>
      </c>
      <c r="K40" s="87">
        <v>0.49773971000000006</v>
      </c>
      <c r="L40" s="87">
        <v>0.49018929999999999</v>
      </c>
      <c r="M40" s="87">
        <v>0.51232442</v>
      </c>
      <c r="N40" s="87">
        <v>0.45819063999999998</v>
      </c>
      <c r="O40" s="87">
        <v>0.48195914000000001</v>
      </c>
    </row>
    <row r="41" spans="1:15">
      <c r="A41" s="86" t="s">
        <v>86</v>
      </c>
      <c r="B41" s="88">
        <v>2.7882549999999999</v>
      </c>
      <c r="C41" s="88">
        <v>2.7882549999999999</v>
      </c>
      <c r="D41" s="88">
        <v>2.7559450000000001</v>
      </c>
      <c r="E41" s="88">
        <v>2.7559450000000001</v>
      </c>
      <c r="F41" s="88">
        <v>2.8865889999999998</v>
      </c>
      <c r="G41" s="88">
        <v>2.9013520000000002</v>
      </c>
      <c r="H41" s="88">
        <v>3.0470389999999998</v>
      </c>
      <c r="I41" s="88">
        <v>3.1084070000000001</v>
      </c>
      <c r="J41" s="88">
        <v>3.1477849999999998</v>
      </c>
      <c r="K41" s="88">
        <v>3.250194</v>
      </c>
      <c r="L41" s="88">
        <v>3.2972999999999999</v>
      </c>
      <c r="M41" s="88">
        <v>3.4177369999999998</v>
      </c>
      <c r="N41" s="88">
        <v>3.2168450000000002</v>
      </c>
      <c r="O41" s="88">
        <v>3.3211439999999999</v>
      </c>
    </row>
    <row r="42" spans="1:15">
      <c r="A42" s="86" t="s">
        <v>87</v>
      </c>
      <c r="B42" s="87">
        <v>0.20467326</v>
      </c>
      <c r="C42" s="87">
        <v>0.20541835</v>
      </c>
      <c r="D42" s="87">
        <v>0.22232462000000003</v>
      </c>
      <c r="E42" s="87">
        <v>0.22162102</v>
      </c>
      <c r="F42" s="87">
        <v>0.21218098999999999</v>
      </c>
      <c r="G42" s="87">
        <v>0.21046518</v>
      </c>
      <c r="H42" s="87">
        <v>0.20996619999999999</v>
      </c>
      <c r="I42" s="87">
        <v>0.20540665</v>
      </c>
      <c r="J42" s="87">
        <v>0.19679634000000001</v>
      </c>
      <c r="K42" s="87">
        <v>0.18877441</v>
      </c>
      <c r="L42" s="87">
        <v>0.21846371000000001</v>
      </c>
      <c r="M42" s="87">
        <v>0.20483687</v>
      </c>
      <c r="N42" s="87">
        <v>0.1860791</v>
      </c>
      <c r="O42" s="87">
        <v>0.17765882000000002</v>
      </c>
    </row>
    <row r="43" spans="1:15">
      <c r="A43" s="86" t="s">
        <v>88</v>
      </c>
      <c r="B43" s="87">
        <v>0.18770603000000002</v>
      </c>
      <c r="C43" s="87">
        <v>0.18886206000000003</v>
      </c>
      <c r="D43" s="87">
        <v>0.22232462000000003</v>
      </c>
      <c r="E43" s="87">
        <v>0.22162102</v>
      </c>
      <c r="F43" s="87">
        <v>0.21218098999999999</v>
      </c>
      <c r="G43" s="87">
        <v>0.21046518</v>
      </c>
      <c r="H43" s="87">
        <v>0.20996619999999999</v>
      </c>
      <c r="I43" s="87">
        <v>0.20540665</v>
      </c>
      <c r="J43" s="87">
        <v>0.18670076999999999</v>
      </c>
      <c r="K43" s="87">
        <v>0.17929531000000001</v>
      </c>
      <c r="L43" s="87">
        <v>0.21846371000000001</v>
      </c>
      <c r="M43" s="87">
        <v>0.20483687</v>
      </c>
      <c r="N43" s="87">
        <v>6.5400189999999997E-2</v>
      </c>
      <c r="O43" s="87">
        <v>6.6855399999999995E-2</v>
      </c>
    </row>
    <row r="44" spans="1:15">
      <c r="A44" s="86" t="s">
        <v>89</v>
      </c>
      <c r="B44" s="87">
        <v>8.1636609999999998E-2</v>
      </c>
      <c r="C44" s="87">
        <v>8.5361590000000001E-2</v>
      </c>
      <c r="D44" s="87">
        <v>0.16150213000000002</v>
      </c>
      <c r="E44" s="87">
        <v>0.16283677999999999</v>
      </c>
      <c r="F44" s="87">
        <v>0.20478363000000002</v>
      </c>
      <c r="G44" s="87">
        <v>0.20344187999999999</v>
      </c>
      <c r="H44" s="87">
        <v>0.18505071000000001</v>
      </c>
      <c r="I44" s="87">
        <v>0.18631553000000001</v>
      </c>
      <c r="J44" s="87">
        <v>0.14927984999999999</v>
      </c>
      <c r="K44" s="87">
        <v>0.14415943000000001</v>
      </c>
      <c r="L44" s="87">
        <v>0.14305849000000001</v>
      </c>
      <c r="M44" s="87">
        <v>0.13496991999999999</v>
      </c>
      <c r="N44" s="87">
        <v>0.13142323</v>
      </c>
      <c r="O44" s="87">
        <v>0.12747559</v>
      </c>
    </row>
    <row r="45" spans="1:15">
      <c r="A45" s="86" t="s">
        <v>90</v>
      </c>
      <c r="B45" s="87">
        <v>-0.15318983999999999</v>
      </c>
      <c r="C45" s="87">
        <v>-0.15137181</v>
      </c>
      <c r="D45" s="87">
        <v>-6.0016130000000001E-2</v>
      </c>
      <c r="E45" s="87">
        <v>-6.0120240000000005E-2</v>
      </c>
      <c r="F45" s="87">
        <v>-3.0329180000000001E-2</v>
      </c>
      <c r="G45" s="87">
        <v>-3.0902490000000001E-2</v>
      </c>
      <c r="H45" s="87">
        <v>-4.5824459999999997E-2</v>
      </c>
      <c r="I45" s="87">
        <v>-4.0524709999999999E-2</v>
      </c>
      <c r="J45" s="87">
        <v>-8.0764569999999994E-2</v>
      </c>
      <c r="K45" s="87">
        <v>-7.570644E-2</v>
      </c>
      <c r="L45" s="87">
        <v>-5.9478509999999998E-2</v>
      </c>
      <c r="M45" s="87">
        <v>-5.5110010000000001E-2</v>
      </c>
      <c r="N45" s="87">
        <v>-0.23575209999999999</v>
      </c>
      <c r="O45" s="87">
        <v>-0.21588795999999999</v>
      </c>
    </row>
    <row r="46" spans="1:15">
      <c r="A46" s="86" t="s">
        <v>91</v>
      </c>
      <c r="B46" s="87">
        <v>0.20557016</v>
      </c>
      <c r="C46" s="87">
        <v>0.20629663000000001</v>
      </c>
      <c r="D46" s="87">
        <v>0.22291522</v>
      </c>
      <c r="E46" s="87">
        <v>0.22218997999999998</v>
      </c>
      <c r="F46" s="87">
        <v>0.21246914</v>
      </c>
      <c r="G46" s="87">
        <v>0.21073651999999998</v>
      </c>
      <c r="H46" s="87">
        <v>0.21041405000000002</v>
      </c>
      <c r="I46" s="87">
        <v>0.20581645000000001</v>
      </c>
      <c r="J46" s="87">
        <v>0.19775462999999999</v>
      </c>
      <c r="K46" s="87">
        <v>0.18963726</v>
      </c>
      <c r="L46" s="87">
        <v>0.21886472999999998</v>
      </c>
      <c r="M46" s="87">
        <v>0.20518521000000001</v>
      </c>
      <c r="N46" s="87">
        <v>0.18654387</v>
      </c>
      <c r="O46" s="87">
        <v>0.17806615000000001</v>
      </c>
    </row>
    <row r="47" spans="1:15">
      <c r="A47" s="86" t="s">
        <v>92</v>
      </c>
      <c r="B47" s="87">
        <v>0.18852858</v>
      </c>
      <c r="C47" s="87">
        <v>0.18966954999999999</v>
      </c>
      <c r="D47" s="87">
        <v>0.22291522</v>
      </c>
      <c r="E47" s="87">
        <v>0.22218997999999998</v>
      </c>
      <c r="F47" s="87">
        <v>0.21246914</v>
      </c>
      <c r="G47" s="87">
        <v>0.21073651999999998</v>
      </c>
      <c r="H47" s="87">
        <v>0.21041405000000002</v>
      </c>
      <c r="I47" s="87">
        <v>0.20581645000000001</v>
      </c>
      <c r="J47" s="87">
        <v>0.1876099</v>
      </c>
      <c r="K47" s="87">
        <v>0.18011482999999998</v>
      </c>
      <c r="L47" s="87">
        <v>0.21886472999999998</v>
      </c>
      <c r="M47" s="87">
        <v>0.20518521000000001</v>
      </c>
      <c r="N47" s="87">
        <v>6.5563529999999995E-2</v>
      </c>
      <c r="O47" s="87">
        <v>6.7008680000000001E-2</v>
      </c>
    </row>
    <row r="48" spans="1:15">
      <c r="A48" s="86" t="s">
        <v>93</v>
      </c>
      <c r="B48" s="87">
        <v>8.1994349999999994E-2</v>
      </c>
      <c r="C48" s="87">
        <v>8.5726560000000007E-2</v>
      </c>
      <c r="D48" s="87">
        <v>0.16193115999999999</v>
      </c>
      <c r="E48" s="87">
        <v>0.16325482999999999</v>
      </c>
      <c r="F48" s="87">
        <v>0.20506173</v>
      </c>
      <c r="G48" s="87">
        <v>0.20370416999999999</v>
      </c>
      <c r="H48" s="87">
        <v>0.18544542</v>
      </c>
      <c r="I48" s="87">
        <v>0.18668724</v>
      </c>
      <c r="J48" s="87">
        <v>0.15000676000000002</v>
      </c>
      <c r="K48" s="87">
        <v>0.14481835000000001</v>
      </c>
      <c r="L48" s="87">
        <v>0.14332110000000001</v>
      </c>
      <c r="M48" s="87">
        <v>0.13519945</v>
      </c>
      <c r="N48" s="87">
        <v>0.13175148</v>
      </c>
      <c r="O48" s="87">
        <v>0.12776787000000001</v>
      </c>
    </row>
    <row r="49" spans="1:15">
      <c r="A49" s="86" t="s">
        <v>94</v>
      </c>
      <c r="B49" s="87">
        <v>-0.15386113999999998</v>
      </c>
      <c r="C49" s="87">
        <v>-0.15201900000000002</v>
      </c>
      <c r="D49" s="87">
        <v>-6.0175559999999996E-2</v>
      </c>
      <c r="E49" s="87">
        <v>-6.0274580000000001E-2</v>
      </c>
      <c r="F49" s="87">
        <v>-3.0370370000000001E-2</v>
      </c>
      <c r="G49" s="87">
        <v>-3.0942330000000001E-2</v>
      </c>
      <c r="H49" s="87">
        <v>-4.5922210000000005E-2</v>
      </c>
      <c r="I49" s="87">
        <v>-4.0605559999999999E-2</v>
      </c>
      <c r="J49" s="87">
        <v>-8.1157850000000004E-2</v>
      </c>
      <c r="K49" s="87">
        <v>-7.6052479999999992E-2</v>
      </c>
      <c r="L49" s="87">
        <v>-5.9587689999999999E-2</v>
      </c>
      <c r="M49" s="87">
        <v>-5.5203729999999999E-2</v>
      </c>
      <c r="N49" s="87">
        <v>-0.23634093</v>
      </c>
      <c r="O49" s="87">
        <v>-0.21638294999999999</v>
      </c>
    </row>
    <row r="50" spans="1:15">
      <c r="A50" s="86" t="s">
        <v>95</v>
      </c>
      <c r="B50" s="87">
        <v>-3.015319E-2</v>
      </c>
      <c r="C50" s="87">
        <v>-3.1315040000000002E-2</v>
      </c>
      <c r="D50" s="87">
        <v>8.0636E-4</v>
      </c>
      <c r="E50" s="87">
        <v>-1.3360099999999999E-3</v>
      </c>
      <c r="F50" s="87">
        <v>-2.2931819999999999E-2</v>
      </c>
      <c r="G50" s="87">
        <v>-2.38792E-2</v>
      </c>
      <c r="H50" s="87">
        <v>-2.0908980000000001E-2</v>
      </c>
      <c r="I50" s="87">
        <v>-2.1433589999999999E-2</v>
      </c>
      <c r="J50" s="87">
        <v>-3.3248079999999999E-2</v>
      </c>
      <c r="K50" s="87">
        <v>-3.1091460000000001E-2</v>
      </c>
      <c r="L50" s="87">
        <v>1.592671E-2</v>
      </c>
      <c r="M50" s="87">
        <v>1.4756940000000001E-2</v>
      </c>
      <c r="N50" s="87">
        <v>-0.18109623</v>
      </c>
      <c r="O50" s="87">
        <v>-0.16570472999999999</v>
      </c>
    </row>
    <row r="51" spans="1:15">
      <c r="A51" s="86" t="s">
        <v>96</v>
      </c>
      <c r="B51" s="87">
        <v>0.86159323999999993</v>
      </c>
      <c r="C51" s="87">
        <v>0.85777338999999997</v>
      </c>
      <c r="D51" s="87">
        <v>1.0036401499999998</v>
      </c>
      <c r="E51" s="87">
        <v>0.99400778999999995</v>
      </c>
      <c r="F51" s="87">
        <v>0.90246459999999995</v>
      </c>
      <c r="G51" s="87">
        <v>0.89810210000000001</v>
      </c>
      <c r="H51" s="87">
        <v>0.90943600999999996</v>
      </c>
      <c r="I51" s="87">
        <v>0.90551240000000011</v>
      </c>
      <c r="J51" s="87">
        <v>0.8488372099999999</v>
      </c>
      <c r="K51" s="87">
        <v>0.85221760000000002</v>
      </c>
      <c r="L51" s="87">
        <v>1.0786360500000001</v>
      </c>
      <c r="M51" s="87">
        <v>1.0776354699999999</v>
      </c>
      <c r="N51" s="87">
        <v>0.26531901000000002</v>
      </c>
      <c r="O51" s="87">
        <v>0.28747573999999998</v>
      </c>
    </row>
    <row r="52" spans="1:15">
      <c r="A52" s="86" t="s">
        <v>97</v>
      </c>
      <c r="B52" s="87">
        <v>0.92629262999999995</v>
      </c>
      <c r="C52" s="87">
        <v>1.00684171</v>
      </c>
      <c r="D52" s="87">
        <v>1.899729</v>
      </c>
      <c r="E52" s="87">
        <v>2.0818554599999999</v>
      </c>
      <c r="F52" s="87">
        <v>2.1543450100000001</v>
      </c>
      <c r="G52" s="87">
        <v>2.33369129</v>
      </c>
      <c r="H52" s="87">
        <v>2.1358381499999997</v>
      </c>
      <c r="I52" s="87">
        <v>2.44711766</v>
      </c>
      <c r="J52" s="87">
        <v>2.0018050500000002</v>
      </c>
      <c r="K52" s="87">
        <v>2.4082292399999998</v>
      </c>
      <c r="L52" s="87">
        <v>1.4255618000000001</v>
      </c>
      <c r="M52" s="87">
        <v>1.31971328</v>
      </c>
      <c r="N52" s="87">
        <v>1.53176044</v>
      </c>
      <c r="O52" s="87">
        <v>1.6328397299999999</v>
      </c>
    </row>
    <row r="53" spans="1:15">
      <c r="A53" s="86" t="s">
        <v>98</v>
      </c>
      <c r="B53" s="87">
        <v>-0.6923990499999999</v>
      </c>
      <c r="C53" s="87">
        <v>-0.64614662</v>
      </c>
      <c r="D53" s="87">
        <v>-0.27817404000000001</v>
      </c>
      <c r="E53" s="87">
        <v>-0.26664842999999999</v>
      </c>
      <c r="F53" s="87">
        <v>2.2275740000000002E-2</v>
      </c>
      <c r="G53" s="87">
        <v>2.1288789999999998E-2</v>
      </c>
      <c r="H53" s="87">
        <v>9.8105550000000014E-2</v>
      </c>
      <c r="I53" s="87">
        <v>9.1151280000000001E-2</v>
      </c>
      <c r="J53" s="87">
        <v>0.12263299999999999</v>
      </c>
      <c r="K53" s="87">
        <v>0.11923449</v>
      </c>
      <c r="L53" s="87">
        <v>-0.22068966000000001</v>
      </c>
      <c r="M53" s="87">
        <v>-0.21673500000000001</v>
      </c>
      <c r="N53" s="87">
        <v>-0.25355450000000002</v>
      </c>
      <c r="O53" s="87">
        <v>-0.24001491000000003</v>
      </c>
    </row>
    <row r="54" spans="1:15">
      <c r="A54" s="86" t="s">
        <v>99</v>
      </c>
      <c r="B54" s="87">
        <v>2.6686460799999998</v>
      </c>
      <c r="C54" s="87">
        <v>2.5793463600000002</v>
      </c>
      <c r="D54" s="87">
        <v>1.3716119800000002</v>
      </c>
      <c r="E54" s="87">
        <v>1.36920552</v>
      </c>
      <c r="F54" s="87">
        <v>1.1481035500000001</v>
      </c>
      <c r="G54" s="87">
        <v>1.15189838</v>
      </c>
      <c r="H54" s="87">
        <v>1.24763194</v>
      </c>
      <c r="I54" s="87">
        <v>1.21750582</v>
      </c>
      <c r="J54" s="87">
        <v>1.47339946</v>
      </c>
      <c r="K54" s="87">
        <v>1.4594034600000001</v>
      </c>
      <c r="L54" s="87">
        <v>1.4157635500000001</v>
      </c>
      <c r="M54" s="87">
        <v>1.40831325</v>
      </c>
      <c r="N54" s="87">
        <v>1.87559242</v>
      </c>
      <c r="O54" s="87">
        <v>1.8243502599999999</v>
      </c>
    </row>
    <row r="55" spans="1:15">
      <c r="A55" s="86" t="s">
        <v>100</v>
      </c>
      <c r="B55" s="89">
        <v>34.270817000000001</v>
      </c>
      <c r="C55" s="89">
        <v>34.270817000000001</v>
      </c>
      <c r="D55" s="89">
        <v>36.229320999999999</v>
      </c>
      <c r="E55" s="89">
        <v>36.229320999999999</v>
      </c>
      <c r="F55" s="89">
        <v>32.785274000000001</v>
      </c>
      <c r="G55" s="89">
        <v>32.785274000000001</v>
      </c>
      <c r="H55" s="89">
        <v>32.864652999999997</v>
      </c>
      <c r="I55" s="89">
        <v>32.864652999999997</v>
      </c>
      <c r="J55" s="89">
        <v>32.385480999999999</v>
      </c>
      <c r="K55" s="89">
        <v>32.385480999999999</v>
      </c>
      <c r="L55" s="89">
        <v>28.87161</v>
      </c>
      <c r="M55" s="89">
        <v>28.87161</v>
      </c>
      <c r="N55" s="89">
        <v>28.645468000000001</v>
      </c>
      <c r="O55" s="89">
        <v>28.645468000000001</v>
      </c>
    </row>
    <row r="56" spans="1:15">
      <c r="A56" s="86" t="s">
        <v>101</v>
      </c>
      <c r="B56" s="89">
        <v>74.100927999999996</v>
      </c>
      <c r="C56" s="89">
        <v>75.429581999999996</v>
      </c>
      <c r="D56" s="89">
        <v>95.089978000000002</v>
      </c>
      <c r="E56" s="89">
        <v>97.253162000000003</v>
      </c>
      <c r="F56" s="89">
        <v>100.128094</v>
      </c>
      <c r="G56" s="89">
        <v>102.98074699999999</v>
      </c>
      <c r="H56" s="89">
        <v>90.070824999999999</v>
      </c>
      <c r="I56" s="89">
        <v>92.547369000000003</v>
      </c>
      <c r="J56" s="89">
        <v>94.357314000000002</v>
      </c>
      <c r="K56" s="89">
        <v>96.235620999999995</v>
      </c>
      <c r="L56" s="89">
        <v>122.64242299999999</v>
      </c>
      <c r="M56" s="89">
        <v>124.926653</v>
      </c>
      <c r="N56" s="89">
        <v>131.19073900000001</v>
      </c>
      <c r="O56" s="89">
        <v>134.54086000000001</v>
      </c>
    </row>
    <row r="57" spans="1:15">
      <c r="A57" s="86" t="s">
        <v>102</v>
      </c>
      <c r="B57" s="89">
        <v>106.07018600000001</v>
      </c>
      <c r="C57" s="89">
        <v>107.972059</v>
      </c>
      <c r="D57" s="89">
        <v>109.94462900000001</v>
      </c>
      <c r="E57" s="89">
        <v>112.445739</v>
      </c>
      <c r="F57" s="89">
        <v>98.657167999999999</v>
      </c>
      <c r="G57" s="89">
        <v>101.467913</v>
      </c>
      <c r="H57" s="89">
        <v>89.345179000000002</v>
      </c>
      <c r="I57" s="89">
        <v>91.801771000000002</v>
      </c>
      <c r="J57" s="89">
        <v>97.420862999999997</v>
      </c>
      <c r="K57" s="89">
        <v>99.360153999999994</v>
      </c>
      <c r="L57" s="89">
        <v>102.454369</v>
      </c>
      <c r="M57" s="89">
        <v>104.362595</v>
      </c>
      <c r="N57" s="89">
        <v>73.945700000000002</v>
      </c>
      <c r="O57" s="89">
        <v>75.833996999999997</v>
      </c>
    </row>
    <row r="58" spans="1:15">
      <c r="A58" s="86" t="s">
        <v>103</v>
      </c>
      <c r="B58" s="88">
        <v>10.650461</v>
      </c>
      <c r="C58" s="88">
        <v>10.650461</v>
      </c>
      <c r="D58" s="88">
        <v>10.074712999999999</v>
      </c>
      <c r="E58" s="88">
        <v>10.074712999999999</v>
      </c>
      <c r="F58" s="88">
        <v>11.133046999999999</v>
      </c>
      <c r="G58" s="88">
        <v>11.133046999999999</v>
      </c>
      <c r="H58" s="88">
        <v>11.106157</v>
      </c>
      <c r="I58" s="88">
        <v>11.106157</v>
      </c>
      <c r="J58" s="88">
        <v>11.270483</v>
      </c>
      <c r="K58" s="88">
        <v>11.270483</v>
      </c>
      <c r="L58" s="88">
        <v>12.642177</v>
      </c>
      <c r="M58" s="88">
        <v>12.642177</v>
      </c>
      <c r="N58" s="88">
        <v>12.74198</v>
      </c>
      <c r="O58" s="88">
        <v>12.74198</v>
      </c>
    </row>
    <row r="59" spans="1:15">
      <c r="A59" s="86" t="s">
        <v>104</v>
      </c>
      <c r="B59" s="88">
        <v>4.9257140000000001</v>
      </c>
      <c r="C59" s="88">
        <v>4.8389499999999996</v>
      </c>
      <c r="D59" s="88">
        <v>3.83847</v>
      </c>
      <c r="E59" s="88">
        <v>3.753091</v>
      </c>
      <c r="F59" s="88">
        <v>3.6453310000000001</v>
      </c>
      <c r="G59" s="88">
        <v>3.5443519999999999</v>
      </c>
      <c r="H59" s="88">
        <v>4.0523670000000003</v>
      </c>
      <c r="I59" s="88">
        <v>3.9439259999999998</v>
      </c>
      <c r="J59" s="88">
        <v>3.8682750000000001</v>
      </c>
      <c r="K59" s="88">
        <v>3.7927740000000001</v>
      </c>
      <c r="L59" s="88">
        <v>2.9761320000000002</v>
      </c>
      <c r="M59" s="88">
        <v>2.9217140000000001</v>
      </c>
      <c r="N59" s="88">
        <v>2.7822089999999999</v>
      </c>
      <c r="O59" s="88">
        <v>2.7129300000000001</v>
      </c>
    </row>
    <row r="60" spans="1:15">
      <c r="A60" s="86" t="s">
        <v>105</v>
      </c>
      <c r="B60" s="88">
        <v>0.33784500000000001</v>
      </c>
      <c r="C60" s="88">
        <v>0.33288800000000002</v>
      </c>
      <c r="D60" s="88">
        <v>0.30390899999999998</v>
      </c>
      <c r="E60" s="88">
        <v>0.29834100000000002</v>
      </c>
      <c r="F60" s="88">
        <v>0.32645400000000002</v>
      </c>
      <c r="G60" s="88">
        <v>0.32295800000000002</v>
      </c>
      <c r="H60" s="88">
        <v>0.36020000000000002</v>
      </c>
      <c r="I60" s="88">
        <v>0.35683199999999998</v>
      </c>
      <c r="J60" s="88">
        <v>0.377419</v>
      </c>
      <c r="K60" s="88">
        <v>0.36866900000000002</v>
      </c>
      <c r="L60" s="88">
        <v>0.378139</v>
      </c>
      <c r="M60" s="88">
        <v>0.36699999999999999</v>
      </c>
      <c r="N60" s="88">
        <v>0.40762100000000001</v>
      </c>
      <c r="O60" s="88">
        <v>0.39340399999999998</v>
      </c>
    </row>
    <row r="61" spans="1:15">
      <c r="A61" s="86" t="s">
        <v>106</v>
      </c>
      <c r="B61" s="88">
        <v>0.26313500000000001</v>
      </c>
      <c r="C61" s="88">
        <v>0.26313500000000001</v>
      </c>
      <c r="D61" s="88">
        <v>0.24074200000000001</v>
      </c>
      <c r="E61" s="88">
        <v>0.24074200000000001</v>
      </c>
      <c r="F61" s="88">
        <v>0.25056099999999998</v>
      </c>
      <c r="G61" s="88">
        <v>0.25056099999999998</v>
      </c>
      <c r="H61" s="88">
        <v>0.26651399999999997</v>
      </c>
      <c r="I61" s="88">
        <v>0.26466600000000001</v>
      </c>
      <c r="J61" s="88">
        <v>0.27236199999999999</v>
      </c>
      <c r="K61" s="88">
        <v>0.26777600000000001</v>
      </c>
      <c r="L61" s="88">
        <v>0.267928</v>
      </c>
      <c r="M61" s="88">
        <v>0.26228699999999999</v>
      </c>
      <c r="N61" s="88">
        <v>0.28341</v>
      </c>
      <c r="O61" s="88">
        <v>0.27646399999999999</v>
      </c>
    </row>
    <row r="62" spans="1:15">
      <c r="A62" s="86" t="s">
        <v>107</v>
      </c>
      <c r="B62" s="87">
        <v>2.1773255800000002</v>
      </c>
      <c r="C62" s="87">
        <v>2.1306707499999997</v>
      </c>
      <c r="D62" s="87">
        <v>1.90207715</v>
      </c>
      <c r="E62" s="87">
        <v>1.8687943300000001</v>
      </c>
      <c r="F62" s="87">
        <v>1.87144259</v>
      </c>
      <c r="G62" s="87">
        <v>1.82663932</v>
      </c>
      <c r="H62" s="87">
        <v>2.1219792900000001</v>
      </c>
      <c r="I62" s="87">
        <v>2.0478323299999999</v>
      </c>
      <c r="J62" s="87">
        <v>2.06052963</v>
      </c>
      <c r="K62" s="87">
        <v>1.96157289</v>
      </c>
      <c r="L62" s="87">
        <v>2.5210526300000002</v>
      </c>
      <c r="M62" s="87">
        <v>2.3762811099999999</v>
      </c>
      <c r="N62" s="87">
        <v>3.06782946</v>
      </c>
      <c r="O62" s="87">
        <v>2.8357379200000001</v>
      </c>
    </row>
    <row r="63" spans="1:15">
      <c r="A63" s="86" t="s">
        <v>108</v>
      </c>
      <c r="B63" s="89">
        <v>6.1792639999999999</v>
      </c>
      <c r="C63" s="89">
        <v>5.8382889999999996</v>
      </c>
      <c r="D63" s="89">
        <v>5.755687</v>
      </c>
      <c r="E63" s="89">
        <v>5.4301979999999999</v>
      </c>
      <c r="F63" s="89">
        <v>5.4563300000000003</v>
      </c>
      <c r="G63" s="89">
        <v>5.0729740000000003</v>
      </c>
      <c r="H63" s="89">
        <v>6.0253160000000001</v>
      </c>
      <c r="I63" s="89">
        <v>5.5362770000000001</v>
      </c>
      <c r="J63" s="89">
        <v>6.2648169999999999</v>
      </c>
      <c r="K63" s="89">
        <v>5.8542820000000004</v>
      </c>
      <c r="L63" s="89">
        <v>8.6789470000000009</v>
      </c>
      <c r="M63" s="89">
        <v>8.0764680000000002</v>
      </c>
      <c r="N63" s="89">
        <v>9</v>
      </c>
      <c r="O63" s="89">
        <v>8.0960750000000008</v>
      </c>
    </row>
    <row r="64" spans="1:15">
      <c r="A64" s="86" t="s">
        <v>109</v>
      </c>
      <c r="B64" s="87">
        <v>5.2941180000000004E-2</v>
      </c>
      <c r="C64" s="87">
        <v>5.2941180000000004E-2</v>
      </c>
      <c r="D64" s="87">
        <v>2.8318579999999999E-2</v>
      </c>
      <c r="E64" s="87">
        <v>2.8318579999999999E-2</v>
      </c>
      <c r="F64" s="87">
        <v>2.7504909999999997E-2</v>
      </c>
      <c r="G64" s="87">
        <v>2.7504909999999997E-2</v>
      </c>
      <c r="H64" s="87">
        <v>1.5765769999999998E-2</v>
      </c>
      <c r="I64" s="87">
        <v>1.5765769999999998E-2</v>
      </c>
      <c r="J64" s="87">
        <v>1.1741680000000001E-2</v>
      </c>
      <c r="K64" s="87">
        <v>1.1741680000000001E-2</v>
      </c>
      <c r="L64" s="87">
        <v>7.7120799999999996E-3</v>
      </c>
      <c r="M64" s="87">
        <v>7.7120799999999996E-3</v>
      </c>
      <c r="N64" s="87">
        <v>5.6980099999999999E-3</v>
      </c>
      <c r="O64" s="87">
        <v>5.6980099999999999E-3</v>
      </c>
    </row>
    <row r="65" spans="1:15">
      <c r="A65" s="86" t="s">
        <v>110</v>
      </c>
      <c r="B65" s="87">
        <v>5.6666099999999999E-3</v>
      </c>
      <c r="C65" s="87">
        <v>5.6666099999999999E-3</v>
      </c>
      <c r="D65" s="87">
        <v>3.0424000000000002E-3</v>
      </c>
      <c r="E65" s="87">
        <v>3.0424000000000002E-3</v>
      </c>
      <c r="F65" s="87">
        <v>2.6985399999999997E-3</v>
      </c>
      <c r="G65" s="87">
        <v>2.6985399999999997E-3</v>
      </c>
      <c r="H65" s="87">
        <v>1.33818E-3</v>
      </c>
      <c r="I65" s="87">
        <v>1.33818E-3</v>
      </c>
      <c r="J65" s="87">
        <v>1.19498E-3</v>
      </c>
      <c r="K65" s="87">
        <v>1.19498E-3</v>
      </c>
      <c r="L65" s="87">
        <v>6.4572000000000002E-4</v>
      </c>
      <c r="M65" s="87">
        <v>6.4572000000000002E-4</v>
      </c>
      <c r="N65" s="87">
        <v>4.3783E-4</v>
      </c>
      <c r="O65" s="87">
        <v>4.3783E-4</v>
      </c>
    </row>
    <row r="66" spans="1:15">
      <c r="A66" s="86" t="s">
        <v>111</v>
      </c>
      <c r="B66" s="89">
        <v>2.3015590000000001</v>
      </c>
      <c r="C66" s="89">
        <v>1.72834</v>
      </c>
      <c r="D66" s="89">
        <v>21.374669999999998</v>
      </c>
      <c r="E66" s="89">
        <v>21.036743999999999</v>
      </c>
      <c r="F66" s="89">
        <v>34.256200999999997</v>
      </c>
      <c r="G66" s="89">
        <v>34.298107000000002</v>
      </c>
      <c r="H66" s="89">
        <v>33.590299000000002</v>
      </c>
      <c r="I66" s="89">
        <v>33.610250999999998</v>
      </c>
      <c r="J66" s="89">
        <v>29.321932</v>
      </c>
      <c r="K66" s="89">
        <v>29.260947999999999</v>
      </c>
      <c r="L66" s="89">
        <v>49.059663</v>
      </c>
      <c r="M66" s="89">
        <v>49.435668</v>
      </c>
      <c r="N66" s="89">
        <v>85.890506999999999</v>
      </c>
      <c r="O66" s="89">
        <v>87.352331000000007</v>
      </c>
    </row>
    <row r="67" spans="1:15">
      <c r="A67" s="86" t="s">
        <v>112</v>
      </c>
      <c r="B67" s="87">
        <v>0.92090808999999996</v>
      </c>
      <c r="C67" s="87">
        <v>0.92090808999999996</v>
      </c>
      <c r="D67" s="87">
        <v>0.94748990000000011</v>
      </c>
      <c r="E67" s="87">
        <v>0.94748990000000011</v>
      </c>
      <c r="F67" s="87">
        <v>0.58030853000000004</v>
      </c>
      <c r="G67" s="87">
        <v>0.58030853000000004</v>
      </c>
      <c r="H67" s="87">
        <v>0.88352744999999999</v>
      </c>
      <c r="I67" s="87">
        <v>0.88352744999999999</v>
      </c>
      <c r="J67" s="87">
        <v>0.94579780999999996</v>
      </c>
      <c r="K67" s="87">
        <v>0.91893490999999994</v>
      </c>
      <c r="L67" s="87">
        <v>0.90782697999999995</v>
      </c>
      <c r="M67" s="87">
        <v>0.88238237999999991</v>
      </c>
      <c r="N67" s="87">
        <v>0.82964330000000008</v>
      </c>
      <c r="O67" s="87">
        <v>0.80297618999999998</v>
      </c>
    </row>
    <row r="68" spans="1:15">
      <c r="A68" s="86" t="s">
        <v>113</v>
      </c>
      <c r="B68" s="87">
        <v>0.25228854000000001</v>
      </c>
      <c r="C68" s="87">
        <v>0.25228854000000001</v>
      </c>
      <c r="D68" s="87">
        <v>0.33006346999999997</v>
      </c>
      <c r="E68" s="87">
        <v>0.33006346999999997</v>
      </c>
      <c r="F68" s="87">
        <v>0.22958258000000001</v>
      </c>
      <c r="G68" s="87">
        <v>0.22958258000000001</v>
      </c>
      <c r="H68" s="87">
        <v>0.25180255000000001</v>
      </c>
      <c r="I68" s="87">
        <v>0.25180255000000001</v>
      </c>
      <c r="J68" s="87">
        <v>0.32947625000000003</v>
      </c>
      <c r="K68" s="87">
        <v>0.32011834</v>
      </c>
      <c r="L68" s="87">
        <v>0.20545829000000002</v>
      </c>
      <c r="M68" s="87">
        <v>0.19969970000000001</v>
      </c>
      <c r="N68" s="87">
        <v>0.22447724000000002</v>
      </c>
      <c r="O68" s="87">
        <v>0.21726189999999998</v>
      </c>
    </row>
    <row r="69" spans="1:15">
      <c r="A69" s="86" t="s">
        <v>114</v>
      </c>
      <c r="B69" s="87">
        <v>4.8231510000000005E-2</v>
      </c>
      <c r="C69" s="87">
        <v>4.6012269999999994E-2</v>
      </c>
      <c r="D69" s="87">
        <v>8.3636359999999993E-2</v>
      </c>
      <c r="E69" s="87">
        <v>7.2100310000000001E-2</v>
      </c>
      <c r="F69" s="87">
        <v>1.0794900000000001E-2</v>
      </c>
      <c r="G69" s="87">
        <v>1.0367580000000001E-2</v>
      </c>
      <c r="H69" s="87">
        <v>2.977233E-2</v>
      </c>
      <c r="I69" s="87">
        <v>2.702703E-2</v>
      </c>
      <c r="J69" s="87">
        <v>9.5238099999999992E-2</v>
      </c>
      <c r="K69" s="87">
        <v>8.4507040000000005E-2</v>
      </c>
      <c r="L69" s="87">
        <v>1.6927080000000001E-2</v>
      </c>
      <c r="M69" s="87">
        <v>1.5776699999999998E-2</v>
      </c>
      <c r="N69" s="87">
        <v>2.5682179999999999E-2</v>
      </c>
      <c r="O69" s="87">
        <v>2.3633680000000001E-2</v>
      </c>
    </row>
    <row r="70" spans="1:15">
      <c r="A70" s="86" t="s">
        <v>115</v>
      </c>
      <c r="B70" s="87">
        <v>4.3630000000000006E-3</v>
      </c>
      <c r="C70" s="87">
        <v>4.2573300000000001E-3</v>
      </c>
      <c r="D70" s="87">
        <v>2.6494600000000002E-3</v>
      </c>
      <c r="E70" s="87">
        <v>2.5606800000000001E-3</v>
      </c>
      <c r="F70" s="87">
        <v>1.3561799999999998E-3</v>
      </c>
      <c r="G70" s="87">
        <v>1.2876000000000001E-3</v>
      </c>
      <c r="H70" s="87">
        <v>2.12846E-3</v>
      </c>
      <c r="I70" s="87">
        <v>1.9911E-3</v>
      </c>
      <c r="J70" s="87">
        <v>4.8458699999999995E-3</v>
      </c>
      <c r="K70" s="87">
        <v>4.5499699999999995E-3</v>
      </c>
      <c r="L70" s="87">
        <v>1.8322799999999999E-3</v>
      </c>
      <c r="M70" s="87">
        <v>1.6977000000000001E-3</v>
      </c>
      <c r="N70" s="87">
        <v>2.4914400000000001E-3</v>
      </c>
      <c r="O70" s="87">
        <v>2.2875499999999997E-3</v>
      </c>
    </row>
    <row r="71" spans="1:15">
      <c r="A71" s="86" t="s">
        <v>116</v>
      </c>
      <c r="B71" s="87">
        <v>1.7609800000000001E-3</v>
      </c>
      <c r="C71" s="87">
        <v>1.7609800000000001E-3</v>
      </c>
      <c r="D71" s="87">
        <v>1.0117500000000001E-3</v>
      </c>
      <c r="E71" s="87">
        <v>1.0117500000000001E-3</v>
      </c>
      <c r="F71" s="87">
        <v>5.2488000000000003E-4</v>
      </c>
      <c r="G71" s="87">
        <v>5.2488000000000003E-4</v>
      </c>
      <c r="H71" s="87">
        <v>8.3113000000000002E-4</v>
      </c>
      <c r="I71" s="87">
        <v>8.3113000000000002E-4</v>
      </c>
      <c r="J71" s="87">
        <v>1.9147900000000002E-3</v>
      </c>
      <c r="K71" s="87">
        <v>1.8872700000000001E-3</v>
      </c>
      <c r="L71" s="87">
        <v>7.1946E-4</v>
      </c>
      <c r="M71" s="87">
        <v>7.0551000000000001E-4</v>
      </c>
      <c r="N71" s="87">
        <v>9.6316000000000001E-4</v>
      </c>
      <c r="O71" s="87">
        <v>9.4116000000000002E-4</v>
      </c>
    </row>
    <row r="72" spans="1:15">
      <c r="A72" s="86" t="s">
        <v>117</v>
      </c>
      <c r="B72" s="88">
        <v>2.4874909999999999</v>
      </c>
      <c r="C72" s="88">
        <v>2.4874909999999999</v>
      </c>
      <c r="D72" s="88">
        <v>2.6372390000000001</v>
      </c>
      <c r="E72" s="88">
        <v>2.636933</v>
      </c>
      <c r="F72" s="88">
        <v>2.6098379999999999</v>
      </c>
      <c r="G72" s="88">
        <v>2.580911</v>
      </c>
      <c r="H72" s="88">
        <v>2.592724</v>
      </c>
      <c r="I72" s="88">
        <v>2.544346</v>
      </c>
      <c r="J72" s="88">
        <v>2.570198</v>
      </c>
      <c r="K72" s="88">
        <v>2.5436909999999999</v>
      </c>
      <c r="L72" s="88">
        <v>2.5938850000000002</v>
      </c>
      <c r="M72" s="88">
        <v>2.5782020000000001</v>
      </c>
      <c r="N72" s="88">
        <v>2.7769979999999999</v>
      </c>
      <c r="O72" s="88">
        <v>2.7633890000000001</v>
      </c>
    </row>
    <row r="73" spans="1:15">
      <c r="A73" s="86" t="s">
        <v>118</v>
      </c>
      <c r="B73" s="88">
        <v>2.4776030000000002</v>
      </c>
      <c r="C73" s="88">
        <v>2.4175970000000002</v>
      </c>
      <c r="D73" s="88">
        <v>2.6187079999999998</v>
      </c>
      <c r="E73" s="88">
        <v>2.530951</v>
      </c>
      <c r="F73" s="88">
        <v>2.5837750000000002</v>
      </c>
      <c r="G73" s="88">
        <v>2.4531200000000002</v>
      </c>
      <c r="H73" s="88">
        <v>2.5609109999999999</v>
      </c>
      <c r="I73" s="88">
        <v>2.3956430000000002</v>
      </c>
      <c r="J73" s="88">
        <v>2.5307580000000001</v>
      </c>
      <c r="K73" s="88">
        <v>2.4108700000000001</v>
      </c>
      <c r="L73" s="88">
        <v>2.5467230000000001</v>
      </c>
      <c r="M73" s="88">
        <v>2.4063500000000002</v>
      </c>
      <c r="N73" s="88">
        <v>2.5867330000000002</v>
      </c>
      <c r="O73" s="88">
        <v>2.4305789999999998</v>
      </c>
    </row>
    <row r="74" spans="1:15">
      <c r="A74" s="86" t="s">
        <v>119</v>
      </c>
      <c r="B74" s="88">
        <v>2.3768129999999998</v>
      </c>
      <c r="C74" s="88">
        <v>2.3768129999999998</v>
      </c>
      <c r="D74" s="88">
        <v>2.5328309999999998</v>
      </c>
      <c r="E74" s="88">
        <v>2.532537</v>
      </c>
      <c r="F74" s="88">
        <v>2.5327519999999999</v>
      </c>
      <c r="G74" s="88">
        <v>2.50468</v>
      </c>
      <c r="H74" s="88">
        <v>2.5065279999999999</v>
      </c>
      <c r="I74" s="88">
        <v>2.459759</v>
      </c>
      <c r="J74" s="88">
        <v>2.477649</v>
      </c>
      <c r="K74" s="88">
        <v>2.4534120000000001</v>
      </c>
      <c r="L74" s="88">
        <v>2.4888029999999999</v>
      </c>
      <c r="M74" s="88">
        <v>2.4757820000000001</v>
      </c>
      <c r="N74" s="88">
        <v>2.6788699999999999</v>
      </c>
      <c r="O74" s="88">
        <v>2.6679729999999999</v>
      </c>
    </row>
    <row r="75" spans="1:15">
      <c r="A75" s="86" t="s">
        <v>120</v>
      </c>
      <c r="B75" s="88">
        <v>2.3673649999999999</v>
      </c>
      <c r="C75" s="88">
        <v>2.310028</v>
      </c>
      <c r="D75" s="88">
        <v>2.5150329999999999</v>
      </c>
      <c r="E75" s="88">
        <v>2.4307500000000002</v>
      </c>
      <c r="F75" s="88">
        <v>2.5074589999999999</v>
      </c>
      <c r="G75" s="88">
        <v>2.3806630000000002</v>
      </c>
      <c r="H75" s="88">
        <v>2.4757729999999998</v>
      </c>
      <c r="I75" s="88">
        <v>2.3159990000000001</v>
      </c>
      <c r="J75" s="88">
        <v>2.4396279999999999</v>
      </c>
      <c r="K75" s="88">
        <v>2.3253050000000002</v>
      </c>
      <c r="L75" s="88">
        <v>2.4435519999999999</v>
      </c>
      <c r="M75" s="88">
        <v>2.310756</v>
      </c>
      <c r="N75" s="88">
        <v>2.4953289999999999</v>
      </c>
      <c r="O75" s="88">
        <v>2.3466550000000002</v>
      </c>
    </row>
    <row r="76" spans="1:15">
      <c r="A76" s="86" t="s">
        <v>121</v>
      </c>
      <c r="B76" s="88">
        <v>4.6052140000000001</v>
      </c>
      <c r="C76" s="88">
        <v>4.6510809999999996</v>
      </c>
      <c r="D76" s="88">
        <v>7.0501569999999996</v>
      </c>
      <c r="E76" s="88">
        <v>6.9988890000000001</v>
      </c>
      <c r="F76" s="88">
        <v>6.2791410000000001</v>
      </c>
      <c r="G76" s="88">
        <v>6.2730459999999999</v>
      </c>
      <c r="H76" s="88">
        <v>6.1128049999999998</v>
      </c>
      <c r="I76" s="88">
        <v>6.0602260000000001</v>
      </c>
      <c r="J76" s="88">
        <v>4.8314919999999999</v>
      </c>
      <c r="K76" s="88">
        <v>4.5416530000000002</v>
      </c>
      <c r="L76" s="88">
        <v>6.5555560000000002</v>
      </c>
      <c r="M76" s="88">
        <v>5.9164719999999997</v>
      </c>
      <c r="N76" s="88">
        <v>1.425532</v>
      </c>
      <c r="O76" s="88">
        <v>1.4592369999999999</v>
      </c>
    </row>
    <row r="77" spans="1:15">
      <c r="A77" s="86" t="s">
        <v>122</v>
      </c>
      <c r="B77" s="88">
        <v>36.704625999999998</v>
      </c>
      <c r="C77" s="88">
        <v>41.495241999999998</v>
      </c>
      <c r="D77" s="88">
        <v>26.147590000000001</v>
      </c>
      <c r="E77" s="88">
        <v>31.918977000000002</v>
      </c>
      <c r="F77" s="88">
        <v>19.928747000000001</v>
      </c>
      <c r="G77" s="88">
        <v>23.027201999999999</v>
      </c>
      <c r="H77" s="88">
        <v>39.935000000000002</v>
      </c>
      <c r="I77" s="88">
        <v>56.454065999999997</v>
      </c>
      <c r="J77" s="88">
        <v>73.554455000000004</v>
      </c>
      <c r="K77" s="88">
        <v>45.111595999999999</v>
      </c>
      <c r="L77" s="88">
        <v>41.735294000000003</v>
      </c>
      <c r="M77" s="88">
        <v>22.293631000000001</v>
      </c>
      <c r="N77" s="88">
        <v>356.77777800000001</v>
      </c>
      <c r="O77" s="88">
        <v>126.277883</v>
      </c>
    </row>
    <row r="78" spans="1:15">
      <c r="A78" s="86" t="s">
        <v>123</v>
      </c>
      <c r="B78" s="88">
        <v>4.0621039999999997</v>
      </c>
      <c r="C78" s="88">
        <v>4.0762970000000003</v>
      </c>
      <c r="D78" s="88">
        <v>3.8394680000000001</v>
      </c>
      <c r="E78" s="88">
        <v>3.922504</v>
      </c>
      <c r="F78" s="88">
        <v>3.500432</v>
      </c>
      <c r="G78" s="88">
        <v>3.5954489999999999</v>
      </c>
      <c r="H78" s="88">
        <v>3.8992170000000002</v>
      </c>
      <c r="I78" s="88">
        <v>4.0809389999999999</v>
      </c>
      <c r="J78" s="88">
        <v>4.2610950000000001</v>
      </c>
      <c r="K78" s="88">
        <v>4.2805109999999997</v>
      </c>
      <c r="L78" s="88">
        <v>4.4069700000000003</v>
      </c>
      <c r="M78" s="88">
        <v>4.2492559999999999</v>
      </c>
      <c r="N78" s="88">
        <v>4.0012489999999996</v>
      </c>
      <c r="O78" s="88">
        <v>4.1488519999999998</v>
      </c>
    </row>
    <row r="79" spans="1:15">
      <c r="A79" s="86" t="s">
        <v>124</v>
      </c>
      <c r="B79" s="87">
        <v>0.46506045999999995</v>
      </c>
      <c r="C79" s="87">
        <v>0.47119129999999998</v>
      </c>
      <c r="D79" s="87">
        <v>0.44658791999999997</v>
      </c>
      <c r="E79" s="87">
        <v>0.45504876000000005</v>
      </c>
      <c r="F79" s="87">
        <v>0.45380693999999999</v>
      </c>
      <c r="G79" s="87">
        <v>0.46671407000000004</v>
      </c>
      <c r="H79" s="87">
        <v>0.47056739999999997</v>
      </c>
      <c r="I79" s="87">
        <v>0.48929084</v>
      </c>
      <c r="J79" s="87">
        <v>0.47776916000000003</v>
      </c>
      <c r="K79" s="87">
        <v>0.49659966</v>
      </c>
      <c r="L79" s="87">
        <v>0.48973100000000003</v>
      </c>
      <c r="M79" s="87">
        <v>0.51189987999999997</v>
      </c>
      <c r="N79" s="87">
        <v>0.45757143</v>
      </c>
      <c r="O79" s="87">
        <v>0.48138736999999998</v>
      </c>
    </row>
    <row r="80" spans="1:15">
      <c r="A80" s="86" t="s">
        <v>125</v>
      </c>
      <c r="B80" s="87">
        <v>0.46506045999999995</v>
      </c>
      <c r="C80" s="87">
        <v>0.47119129999999998</v>
      </c>
      <c r="D80" s="87">
        <v>0.44658791999999997</v>
      </c>
      <c r="E80" s="87">
        <v>0.45504876000000005</v>
      </c>
      <c r="F80" s="87">
        <v>0.45380693999999999</v>
      </c>
      <c r="G80" s="87">
        <v>0.46671407000000004</v>
      </c>
      <c r="H80" s="87">
        <v>0.47056739999999997</v>
      </c>
      <c r="I80" s="87">
        <v>0.48929084</v>
      </c>
      <c r="J80" s="87">
        <v>0.47776916000000003</v>
      </c>
      <c r="K80" s="87">
        <v>0.49659966</v>
      </c>
      <c r="L80" s="87">
        <v>0.48973100000000003</v>
      </c>
      <c r="M80" s="87">
        <v>0.51189987999999997</v>
      </c>
      <c r="N80" s="87">
        <v>0.45757143</v>
      </c>
      <c r="O80" s="87">
        <v>0.48138736999999998</v>
      </c>
    </row>
    <row r="81" spans="1:15">
      <c r="A81" s="86" t="s">
        <v>126</v>
      </c>
      <c r="B81" s="87">
        <v>0.20557016</v>
      </c>
      <c r="C81" s="87">
        <v>0.20629663000000001</v>
      </c>
      <c r="D81" s="87">
        <v>0.22291522</v>
      </c>
      <c r="E81" s="87">
        <v>0.22218997999999998</v>
      </c>
      <c r="F81" s="87">
        <v>0.21246914</v>
      </c>
      <c r="G81" s="87">
        <v>0.21073651999999998</v>
      </c>
      <c r="H81" s="87">
        <v>0.21041405000000002</v>
      </c>
      <c r="I81" s="87">
        <v>0.20581645000000001</v>
      </c>
      <c r="J81" s="87">
        <v>0.19775462999999999</v>
      </c>
      <c r="K81" s="87">
        <v>0.18963726</v>
      </c>
      <c r="L81" s="87">
        <v>0.21886472999999998</v>
      </c>
      <c r="M81" s="87">
        <v>0.20518521000000001</v>
      </c>
      <c r="N81" s="87">
        <v>0.18654387</v>
      </c>
      <c r="O81" s="87">
        <v>0.17806615000000001</v>
      </c>
    </row>
    <row r="82" spans="1:15">
      <c r="A82" s="86" t="s">
        <v>127</v>
      </c>
      <c r="B82" s="87">
        <v>0.18852858</v>
      </c>
      <c r="C82" s="87">
        <v>0.18966954999999999</v>
      </c>
      <c r="D82" s="87">
        <v>0.22291522</v>
      </c>
      <c r="E82" s="87">
        <v>0.22218997999999998</v>
      </c>
      <c r="F82" s="87">
        <v>0.21246914</v>
      </c>
      <c r="G82" s="87">
        <v>0.21073651999999998</v>
      </c>
      <c r="H82" s="87">
        <v>0.21041405000000002</v>
      </c>
      <c r="I82" s="87">
        <v>0.20581645000000001</v>
      </c>
      <c r="J82" s="87">
        <v>0.1876099</v>
      </c>
      <c r="K82" s="87">
        <v>0.18011482999999998</v>
      </c>
      <c r="L82" s="87">
        <v>0.21886472999999998</v>
      </c>
      <c r="M82" s="87">
        <v>0.20518521000000001</v>
      </c>
      <c r="N82" s="87">
        <v>6.5563529999999995E-2</v>
      </c>
      <c r="O82" s="87">
        <v>6.7008680000000001E-2</v>
      </c>
    </row>
    <row r="83" spans="1:15">
      <c r="A83" s="86" t="s">
        <v>128</v>
      </c>
      <c r="B83" s="87">
        <v>-0.15386113999999998</v>
      </c>
      <c r="C83" s="87">
        <v>-0.15201900000000002</v>
      </c>
      <c r="D83" s="87">
        <v>-6.0175559999999996E-2</v>
      </c>
      <c r="E83" s="87">
        <v>-6.0274580000000001E-2</v>
      </c>
      <c r="F83" s="87">
        <v>-3.0370370000000001E-2</v>
      </c>
      <c r="G83" s="87">
        <v>-3.0942330000000001E-2</v>
      </c>
      <c r="H83" s="87">
        <v>-4.5922210000000005E-2</v>
      </c>
      <c r="I83" s="87">
        <v>-4.0605559999999999E-2</v>
      </c>
      <c r="J83" s="87">
        <v>-8.1157850000000004E-2</v>
      </c>
      <c r="K83" s="87">
        <v>-7.6052479999999992E-2</v>
      </c>
      <c r="L83" s="87">
        <v>-5.9587689999999999E-2</v>
      </c>
      <c r="M83" s="87">
        <v>-5.5203729999999999E-2</v>
      </c>
      <c r="N83" s="87">
        <v>-0.23634093</v>
      </c>
      <c r="O83" s="87">
        <v>-0.21638294999999999</v>
      </c>
    </row>
  </sheetData>
  <mergeCells count="14">
    <mergeCell ref="N6:O6"/>
    <mergeCell ref="B7:C7"/>
    <mergeCell ref="D7:E7"/>
    <mergeCell ref="F7:G7"/>
    <mergeCell ref="H7:I7"/>
    <mergeCell ref="J7:K7"/>
    <mergeCell ref="L7:M7"/>
    <mergeCell ref="N7:O7"/>
    <mergeCell ref="B6:C6"/>
    <mergeCell ref="D6:E6"/>
    <mergeCell ref="F6:G6"/>
    <mergeCell ref="H6:I6"/>
    <mergeCell ref="J6:K6"/>
    <mergeCell ref="L6:M6"/>
  </mergeCells>
  <printOptions horizontalCentered="1"/>
  <pageMargins left="0.5" right="0.5" top="0.75" bottom="0.5" header="0.5" footer="0.5"/>
  <pageSetup scale="75" pageOrder="overThenDown" orientation="landscape" cellComments="asDisplayed" r:id="rId1"/>
  <headerFooter>
    <oddHeader xml:space="preserve">&amp;RDEF’s Response to OPC POD 1 (1-26)
Q7
Page &amp;P of &amp;N
</oddHeader>
    <oddFooter>&amp;R20240025-OPCPOD1-00004281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F65E5-D366-405C-B2D4-E594F885D831}">
  <dimension ref="A1:O83"/>
  <sheetViews>
    <sheetView tabSelected="1" workbookViewId="0">
      <selection activeCell="B30" sqref="B30"/>
    </sheetView>
  </sheetViews>
  <sheetFormatPr defaultColWidth="9.33203125" defaultRowHeight="13.2"/>
  <cols>
    <col min="1" max="1" width="66.6640625" style="75" customWidth="1"/>
    <col min="2" max="15" width="26.6640625" style="75" customWidth="1"/>
    <col min="16" max="16384" width="9.33203125" style="75"/>
  </cols>
  <sheetData>
    <row r="1" spans="1:15" ht="14.4">
      <c r="A1" s="77" t="s">
        <v>28</v>
      </c>
      <c r="B1" s="77" t="s">
        <v>29</v>
      </c>
    </row>
    <row r="2" spans="1:15" ht="14.4">
      <c r="A2" s="77" t="s">
        <v>30</v>
      </c>
      <c r="B2" s="77" t="s">
        <v>31</v>
      </c>
      <c r="C2" s="77" t="s">
        <v>32</v>
      </c>
      <c r="D2" s="77" t="s">
        <v>33</v>
      </c>
    </row>
    <row r="3" spans="1:15" ht="14.4">
      <c r="A3" s="77" t="s">
        <v>129</v>
      </c>
    </row>
    <row r="5" spans="1:15" ht="14.4">
      <c r="A5" s="77" t="s">
        <v>30</v>
      </c>
    </row>
    <row r="6" spans="1:15" ht="14.4">
      <c r="A6" s="77" t="s">
        <v>35</v>
      </c>
      <c r="B6" s="157" t="s">
        <v>130</v>
      </c>
      <c r="C6" s="156"/>
      <c r="D6" s="157" t="s">
        <v>36</v>
      </c>
      <c r="E6" s="156"/>
      <c r="F6" s="157" t="s">
        <v>37</v>
      </c>
      <c r="G6" s="156"/>
      <c r="H6" s="157" t="s">
        <v>38</v>
      </c>
      <c r="I6" s="156"/>
      <c r="J6" s="157" t="s">
        <v>39</v>
      </c>
      <c r="K6" s="156"/>
      <c r="L6" s="157" t="s">
        <v>40</v>
      </c>
      <c r="M6" s="156"/>
      <c r="N6" s="157" t="s">
        <v>41</v>
      </c>
      <c r="O6" s="156"/>
    </row>
    <row r="7" spans="1:15" ht="14.4">
      <c r="A7" s="77" t="s">
        <v>43</v>
      </c>
      <c r="B7" s="157" t="s">
        <v>131</v>
      </c>
      <c r="C7" s="156"/>
      <c r="D7" s="157" t="s">
        <v>44</v>
      </c>
      <c r="E7" s="156"/>
      <c r="F7" s="157" t="s">
        <v>45</v>
      </c>
      <c r="G7" s="156"/>
      <c r="H7" s="157" t="s">
        <v>46</v>
      </c>
      <c r="I7" s="156"/>
      <c r="J7" s="157" t="s">
        <v>47</v>
      </c>
      <c r="K7" s="156"/>
      <c r="L7" s="157" t="s">
        <v>48</v>
      </c>
      <c r="M7" s="156"/>
      <c r="N7" s="157" t="s">
        <v>49</v>
      </c>
      <c r="O7" s="156"/>
    </row>
    <row r="8" spans="1:15" ht="14.4">
      <c r="A8" s="77" t="s">
        <v>32</v>
      </c>
      <c r="B8" s="78" t="s">
        <v>51</v>
      </c>
      <c r="C8" s="78" t="s">
        <v>52</v>
      </c>
      <c r="D8" s="78" t="s">
        <v>51</v>
      </c>
      <c r="E8" s="78" t="s">
        <v>52</v>
      </c>
      <c r="F8" s="78" t="s">
        <v>51</v>
      </c>
      <c r="G8" s="78" t="s">
        <v>52</v>
      </c>
      <c r="H8" s="78" t="s">
        <v>51</v>
      </c>
      <c r="I8" s="78" t="s">
        <v>52</v>
      </c>
      <c r="J8" s="78" t="s">
        <v>51</v>
      </c>
      <c r="K8" s="78" t="s">
        <v>52</v>
      </c>
      <c r="L8" s="78" t="s">
        <v>51</v>
      </c>
      <c r="M8" s="78" t="s">
        <v>52</v>
      </c>
      <c r="N8" s="78" t="s">
        <v>51</v>
      </c>
      <c r="O8" s="78" t="s">
        <v>52</v>
      </c>
    </row>
    <row r="9" spans="1:15" s="68" customFormat="1" ht="14.4">
      <c r="A9" s="83" t="s">
        <v>53</v>
      </c>
      <c r="B9" s="84">
        <v>9.310541E-2</v>
      </c>
      <c r="C9" s="84">
        <v>8.8632610000000001E-2</v>
      </c>
      <c r="D9" s="84">
        <v>0.10748640999999999</v>
      </c>
      <c r="E9" s="84">
        <v>0.10435712000000001</v>
      </c>
      <c r="F9" s="84">
        <v>0.10742839</v>
      </c>
      <c r="G9" s="84">
        <v>0.10223528</v>
      </c>
      <c r="H9" s="84">
        <v>9.4595749999999992E-2</v>
      </c>
      <c r="I9" s="84">
        <v>8.2097370000000003E-2</v>
      </c>
      <c r="J9" s="84">
        <v>0.13538696</v>
      </c>
      <c r="K9" s="84">
        <v>0.15110414</v>
      </c>
      <c r="L9" s="84">
        <v>0.10996905999999999</v>
      </c>
      <c r="M9" s="84">
        <v>0.10975686</v>
      </c>
      <c r="N9" s="84">
        <v>0.11582713</v>
      </c>
      <c r="O9" s="84">
        <v>0.10868297</v>
      </c>
    </row>
    <row r="10" spans="1:15" ht="14.4">
      <c r="A10" s="77" t="s">
        <v>54</v>
      </c>
      <c r="B10" s="79">
        <v>5.6946669999999998E-2</v>
      </c>
      <c r="C10" s="79">
        <v>5.5500109999999998E-2</v>
      </c>
      <c r="D10" s="79">
        <v>6.2543769999999999E-2</v>
      </c>
      <c r="E10" s="79">
        <v>6.1674239999999998E-2</v>
      </c>
      <c r="F10" s="79">
        <v>5.986499E-2</v>
      </c>
      <c r="G10" s="79">
        <v>5.7792199999999995E-2</v>
      </c>
      <c r="H10" s="79">
        <v>5.1098449999999997E-2</v>
      </c>
      <c r="I10" s="79">
        <v>5.2871969999999997E-2</v>
      </c>
      <c r="J10" s="79">
        <v>5.98022E-2</v>
      </c>
      <c r="K10" s="79">
        <v>6.6982079999999999E-2</v>
      </c>
      <c r="L10" s="79">
        <v>6.7316039999999994E-2</v>
      </c>
      <c r="M10" s="79">
        <v>6.7081699999999994E-2</v>
      </c>
      <c r="N10" s="79">
        <v>7.3235809999999998E-2</v>
      </c>
      <c r="O10" s="79">
        <v>7.2702229999999993E-2</v>
      </c>
    </row>
    <row r="11" spans="1:15" ht="14.4">
      <c r="A11" s="77" t="s">
        <v>55</v>
      </c>
      <c r="B11" s="79">
        <v>3.3783470000000003E-2</v>
      </c>
      <c r="C11" s="79">
        <v>3.2160510000000003E-2</v>
      </c>
      <c r="D11" s="79">
        <v>3.7236479999999995E-2</v>
      </c>
      <c r="E11" s="79">
        <v>3.5968439999999997E-2</v>
      </c>
      <c r="F11" s="79">
        <v>3.5256660000000002E-2</v>
      </c>
      <c r="G11" s="79">
        <v>3.2889929999999998E-2</v>
      </c>
      <c r="H11" s="79">
        <v>3.005153E-2</v>
      </c>
      <c r="I11" s="79">
        <v>2.5259219999999999E-2</v>
      </c>
      <c r="J11" s="79">
        <v>4.1059949999999998E-2</v>
      </c>
      <c r="K11" s="79">
        <v>4.4211750000000001E-2</v>
      </c>
      <c r="L11" s="79">
        <v>3.4185380000000001E-2</v>
      </c>
      <c r="M11" s="79">
        <v>3.304791E-2</v>
      </c>
      <c r="N11" s="79">
        <v>3.8514710000000001E-2</v>
      </c>
      <c r="O11" s="79">
        <v>3.5140739999999997E-2</v>
      </c>
    </row>
    <row r="12" spans="1:15" ht="14.4">
      <c r="A12" s="77" t="s">
        <v>56</v>
      </c>
      <c r="B12" s="79">
        <v>0.14033086</v>
      </c>
      <c r="C12" s="79">
        <v>0.13358935</v>
      </c>
      <c r="D12" s="79">
        <v>0.14861217999999998</v>
      </c>
      <c r="E12" s="79">
        <v>0.14355139</v>
      </c>
      <c r="F12" s="79">
        <v>0.13228828000000001</v>
      </c>
      <c r="G12" s="79">
        <v>0.12426980999999999</v>
      </c>
      <c r="H12" s="79">
        <v>0.11033659</v>
      </c>
      <c r="I12" s="79">
        <v>9.432981E-2</v>
      </c>
      <c r="J12" s="79">
        <v>0.15325010999999999</v>
      </c>
      <c r="K12" s="79">
        <v>0.1685622</v>
      </c>
      <c r="L12" s="79">
        <v>0.12062172</v>
      </c>
      <c r="M12" s="79">
        <v>0.11953798</v>
      </c>
      <c r="N12" s="79">
        <v>0.12035363</v>
      </c>
      <c r="O12" s="79">
        <v>0.11293027999999999</v>
      </c>
    </row>
    <row r="13" spans="1:15" ht="14.4">
      <c r="A13" s="77" t="s">
        <v>57</v>
      </c>
      <c r="B13" s="79">
        <v>1.368543E-2</v>
      </c>
      <c r="C13" s="79">
        <v>1.368543E-2</v>
      </c>
      <c r="D13" s="79">
        <v>-8.2202300000000002E-3</v>
      </c>
      <c r="E13" s="79">
        <v>-8.2202300000000002E-3</v>
      </c>
      <c r="F13" s="79">
        <v>4.1824339999999995E-2</v>
      </c>
      <c r="G13" s="79">
        <v>4.1824339999999995E-2</v>
      </c>
      <c r="H13" s="79">
        <v>8.0714590000000003E-2</v>
      </c>
      <c r="I13" s="79">
        <v>8.0714590000000003E-2</v>
      </c>
      <c r="J13" s="79">
        <v>1.707531E-2</v>
      </c>
      <c r="K13" s="79">
        <v>1.707531E-2</v>
      </c>
      <c r="L13" s="79">
        <v>-8.2178020000000004E-2</v>
      </c>
      <c r="M13" s="79">
        <v>-8.2178020000000004E-2</v>
      </c>
      <c r="N13" s="79">
        <v>4.0201000000000001E-4</v>
      </c>
      <c r="O13" s="79">
        <v>4.0201000000000001E-4</v>
      </c>
    </row>
    <row r="14" spans="1:15" ht="14.4">
      <c r="A14" s="77" t="s">
        <v>58</v>
      </c>
      <c r="B14" s="79">
        <v>0.34341129000000004</v>
      </c>
      <c r="C14" s="79">
        <v>0.33577286000000001</v>
      </c>
      <c r="D14" s="79">
        <v>0.33481110000000003</v>
      </c>
      <c r="E14" s="79">
        <v>0.32553655999999997</v>
      </c>
      <c r="F14" s="79">
        <v>0.38463008999999998</v>
      </c>
      <c r="G14" s="79">
        <v>0.37433748999999999</v>
      </c>
      <c r="H14" s="79">
        <v>0.41525593</v>
      </c>
      <c r="I14" s="79">
        <v>0.40715103999999996</v>
      </c>
      <c r="J14" s="79">
        <v>0.38915196000000002</v>
      </c>
      <c r="K14" s="79">
        <v>0.38203648000000001</v>
      </c>
      <c r="L14" s="79">
        <v>0.39711033000000001</v>
      </c>
      <c r="M14" s="79">
        <v>0.38722213000000005</v>
      </c>
      <c r="N14" s="79">
        <v>0.44102873000000004</v>
      </c>
      <c r="O14" s="79">
        <v>0.43020513999999999</v>
      </c>
    </row>
    <row r="15" spans="1:15" ht="14.4">
      <c r="A15" s="77" t="s">
        <v>59</v>
      </c>
      <c r="B15" s="79">
        <v>0.65658871000000008</v>
      </c>
      <c r="C15" s="79">
        <v>0.66422713999999994</v>
      </c>
      <c r="D15" s="79">
        <v>0.66518889999999997</v>
      </c>
      <c r="E15" s="79">
        <v>0.67446343999999991</v>
      </c>
      <c r="F15" s="79">
        <v>0.61536990999999996</v>
      </c>
      <c r="G15" s="79">
        <v>0.62566251000000006</v>
      </c>
      <c r="H15" s="79">
        <v>0.58474406999999995</v>
      </c>
      <c r="I15" s="79">
        <v>0.59284895999999998</v>
      </c>
      <c r="J15" s="79">
        <v>0.61084804000000004</v>
      </c>
      <c r="K15" s="79">
        <v>0.61796351999999999</v>
      </c>
      <c r="L15" s="79">
        <v>0.60288967000000004</v>
      </c>
      <c r="M15" s="79">
        <v>0.61277786999999995</v>
      </c>
      <c r="N15" s="79">
        <v>0.55897127000000002</v>
      </c>
      <c r="O15" s="79">
        <v>0.56979486000000001</v>
      </c>
    </row>
    <row r="16" spans="1:15" ht="14.4">
      <c r="A16" s="77" t="s">
        <v>60</v>
      </c>
      <c r="B16" s="79">
        <v>7.2827530000000001E-2</v>
      </c>
      <c r="C16" s="79">
        <v>7.1207640000000003E-2</v>
      </c>
      <c r="D16" s="79">
        <v>7.3438699999999996E-2</v>
      </c>
      <c r="E16" s="79">
        <v>7.1404389999999998E-2</v>
      </c>
      <c r="F16" s="79">
        <v>7.4937870000000004E-2</v>
      </c>
      <c r="G16" s="79">
        <v>7.2932549999999999E-2</v>
      </c>
      <c r="H16" s="79">
        <v>7.4487150000000002E-2</v>
      </c>
      <c r="I16" s="79">
        <v>7.3033330000000007E-2</v>
      </c>
      <c r="J16" s="79">
        <v>7.4687900000000002E-2</v>
      </c>
      <c r="K16" s="79">
        <v>7.3322269999999995E-2</v>
      </c>
      <c r="L16" s="79">
        <v>7.2898420000000005E-2</v>
      </c>
      <c r="M16" s="79">
        <v>7.1083220000000003E-2</v>
      </c>
      <c r="N16" s="79">
        <v>7.0725339999999998E-2</v>
      </c>
      <c r="O16" s="79">
        <v>6.8989620000000001E-2</v>
      </c>
    </row>
    <row r="17" spans="1:15" ht="14.4">
      <c r="A17" s="77" t="s">
        <v>61</v>
      </c>
      <c r="B17" s="79">
        <v>0</v>
      </c>
      <c r="C17" s="79">
        <v>0</v>
      </c>
      <c r="D17" s="79">
        <v>0</v>
      </c>
      <c r="E17" s="79">
        <v>0</v>
      </c>
      <c r="F17" s="79">
        <v>0</v>
      </c>
      <c r="G17" s="79">
        <v>0</v>
      </c>
      <c r="H17" s="79">
        <v>0</v>
      </c>
      <c r="I17" s="79">
        <v>0</v>
      </c>
      <c r="J17" s="79">
        <v>0</v>
      </c>
      <c r="K17" s="79">
        <v>0</v>
      </c>
      <c r="L17" s="79">
        <v>0</v>
      </c>
      <c r="M17" s="79">
        <v>0</v>
      </c>
      <c r="N17" s="79">
        <v>0</v>
      </c>
      <c r="O17" s="79">
        <v>0</v>
      </c>
    </row>
    <row r="18" spans="1:15" ht="14.4">
      <c r="A18" s="77" t="s">
        <v>62</v>
      </c>
      <c r="B18" s="79">
        <v>0.22304621000000002</v>
      </c>
      <c r="C18" s="79">
        <v>0.22521391999999998</v>
      </c>
      <c r="D18" s="79">
        <v>0.23939861000000001</v>
      </c>
      <c r="E18" s="79">
        <v>0.24190362000000001</v>
      </c>
      <c r="F18" s="79">
        <v>0.21544637999999999</v>
      </c>
      <c r="G18" s="79">
        <v>0.21147735000000001</v>
      </c>
      <c r="H18" s="79">
        <v>0.17048397000000001</v>
      </c>
      <c r="I18" s="79">
        <v>0.18350735000000001</v>
      </c>
      <c r="J18" s="79">
        <v>0.20253982000000001</v>
      </c>
      <c r="K18" s="79">
        <v>0.23471369</v>
      </c>
      <c r="L18" s="79">
        <v>0.22788966999999999</v>
      </c>
      <c r="M18" s="79">
        <v>0.23300979000000002</v>
      </c>
      <c r="N18" s="79">
        <v>0.22403054</v>
      </c>
      <c r="O18" s="79">
        <v>0.22881785000000002</v>
      </c>
    </row>
    <row r="19" spans="1:15" ht="14.4">
      <c r="A19" s="77" t="s">
        <v>63</v>
      </c>
      <c r="B19" s="79">
        <v>0.23654686999999999</v>
      </c>
      <c r="C19" s="79">
        <v>0.23053813000000001</v>
      </c>
      <c r="D19" s="79">
        <v>0.24961449000000002</v>
      </c>
      <c r="E19" s="79">
        <v>0.24614418000000002</v>
      </c>
      <c r="F19" s="79">
        <v>0.22462243999999998</v>
      </c>
      <c r="G19" s="79">
        <v>0.21835940000000001</v>
      </c>
      <c r="H19" s="79">
        <v>0.18761202999999999</v>
      </c>
      <c r="I19" s="79">
        <v>0.19744879000000001</v>
      </c>
      <c r="J19" s="79">
        <v>0.22320276</v>
      </c>
      <c r="K19" s="79">
        <v>0.25537662</v>
      </c>
      <c r="L19" s="79">
        <v>0.23752189000000001</v>
      </c>
      <c r="M19" s="79">
        <v>0.24264200999999999</v>
      </c>
      <c r="N19" s="79">
        <v>0.22885272000000001</v>
      </c>
      <c r="O19" s="79">
        <v>0.23364004000000002</v>
      </c>
    </row>
    <row r="20" spans="1:15" ht="14.4">
      <c r="A20" s="77" t="s">
        <v>64</v>
      </c>
      <c r="B20" s="79">
        <v>0.23654686999999999</v>
      </c>
      <c r="C20" s="79">
        <v>0.23053813000000001</v>
      </c>
      <c r="D20" s="79">
        <v>0.24961449000000002</v>
      </c>
      <c r="E20" s="79">
        <v>0.24614418000000002</v>
      </c>
      <c r="F20" s="79">
        <v>0.22462243999999998</v>
      </c>
      <c r="G20" s="79">
        <v>0.21835940000000001</v>
      </c>
      <c r="H20" s="79">
        <v>0.18761202999999999</v>
      </c>
      <c r="I20" s="79">
        <v>0.19744879000000001</v>
      </c>
      <c r="J20" s="79">
        <v>0.22320276</v>
      </c>
      <c r="K20" s="79">
        <v>0.25537662</v>
      </c>
      <c r="L20" s="79">
        <v>0.23752189000000001</v>
      </c>
      <c r="M20" s="79">
        <v>0.24264200999999999</v>
      </c>
      <c r="N20" s="79">
        <v>0.22885272000000001</v>
      </c>
      <c r="O20" s="79">
        <v>0.23364004000000002</v>
      </c>
    </row>
    <row r="21" spans="1:15" ht="14.4">
      <c r="A21" s="77" t="s">
        <v>65</v>
      </c>
      <c r="B21" s="79">
        <v>0.42878874000000006</v>
      </c>
      <c r="C21" s="79">
        <v>0.4343031</v>
      </c>
      <c r="D21" s="79">
        <v>0.44602930000000002</v>
      </c>
      <c r="E21" s="79">
        <v>0.45740169999999997</v>
      </c>
      <c r="F21" s="79">
        <v>0.39074747000000004</v>
      </c>
      <c r="G21" s="79">
        <v>0.39915886</v>
      </c>
      <c r="H21" s="79">
        <v>0.34554869999999999</v>
      </c>
      <c r="I21" s="79">
        <v>0.36646085999999994</v>
      </c>
      <c r="J21" s="79">
        <v>0.34588894000000003</v>
      </c>
      <c r="K21" s="79">
        <v>0.38721480999999996</v>
      </c>
      <c r="L21" s="79">
        <v>0.35048161</v>
      </c>
      <c r="M21" s="79">
        <v>0.36821366</v>
      </c>
      <c r="N21" s="79">
        <v>0.32529636000000006</v>
      </c>
      <c r="O21" s="79">
        <v>0.34337955000000003</v>
      </c>
    </row>
    <row r="22" spans="1:15" ht="14.4">
      <c r="A22" s="77" t="s">
        <v>66</v>
      </c>
      <c r="B22" s="79">
        <v>0.44247955999999999</v>
      </c>
      <c r="C22" s="80" t="s">
        <v>67</v>
      </c>
      <c r="D22" s="79">
        <v>0.46337702000000003</v>
      </c>
      <c r="E22" s="80" t="s">
        <v>67</v>
      </c>
      <c r="F22" s="79">
        <v>0.40833492999999998</v>
      </c>
      <c r="G22" s="80" t="s">
        <v>67</v>
      </c>
      <c r="H22" s="79">
        <v>0.35909180999999996</v>
      </c>
      <c r="I22" s="80" t="s">
        <v>67</v>
      </c>
      <c r="J22" s="79">
        <v>0.35772708000000003</v>
      </c>
      <c r="K22" s="80" t="s">
        <v>67</v>
      </c>
      <c r="L22" s="79">
        <v>0.36624343000000004</v>
      </c>
      <c r="M22" s="80" t="s">
        <v>67</v>
      </c>
      <c r="N22" s="79">
        <v>0.34157123</v>
      </c>
      <c r="O22" s="80" t="s">
        <v>67</v>
      </c>
    </row>
    <row r="23" spans="1:15" ht="14.4">
      <c r="A23" s="77" t="s">
        <v>68</v>
      </c>
      <c r="B23" s="79">
        <v>6.0657920000000004E-2</v>
      </c>
      <c r="C23" s="79">
        <v>6.3097189999999997E-2</v>
      </c>
      <c r="D23" s="79">
        <v>6.2837320000000002E-2</v>
      </c>
      <c r="E23" s="79">
        <v>6.5724779999999997E-2</v>
      </c>
      <c r="F23" s="79">
        <v>6.2703120000000001E-2</v>
      </c>
      <c r="G23" s="79">
        <v>6.6254599999999997E-2</v>
      </c>
      <c r="H23" s="79">
        <v>5.7159929999999998E-2</v>
      </c>
      <c r="I23" s="79">
        <v>6.5509680000000001E-2</v>
      </c>
      <c r="J23" s="79">
        <v>6.005166E-2</v>
      </c>
      <c r="K23" s="79">
        <v>6.8668460000000001E-2</v>
      </c>
      <c r="L23" s="79">
        <v>4.6409810000000003E-2</v>
      </c>
      <c r="M23" s="79">
        <v>5.3247419999999997E-2</v>
      </c>
      <c r="N23" s="79">
        <v>3.9782999999999999E-2</v>
      </c>
      <c r="O23" s="79">
        <v>4.3215690000000001E-2</v>
      </c>
    </row>
    <row r="24" spans="1:15" ht="14.4">
      <c r="A24" s="77" t="s">
        <v>69</v>
      </c>
      <c r="B24" s="79">
        <v>0.17588895000000002</v>
      </c>
      <c r="C24" s="79">
        <v>0.16744094000000001</v>
      </c>
      <c r="D24" s="79">
        <v>0.18677717999999999</v>
      </c>
      <c r="E24" s="79">
        <v>0.18041940000000001</v>
      </c>
      <c r="F24" s="79">
        <v>0.16191933</v>
      </c>
      <c r="G24" s="79">
        <v>0.15210480000000001</v>
      </c>
      <c r="H24" s="79">
        <v>0.13045210000000002</v>
      </c>
      <c r="I24" s="79">
        <v>0.11153157</v>
      </c>
      <c r="J24" s="79">
        <v>0.16315109999999999</v>
      </c>
      <c r="K24" s="79">
        <v>0.18670815999999998</v>
      </c>
      <c r="L24" s="79">
        <v>0.19111208000000002</v>
      </c>
      <c r="M24" s="79">
        <v>0.18939459</v>
      </c>
      <c r="N24" s="79">
        <v>0.18906972</v>
      </c>
      <c r="O24" s="79">
        <v>0.17741610999999999</v>
      </c>
    </row>
    <row r="25" spans="1:15" ht="14.4">
      <c r="A25" s="77" t="s">
        <v>70</v>
      </c>
      <c r="B25" s="79">
        <v>0.20216215999999998</v>
      </c>
      <c r="C25" s="79">
        <v>0.20217034</v>
      </c>
      <c r="D25" s="79">
        <v>0.20433437000000002</v>
      </c>
      <c r="E25" s="79">
        <v>0.20434615</v>
      </c>
      <c r="F25" s="79">
        <v>0.18299882000000001</v>
      </c>
      <c r="G25" s="79">
        <v>0.18299873999999999</v>
      </c>
      <c r="H25" s="79">
        <v>0.15419847</v>
      </c>
      <c r="I25" s="79">
        <v>0.15423213999999999</v>
      </c>
      <c r="J25" s="79">
        <v>6.068602E-2</v>
      </c>
      <c r="K25" s="79">
        <v>9.7188899999999995E-2</v>
      </c>
      <c r="L25" s="79">
        <v>0.36884307</v>
      </c>
      <c r="M25" s="79">
        <v>0.36884165000000002</v>
      </c>
      <c r="N25" s="79">
        <v>0.36344314999999999</v>
      </c>
      <c r="O25" s="79">
        <v>0.36347225</v>
      </c>
    </row>
    <row r="26" spans="1:15" ht="14.4">
      <c r="A26" s="77" t="s">
        <v>71</v>
      </c>
      <c r="B26" s="79">
        <v>0.14033086</v>
      </c>
      <c r="C26" s="79">
        <v>0.13358935</v>
      </c>
      <c r="D26" s="79">
        <v>0.14861217999999998</v>
      </c>
      <c r="E26" s="79">
        <v>0.14355139</v>
      </c>
      <c r="F26" s="79">
        <v>0.13228828000000001</v>
      </c>
      <c r="G26" s="79">
        <v>0.12426980999999999</v>
      </c>
      <c r="H26" s="79">
        <v>0.11033659</v>
      </c>
      <c r="I26" s="79">
        <v>9.432981E-2</v>
      </c>
      <c r="J26" s="79">
        <v>0.15325010999999999</v>
      </c>
      <c r="K26" s="79">
        <v>0.1685622</v>
      </c>
      <c r="L26" s="79">
        <v>0.12062172</v>
      </c>
      <c r="M26" s="79">
        <v>0.11953798</v>
      </c>
      <c r="N26" s="79">
        <v>0.12035363</v>
      </c>
      <c r="O26" s="79">
        <v>0.11293027999999999</v>
      </c>
    </row>
    <row r="27" spans="1:15" s="68" customFormat="1" ht="14.4">
      <c r="A27" s="83" t="s">
        <v>72</v>
      </c>
      <c r="B27" s="85">
        <v>3.8996870000000001</v>
      </c>
      <c r="C27" s="85">
        <v>3.653699</v>
      </c>
      <c r="D27" s="85">
        <v>3.9723929999999998</v>
      </c>
      <c r="E27" s="85">
        <v>3.7450739999999998</v>
      </c>
      <c r="F27" s="85">
        <v>3.5823170000000002</v>
      </c>
      <c r="G27" s="85">
        <v>3.2957619999999999</v>
      </c>
      <c r="H27" s="85">
        <v>3.2822300000000002</v>
      </c>
      <c r="I27" s="85">
        <v>3.0140400000000001</v>
      </c>
      <c r="J27" s="85">
        <v>3.7168459999999999</v>
      </c>
      <c r="K27" s="85">
        <v>3.7189800000000002</v>
      </c>
      <c r="L27" s="85">
        <v>5.1179249999999996</v>
      </c>
      <c r="M27" s="85">
        <v>4.5568780000000002</v>
      </c>
      <c r="N27" s="85">
        <v>5.7525250000000003</v>
      </c>
      <c r="O27" s="85">
        <v>5.406371</v>
      </c>
    </row>
    <row r="28" spans="1:15" ht="14.4">
      <c r="A28" s="77" t="s">
        <v>73</v>
      </c>
      <c r="B28" s="81">
        <v>3.8996870000000001</v>
      </c>
      <c r="C28" s="81">
        <v>3.653699</v>
      </c>
      <c r="D28" s="81">
        <v>3.9723929999999998</v>
      </c>
      <c r="E28" s="81">
        <v>3.7450739999999998</v>
      </c>
      <c r="F28" s="81">
        <v>3.5823170000000002</v>
      </c>
      <c r="G28" s="81">
        <v>3.2957619999999999</v>
      </c>
      <c r="H28" s="81">
        <v>3.2822300000000002</v>
      </c>
      <c r="I28" s="81">
        <v>3.0140400000000001</v>
      </c>
      <c r="J28" s="81">
        <v>3.7168459999999999</v>
      </c>
      <c r="K28" s="81">
        <v>3.7189800000000002</v>
      </c>
      <c r="L28" s="81">
        <v>5.1179249999999996</v>
      </c>
      <c r="M28" s="81">
        <v>4.5568780000000002</v>
      </c>
      <c r="N28" s="81">
        <v>5.7525250000000003</v>
      </c>
      <c r="O28" s="81">
        <v>5.406371</v>
      </c>
    </row>
    <row r="29" spans="1:15" ht="14.4">
      <c r="A29" s="77" t="s">
        <v>74</v>
      </c>
      <c r="B29" s="81">
        <v>7.0689659999999996</v>
      </c>
      <c r="C29" s="81">
        <v>6.8830819999999999</v>
      </c>
      <c r="D29" s="81">
        <v>7.09816</v>
      </c>
      <c r="E29" s="81">
        <v>6.9593489999999996</v>
      </c>
      <c r="F29" s="81">
        <v>6.2317070000000001</v>
      </c>
      <c r="G29" s="81">
        <v>6.0246209999999998</v>
      </c>
      <c r="H29" s="81">
        <v>6.0452959999999996</v>
      </c>
      <c r="I29" s="81">
        <v>5.5939959999999997</v>
      </c>
      <c r="J29" s="81">
        <v>5.7598570000000002</v>
      </c>
      <c r="K29" s="81">
        <v>5.638903</v>
      </c>
      <c r="L29" s="81">
        <v>7.5518869999999998</v>
      </c>
      <c r="M29" s="81">
        <v>6.915146</v>
      </c>
      <c r="N29" s="81">
        <v>8.1767679999999991</v>
      </c>
      <c r="O29" s="81">
        <v>7.9457149999999999</v>
      </c>
    </row>
    <row r="30" spans="1:15" ht="14.4">
      <c r="A30" s="77" t="s">
        <v>75</v>
      </c>
      <c r="B30" s="81">
        <v>7.0501569999999996</v>
      </c>
      <c r="C30" s="81">
        <v>6.9988890000000001</v>
      </c>
      <c r="D30" s="81">
        <v>6.2791410000000001</v>
      </c>
      <c r="E30" s="81">
        <v>6.2730459999999999</v>
      </c>
      <c r="F30" s="81">
        <v>6.1128049999999998</v>
      </c>
      <c r="G30" s="81">
        <v>6.0602260000000001</v>
      </c>
      <c r="H30" s="81">
        <v>6.0940770000000004</v>
      </c>
      <c r="I30" s="81">
        <v>5.5408939999999998</v>
      </c>
      <c r="J30" s="81">
        <v>6.5555560000000002</v>
      </c>
      <c r="K30" s="81">
        <v>5.9164719999999997</v>
      </c>
      <c r="L30" s="81">
        <v>6.6367919999999998</v>
      </c>
      <c r="M30" s="81">
        <v>6.1087030000000002</v>
      </c>
      <c r="N30" s="81">
        <v>7.792929</v>
      </c>
      <c r="O30" s="81">
        <v>7.6679539999999999</v>
      </c>
    </row>
    <row r="31" spans="1:15" ht="14.4">
      <c r="A31" s="77" t="s">
        <v>76</v>
      </c>
      <c r="B31" s="81">
        <v>1.0407519999999999</v>
      </c>
      <c r="C31" s="81">
        <v>0.84802900000000003</v>
      </c>
      <c r="D31" s="81">
        <v>1.2484660000000001</v>
      </c>
      <c r="E31" s="81">
        <v>1.088028</v>
      </c>
      <c r="F31" s="81">
        <v>0.60975599999999996</v>
      </c>
      <c r="G31" s="81">
        <v>0.43637500000000001</v>
      </c>
      <c r="H31" s="81">
        <v>0.35191600000000001</v>
      </c>
      <c r="I31" s="81">
        <v>0.53322400000000003</v>
      </c>
      <c r="J31" s="81">
        <v>0.60931900000000006</v>
      </c>
      <c r="K31" s="81">
        <v>1.0766249999999999</v>
      </c>
      <c r="L31" s="81">
        <v>8.4905999999999995E-2</v>
      </c>
      <c r="M31" s="81">
        <v>0.227718</v>
      </c>
      <c r="N31" s="81">
        <v>2.9797980000000002</v>
      </c>
      <c r="O31" s="81">
        <v>2.853885</v>
      </c>
    </row>
    <row r="32" spans="1:15" ht="14.4">
      <c r="A32" s="77" t="s">
        <v>77</v>
      </c>
      <c r="B32" s="81">
        <v>3.633238</v>
      </c>
      <c r="C32" s="80" t="s">
        <v>67</v>
      </c>
      <c r="D32" s="81">
        <v>3.6703600000000001</v>
      </c>
      <c r="E32" s="80" t="s">
        <v>67</v>
      </c>
      <c r="F32" s="81">
        <v>3.3336410000000001</v>
      </c>
      <c r="G32" s="80" t="s">
        <v>67</v>
      </c>
      <c r="H32" s="81">
        <v>2.8824700000000001</v>
      </c>
      <c r="I32" s="80" t="s">
        <v>67</v>
      </c>
      <c r="J32" s="81">
        <v>3.2842319999999998</v>
      </c>
      <c r="K32" s="80" t="s">
        <v>67</v>
      </c>
      <c r="L32" s="81">
        <v>4.4359999999999999</v>
      </c>
      <c r="M32" s="80" t="s">
        <v>67</v>
      </c>
      <c r="N32" s="81">
        <v>5.0917029999999999</v>
      </c>
      <c r="O32" s="80" t="s">
        <v>67</v>
      </c>
    </row>
    <row r="33" spans="1:15" ht="14.4">
      <c r="A33" s="77" t="s">
        <v>78</v>
      </c>
      <c r="B33" s="79">
        <v>0.36565886999999997</v>
      </c>
      <c r="C33" s="79">
        <v>0.38079483000000003</v>
      </c>
      <c r="D33" s="79">
        <v>0.36757902999999997</v>
      </c>
      <c r="E33" s="79">
        <v>0.38589129</v>
      </c>
      <c r="F33" s="79">
        <v>0.35251385999999996</v>
      </c>
      <c r="G33" s="79">
        <v>0.37024699</v>
      </c>
      <c r="H33" s="79">
        <v>0.32543317999999999</v>
      </c>
      <c r="I33" s="79">
        <v>0.33152949999999998</v>
      </c>
      <c r="J33" s="79">
        <v>0.30929832000000002</v>
      </c>
      <c r="K33" s="79">
        <v>0.31328458999999997</v>
      </c>
      <c r="L33" s="79">
        <v>0.34654116000000001</v>
      </c>
      <c r="M33" s="79">
        <v>0.35608828999999997</v>
      </c>
      <c r="N33" s="79">
        <v>0.20675104999999999</v>
      </c>
      <c r="O33" s="79">
        <v>0.22004691999999998</v>
      </c>
    </row>
    <row r="34" spans="1:15" ht="14.4">
      <c r="A34" s="77" t="s">
        <v>79</v>
      </c>
      <c r="B34" s="81">
        <v>19.96931</v>
      </c>
      <c r="C34" s="81">
        <v>19.96931</v>
      </c>
      <c r="D34" s="81">
        <v>16.058112000000001</v>
      </c>
      <c r="E34" s="81">
        <v>16.058112000000001</v>
      </c>
      <c r="F34" s="81">
        <v>17.726368000000001</v>
      </c>
      <c r="G34" s="81">
        <v>17.726368000000001</v>
      </c>
      <c r="H34" s="81">
        <v>22.719238000000001</v>
      </c>
      <c r="I34" s="81">
        <v>22.719238000000001</v>
      </c>
      <c r="J34" s="81">
        <v>21.452107000000002</v>
      </c>
      <c r="K34" s="81">
        <v>21.452107000000002</v>
      </c>
      <c r="L34" s="81">
        <v>21.857196999999999</v>
      </c>
      <c r="M34" s="81">
        <v>21.857196999999999</v>
      </c>
      <c r="N34" s="81">
        <v>17.920496</v>
      </c>
      <c r="O34" s="81">
        <v>17.920496</v>
      </c>
    </row>
    <row r="35" spans="1:15" ht="14.4">
      <c r="A35" s="77" t="s">
        <v>80</v>
      </c>
      <c r="B35" s="81">
        <v>5.0077000000000003E-2</v>
      </c>
      <c r="C35" s="81">
        <v>5.0077000000000003E-2</v>
      </c>
      <c r="D35" s="81">
        <v>6.2274000000000003E-2</v>
      </c>
      <c r="E35" s="81">
        <v>6.2274000000000003E-2</v>
      </c>
      <c r="F35" s="81">
        <v>5.6412999999999998E-2</v>
      </c>
      <c r="G35" s="81">
        <v>5.6412999999999998E-2</v>
      </c>
      <c r="H35" s="81">
        <v>4.4016E-2</v>
      </c>
      <c r="I35" s="81">
        <v>4.4016E-2</v>
      </c>
      <c r="J35" s="81">
        <v>4.6614999999999997E-2</v>
      </c>
      <c r="K35" s="81">
        <v>4.6614999999999997E-2</v>
      </c>
      <c r="L35" s="81">
        <v>4.5752000000000001E-2</v>
      </c>
      <c r="M35" s="81">
        <v>4.5752000000000001E-2</v>
      </c>
      <c r="N35" s="81">
        <v>5.5801999999999997E-2</v>
      </c>
      <c r="O35" s="81">
        <v>5.5801999999999997E-2</v>
      </c>
    </row>
    <row r="36" spans="1:15" ht="14.4">
      <c r="A36" s="77" t="s">
        <v>81</v>
      </c>
      <c r="B36" s="81">
        <v>-4.0594679999999999</v>
      </c>
      <c r="C36" s="81">
        <v>-4.1103550000000002</v>
      </c>
      <c r="D36" s="81">
        <v>-12.413384000000001</v>
      </c>
      <c r="E36" s="81">
        <v>-16.358671000000001</v>
      </c>
      <c r="F36" s="81">
        <v>7.5694869999999996</v>
      </c>
      <c r="G36" s="81">
        <v>4.7966839999999999</v>
      </c>
      <c r="H36" s="81">
        <v>-1.119122</v>
      </c>
      <c r="I36" s="81">
        <v>-1.9210860000000001</v>
      </c>
      <c r="J36" s="81">
        <v>-5.6257539999999997</v>
      </c>
      <c r="K36" s="81">
        <v>1.4355659999999999</v>
      </c>
      <c r="L36" s="81">
        <v>0.80760900000000002</v>
      </c>
      <c r="M36" s="81">
        <v>0.79539000000000004</v>
      </c>
      <c r="N36" s="81">
        <v>85.378015000000005</v>
      </c>
      <c r="O36" s="81">
        <v>86.342290000000006</v>
      </c>
    </row>
    <row r="37" spans="1:15" ht="14.4">
      <c r="A37" s="77" t="s">
        <v>82</v>
      </c>
      <c r="B37" s="79">
        <v>1.6506940499999998</v>
      </c>
      <c r="C37" s="79">
        <v>1.70792926</v>
      </c>
      <c r="D37" s="79">
        <v>1.5634155699999999</v>
      </c>
      <c r="E37" s="79">
        <v>1.64668466</v>
      </c>
      <c r="F37" s="79">
        <v>1.52685911</v>
      </c>
      <c r="G37" s="79">
        <v>1.6321927000000001</v>
      </c>
      <c r="H37" s="79">
        <v>1.4795857400000001</v>
      </c>
      <c r="I37" s="79">
        <v>1.57580963</v>
      </c>
      <c r="J37" s="79">
        <v>1.5271200999999999</v>
      </c>
      <c r="K37" s="79">
        <v>1.6481729599999999</v>
      </c>
      <c r="L37" s="79">
        <v>1.4058669000000001</v>
      </c>
      <c r="M37" s="79">
        <v>1.53116655</v>
      </c>
      <c r="N37" s="79">
        <v>1.0204942699999999</v>
      </c>
      <c r="O37" s="79">
        <v>1.1222755600000001</v>
      </c>
    </row>
    <row r="38" spans="1:15" ht="14.4">
      <c r="A38" s="77" t="s">
        <v>83</v>
      </c>
      <c r="B38" s="81">
        <v>3.8496670000000002</v>
      </c>
      <c r="C38" s="81">
        <v>3.9325739999999998</v>
      </c>
      <c r="D38" s="81">
        <v>3.5051860000000001</v>
      </c>
      <c r="E38" s="81">
        <v>3.6000839999999998</v>
      </c>
      <c r="F38" s="81">
        <v>3.9075340000000001</v>
      </c>
      <c r="G38" s="81">
        <v>4.08908</v>
      </c>
      <c r="H38" s="81">
        <v>4.2818440000000004</v>
      </c>
      <c r="I38" s="81">
        <v>4.3000759999999998</v>
      </c>
      <c r="J38" s="81">
        <v>4.4150590000000003</v>
      </c>
      <c r="K38" s="81">
        <v>4.2564820000000001</v>
      </c>
      <c r="L38" s="81">
        <v>4.0112430000000003</v>
      </c>
      <c r="M38" s="81">
        <v>4.1583639999999997</v>
      </c>
      <c r="N38" s="81">
        <v>3.1371220000000002</v>
      </c>
      <c r="O38" s="81">
        <v>3.2683239999999998</v>
      </c>
    </row>
    <row r="39" spans="1:15" ht="14.4">
      <c r="A39" s="77" t="s">
        <v>84</v>
      </c>
      <c r="B39" s="81">
        <v>3.8496670000000002</v>
      </c>
      <c r="C39" s="81">
        <v>3.9325739999999998</v>
      </c>
      <c r="D39" s="81">
        <v>3.5051860000000001</v>
      </c>
      <c r="E39" s="81">
        <v>3.6000839999999998</v>
      </c>
      <c r="F39" s="81">
        <v>3.9075340000000001</v>
      </c>
      <c r="G39" s="81">
        <v>4.08908</v>
      </c>
      <c r="H39" s="81">
        <v>4.2818440000000004</v>
      </c>
      <c r="I39" s="81">
        <v>4.3000759999999998</v>
      </c>
      <c r="J39" s="81">
        <v>4.4150590000000003</v>
      </c>
      <c r="K39" s="81">
        <v>4.2564820000000001</v>
      </c>
      <c r="L39" s="81">
        <v>4.0112430000000003</v>
      </c>
      <c r="M39" s="81">
        <v>4.1583639999999997</v>
      </c>
      <c r="N39" s="81">
        <v>3.1371220000000002</v>
      </c>
      <c r="O39" s="81">
        <v>3.2683239999999998</v>
      </c>
    </row>
    <row r="40" spans="1:15" ht="14.4">
      <c r="A40" s="77" t="s">
        <v>85</v>
      </c>
      <c r="B40" s="79">
        <v>0.44724369000000003</v>
      </c>
      <c r="C40" s="79">
        <v>0.45568463999999997</v>
      </c>
      <c r="D40" s="79">
        <v>0.45414333999999995</v>
      </c>
      <c r="E40" s="79">
        <v>0.46703476999999999</v>
      </c>
      <c r="F40" s="79">
        <v>0.47109827000000004</v>
      </c>
      <c r="G40" s="79">
        <v>0.48978889000000003</v>
      </c>
      <c r="H40" s="79">
        <v>0.4789813</v>
      </c>
      <c r="I40" s="79">
        <v>0.49773971000000006</v>
      </c>
      <c r="J40" s="79">
        <v>0.49018929999999999</v>
      </c>
      <c r="K40" s="79">
        <v>0.51232442</v>
      </c>
      <c r="L40" s="79">
        <v>0.45819063999999998</v>
      </c>
      <c r="M40" s="79">
        <v>0.48195914000000001</v>
      </c>
      <c r="N40" s="79">
        <v>0.40118482999999999</v>
      </c>
      <c r="O40" s="79">
        <v>0.42422342000000002</v>
      </c>
    </row>
    <row r="41" spans="1:15" ht="14.4">
      <c r="A41" s="77" t="s">
        <v>86</v>
      </c>
      <c r="B41" s="81">
        <v>2.7559450000000001</v>
      </c>
      <c r="C41" s="81">
        <v>2.7559450000000001</v>
      </c>
      <c r="D41" s="81">
        <v>2.8865889999999998</v>
      </c>
      <c r="E41" s="81">
        <v>2.9013520000000002</v>
      </c>
      <c r="F41" s="81">
        <v>3.0470389999999998</v>
      </c>
      <c r="G41" s="81">
        <v>3.1084070000000001</v>
      </c>
      <c r="H41" s="81">
        <v>3.1477849999999998</v>
      </c>
      <c r="I41" s="81">
        <v>3.250194</v>
      </c>
      <c r="J41" s="81">
        <v>3.2972999999999999</v>
      </c>
      <c r="K41" s="81">
        <v>3.4177369999999998</v>
      </c>
      <c r="L41" s="81">
        <v>3.2168450000000002</v>
      </c>
      <c r="M41" s="81">
        <v>3.3211439999999999</v>
      </c>
      <c r="N41" s="81">
        <v>3.0073479999999999</v>
      </c>
      <c r="O41" s="81">
        <v>3.0927920000000002</v>
      </c>
    </row>
    <row r="42" spans="1:15" ht="14.4">
      <c r="A42" s="77" t="s">
        <v>87</v>
      </c>
      <c r="B42" s="79">
        <v>0.22232462000000003</v>
      </c>
      <c r="C42" s="79">
        <v>0.22162102</v>
      </c>
      <c r="D42" s="79">
        <v>0.21218098999999999</v>
      </c>
      <c r="E42" s="79">
        <v>0.21046518</v>
      </c>
      <c r="F42" s="79">
        <v>0.20996619999999999</v>
      </c>
      <c r="G42" s="79">
        <v>0.20540665</v>
      </c>
      <c r="H42" s="79">
        <v>0.19679634000000001</v>
      </c>
      <c r="I42" s="79">
        <v>0.18877441</v>
      </c>
      <c r="J42" s="79">
        <v>0.21846371000000001</v>
      </c>
      <c r="K42" s="79">
        <v>0.20483687</v>
      </c>
      <c r="L42" s="79">
        <v>0.1860791</v>
      </c>
      <c r="M42" s="79">
        <v>0.17765882000000002</v>
      </c>
      <c r="N42" s="79">
        <v>0.26481591000000004</v>
      </c>
      <c r="O42" s="79">
        <v>0.25676424999999997</v>
      </c>
    </row>
    <row r="43" spans="1:15" ht="14.4">
      <c r="A43" s="77" t="s">
        <v>88</v>
      </c>
      <c r="B43" s="79">
        <v>0.22232462000000003</v>
      </c>
      <c r="C43" s="79">
        <v>0.22162102</v>
      </c>
      <c r="D43" s="79">
        <v>0.21218098999999999</v>
      </c>
      <c r="E43" s="79">
        <v>0.21046518</v>
      </c>
      <c r="F43" s="79">
        <v>0.20996619999999999</v>
      </c>
      <c r="G43" s="79">
        <v>0.20540665</v>
      </c>
      <c r="H43" s="79">
        <v>0.18670076999999999</v>
      </c>
      <c r="I43" s="79">
        <v>0.17929531000000001</v>
      </c>
      <c r="J43" s="79">
        <v>0.21846371000000001</v>
      </c>
      <c r="K43" s="79">
        <v>0.20483687</v>
      </c>
      <c r="L43" s="79">
        <v>6.5400189999999997E-2</v>
      </c>
      <c r="M43" s="79">
        <v>6.6855399999999995E-2</v>
      </c>
      <c r="N43" s="79">
        <v>0.12699350000000001</v>
      </c>
      <c r="O43" s="79">
        <v>0.13144122</v>
      </c>
    </row>
    <row r="44" spans="1:15" ht="14.4">
      <c r="A44" s="77" t="s">
        <v>89</v>
      </c>
      <c r="B44" s="79">
        <v>0.16150213000000002</v>
      </c>
      <c r="C44" s="79">
        <v>0.16283677999999999</v>
      </c>
      <c r="D44" s="79">
        <v>0.20478363000000002</v>
      </c>
      <c r="E44" s="79">
        <v>0.20344187999999999</v>
      </c>
      <c r="F44" s="79">
        <v>0.18505071000000001</v>
      </c>
      <c r="G44" s="79">
        <v>0.18631553000000001</v>
      </c>
      <c r="H44" s="79">
        <v>0.14927984999999999</v>
      </c>
      <c r="I44" s="79">
        <v>0.14415943000000001</v>
      </c>
      <c r="J44" s="79">
        <v>0.14305849000000001</v>
      </c>
      <c r="K44" s="79">
        <v>0.13496991999999999</v>
      </c>
      <c r="L44" s="79">
        <v>0.13142323</v>
      </c>
      <c r="M44" s="79">
        <v>0.12747559</v>
      </c>
      <c r="N44" s="79">
        <v>0.27032879999999998</v>
      </c>
      <c r="O44" s="79">
        <v>0.26177717</v>
      </c>
    </row>
    <row r="45" spans="1:15" ht="14.4">
      <c r="A45" s="77" t="s">
        <v>90</v>
      </c>
      <c r="B45" s="79">
        <v>-6.0016130000000001E-2</v>
      </c>
      <c r="C45" s="79">
        <v>-6.0120240000000005E-2</v>
      </c>
      <c r="D45" s="79">
        <v>-3.0329180000000001E-2</v>
      </c>
      <c r="E45" s="79">
        <v>-3.0902490000000001E-2</v>
      </c>
      <c r="F45" s="79">
        <v>-4.5824459999999997E-2</v>
      </c>
      <c r="G45" s="79">
        <v>-4.0524709999999999E-2</v>
      </c>
      <c r="H45" s="79">
        <v>-8.0764569999999994E-2</v>
      </c>
      <c r="I45" s="79">
        <v>-7.570644E-2</v>
      </c>
      <c r="J45" s="79">
        <v>-5.9478509999999998E-2</v>
      </c>
      <c r="K45" s="79">
        <v>-5.5110010000000001E-2</v>
      </c>
      <c r="L45" s="79">
        <v>-0.23575209999999999</v>
      </c>
      <c r="M45" s="79">
        <v>-0.21588795999999999</v>
      </c>
      <c r="N45" s="79">
        <v>-7.0092540000000009E-2</v>
      </c>
      <c r="O45" s="79">
        <v>-5.9617959999999998E-2</v>
      </c>
    </row>
    <row r="46" spans="1:15" ht="14.4">
      <c r="A46" s="77" t="s">
        <v>91</v>
      </c>
      <c r="B46" s="79">
        <v>0.22291522</v>
      </c>
      <c r="C46" s="79">
        <v>0.22218997999999998</v>
      </c>
      <c r="D46" s="79">
        <v>0.21246914</v>
      </c>
      <c r="E46" s="79">
        <v>0.21073651999999998</v>
      </c>
      <c r="F46" s="79">
        <v>0.21041405000000002</v>
      </c>
      <c r="G46" s="79">
        <v>0.20581645000000001</v>
      </c>
      <c r="H46" s="79">
        <v>0.19775462999999999</v>
      </c>
      <c r="I46" s="79">
        <v>0.18963726</v>
      </c>
      <c r="J46" s="79">
        <v>0.21886472999999998</v>
      </c>
      <c r="K46" s="79">
        <v>0.20518521000000001</v>
      </c>
      <c r="L46" s="79">
        <v>0.18654387</v>
      </c>
      <c r="M46" s="79">
        <v>0.17806615000000001</v>
      </c>
      <c r="N46" s="79">
        <v>0.26523368000000003</v>
      </c>
      <c r="O46" s="79">
        <v>0.25713253000000003</v>
      </c>
    </row>
    <row r="47" spans="1:15" ht="14.4">
      <c r="A47" s="77" t="s">
        <v>92</v>
      </c>
      <c r="B47" s="79">
        <v>0.22291522</v>
      </c>
      <c r="C47" s="79">
        <v>0.22218997999999998</v>
      </c>
      <c r="D47" s="79">
        <v>0.21246914</v>
      </c>
      <c r="E47" s="79">
        <v>0.21073651999999998</v>
      </c>
      <c r="F47" s="79">
        <v>0.21041405000000002</v>
      </c>
      <c r="G47" s="79">
        <v>0.20581645000000001</v>
      </c>
      <c r="H47" s="79">
        <v>0.1876099</v>
      </c>
      <c r="I47" s="79">
        <v>0.18011482999999998</v>
      </c>
      <c r="J47" s="79">
        <v>0.21886472999999998</v>
      </c>
      <c r="K47" s="79">
        <v>0.20518521000000001</v>
      </c>
      <c r="L47" s="79">
        <v>6.5563529999999995E-2</v>
      </c>
      <c r="M47" s="79">
        <v>6.7008680000000001E-2</v>
      </c>
      <c r="N47" s="79">
        <v>0.12719385</v>
      </c>
      <c r="O47" s="79">
        <v>0.13162974999999999</v>
      </c>
    </row>
    <row r="48" spans="1:15" ht="14.4">
      <c r="A48" s="77" t="s">
        <v>93</v>
      </c>
      <c r="B48" s="79">
        <v>0.16193115999999999</v>
      </c>
      <c r="C48" s="79">
        <v>0.16325482999999999</v>
      </c>
      <c r="D48" s="79">
        <v>0.20506173</v>
      </c>
      <c r="E48" s="79">
        <v>0.20370416999999999</v>
      </c>
      <c r="F48" s="79">
        <v>0.18544542</v>
      </c>
      <c r="G48" s="79">
        <v>0.18668724</v>
      </c>
      <c r="H48" s="79">
        <v>0.15000676000000002</v>
      </c>
      <c r="I48" s="79">
        <v>0.14481835000000001</v>
      </c>
      <c r="J48" s="79">
        <v>0.14332110000000001</v>
      </c>
      <c r="K48" s="79">
        <v>0.13519945</v>
      </c>
      <c r="L48" s="79">
        <v>0.13175148</v>
      </c>
      <c r="M48" s="79">
        <v>0.12776787000000001</v>
      </c>
      <c r="N48" s="79">
        <v>0.27075527999999999</v>
      </c>
      <c r="O48" s="79">
        <v>0.26215264999999999</v>
      </c>
    </row>
    <row r="49" spans="1:15" ht="14.4">
      <c r="A49" s="77" t="s">
        <v>94</v>
      </c>
      <c r="B49" s="79">
        <v>-6.0175559999999996E-2</v>
      </c>
      <c r="C49" s="79">
        <v>-6.0274580000000001E-2</v>
      </c>
      <c r="D49" s="79">
        <v>-3.0370370000000001E-2</v>
      </c>
      <c r="E49" s="79">
        <v>-3.0942330000000001E-2</v>
      </c>
      <c r="F49" s="79">
        <v>-4.5922210000000005E-2</v>
      </c>
      <c r="G49" s="79">
        <v>-4.0605559999999999E-2</v>
      </c>
      <c r="H49" s="79">
        <v>-8.1157850000000004E-2</v>
      </c>
      <c r="I49" s="79">
        <v>-7.6052479999999992E-2</v>
      </c>
      <c r="J49" s="79">
        <v>-5.9587689999999999E-2</v>
      </c>
      <c r="K49" s="79">
        <v>-5.5203729999999999E-2</v>
      </c>
      <c r="L49" s="79">
        <v>-0.23634093</v>
      </c>
      <c r="M49" s="79">
        <v>-0.21638294999999999</v>
      </c>
      <c r="N49" s="79">
        <v>-7.0203119999999994E-2</v>
      </c>
      <c r="O49" s="79">
        <v>-5.9703470000000002E-2</v>
      </c>
    </row>
    <row r="50" spans="1:15" ht="14.4">
      <c r="A50" s="77" t="s">
        <v>95</v>
      </c>
      <c r="B50" s="79">
        <v>8.0636E-4</v>
      </c>
      <c r="C50" s="79">
        <v>-1.3360099999999999E-3</v>
      </c>
      <c r="D50" s="79">
        <v>-2.2931819999999999E-2</v>
      </c>
      <c r="E50" s="79">
        <v>-2.38792E-2</v>
      </c>
      <c r="F50" s="79">
        <v>-2.0908980000000001E-2</v>
      </c>
      <c r="G50" s="79">
        <v>-2.1433589999999999E-2</v>
      </c>
      <c r="H50" s="79">
        <v>-3.3248079999999999E-2</v>
      </c>
      <c r="I50" s="79">
        <v>-3.1091460000000001E-2</v>
      </c>
      <c r="J50" s="79">
        <v>1.592671E-2</v>
      </c>
      <c r="K50" s="79">
        <v>1.4756940000000001E-2</v>
      </c>
      <c r="L50" s="79">
        <v>-0.18109623</v>
      </c>
      <c r="M50" s="79">
        <v>-0.16570472999999999</v>
      </c>
      <c r="N50" s="79">
        <v>-7.5605430000000001E-2</v>
      </c>
      <c r="O50" s="79">
        <v>-6.4630880000000002E-2</v>
      </c>
    </row>
    <row r="51" spans="1:15" ht="14.4">
      <c r="A51" s="77" t="s">
        <v>96</v>
      </c>
      <c r="B51" s="79">
        <v>1.0036401499999998</v>
      </c>
      <c r="C51" s="79">
        <v>0.99400778999999995</v>
      </c>
      <c r="D51" s="79">
        <v>0.90246459999999995</v>
      </c>
      <c r="E51" s="79">
        <v>0.89810210000000001</v>
      </c>
      <c r="F51" s="79">
        <v>0.90943600999999996</v>
      </c>
      <c r="G51" s="79">
        <v>0.90551240000000011</v>
      </c>
      <c r="H51" s="79">
        <v>0.8488372099999999</v>
      </c>
      <c r="I51" s="79">
        <v>0.85221760000000002</v>
      </c>
      <c r="J51" s="79">
        <v>1.0786360500000001</v>
      </c>
      <c r="K51" s="79">
        <v>1.0776354699999999</v>
      </c>
      <c r="L51" s="79">
        <v>0.26531901000000002</v>
      </c>
      <c r="M51" s="79">
        <v>0.28747573999999998</v>
      </c>
      <c r="N51" s="79">
        <v>0.62682216000000002</v>
      </c>
      <c r="O51" s="79">
        <v>0.67037188000000003</v>
      </c>
    </row>
    <row r="52" spans="1:15" ht="14.4">
      <c r="A52" s="77" t="s">
        <v>97</v>
      </c>
      <c r="B52" s="79">
        <v>1.899729</v>
      </c>
      <c r="C52" s="79">
        <v>2.0818554599999999</v>
      </c>
      <c r="D52" s="79">
        <v>2.1543450100000001</v>
      </c>
      <c r="E52" s="79">
        <v>2.33369129</v>
      </c>
      <c r="F52" s="79">
        <v>2.1358381499999997</v>
      </c>
      <c r="G52" s="79">
        <v>2.44711766</v>
      </c>
      <c r="H52" s="79">
        <v>2.0018050500000002</v>
      </c>
      <c r="I52" s="79">
        <v>2.4082292399999998</v>
      </c>
      <c r="J52" s="79">
        <v>1.4255618000000001</v>
      </c>
      <c r="K52" s="79">
        <v>1.31971328</v>
      </c>
      <c r="L52" s="79">
        <v>1.53176044</v>
      </c>
      <c r="M52" s="79">
        <v>1.6328397299999999</v>
      </c>
      <c r="N52" s="79">
        <v>2.2921535899999999</v>
      </c>
      <c r="O52" s="79">
        <v>2.6014823200000001</v>
      </c>
    </row>
    <row r="53" spans="1:15" ht="14.4">
      <c r="A53" s="77" t="s">
        <v>98</v>
      </c>
      <c r="B53" s="79">
        <v>-0.27817404000000001</v>
      </c>
      <c r="C53" s="79">
        <v>-0.26664842999999999</v>
      </c>
      <c r="D53" s="79">
        <v>2.2275740000000002E-2</v>
      </c>
      <c r="E53" s="79">
        <v>2.1288789999999998E-2</v>
      </c>
      <c r="F53" s="79">
        <v>9.8105550000000014E-2</v>
      </c>
      <c r="G53" s="79">
        <v>9.1151280000000001E-2</v>
      </c>
      <c r="H53" s="79">
        <v>0.12263299999999999</v>
      </c>
      <c r="I53" s="79">
        <v>0.11923449</v>
      </c>
      <c r="J53" s="79">
        <v>-0.22068966000000001</v>
      </c>
      <c r="K53" s="79">
        <v>-0.21673500000000001</v>
      </c>
      <c r="L53" s="79">
        <v>-0.25355450000000002</v>
      </c>
      <c r="M53" s="79">
        <v>-0.24001491000000003</v>
      </c>
      <c r="N53" s="79">
        <v>0.11361981</v>
      </c>
      <c r="O53" s="79">
        <v>0.10669048</v>
      </c>
    </row>
    <row r="54" spans="1:15" ht="14.4">
      <c r="A54" s="77" t="s">
        <v>99</v>
      </c>
      <c r="B54" s="79">
        <v>1.3716119800000002</v>
      </c>
      <c r="C54" s="79">
        <v>1.36920552</v>
      </c>
      <c r="D54" s="79">
        <v>1.1481035500000001</v>
      </c>
      <c r="E54" s="79">
        <v>1.15189838</v>
      </c>
      <c r="F54" s="79">
        <v>1.24763194</v>
      </c>
      <c r="G54" s="79">
        <v>1.21750582</v>
      </c>
      <c r="H54" s="79">
        <v>1.47339946</v>
      </c>
      <c r="I54" s="79">
        <v>1.4594034600000001</v>
      </c>
      <c r="J54" s="79">
        <v>1.4157635500000001</v>
      </c>
      <c r="K54" s="79">
        <v>1.40831325</v>
      </c>
      <c r="L54" s="79">
        <v>1.87559242</v>
      </c>
      <c r="M54" s="79">
        <v>1.8243502599999999</v>
      </c>
      <c r="N54" s="79">
        <v>0.74945375000000003</v>
      </c>
      <c r="O54" s="79">
        <v>0.7490038</v>
      </c>
    </row>
    <row r="55" spans="1:15" ht="14.4">
      <c r="A55" s="77" t="s">
        <v>100</v>
      </c>
      <c r="B55" s="82">
        <v>36.229320999999999</v>
      </c>
      <c r="C55" s="82">
        <v>36.229320999999999</v>
      </c>
      <c r="D55" s="82">
        <v>32.785274000000001</v>
      </c>
      <c r="E55" s="82">
        <v>32.785274000000001</v>
      </c>
      <c r="F55" s="82">
        <v>32.864652999999997</v>
      </c>
      <c r="G55" s="82">
        <v>32.864652999999997</v>
      </c>
      <c r="H55" s="82">
        <v>32.385480999999999</v>
      </c>
      <c r="I55" s="82">
        <v>32.385480999999999</v>
      </c>
      <c r="J55" s="82">
        <v>28.87161</v>
      </c>
      <c r="K55" s="82">
        <v>28.87161</v>
      </c>
      <c r="L55" s="82">
        <v>28.645468000000001</v>
      </c>
      <c r="M55" s="82">
        <v>28.645468000000001</v>
      </c>
      <c r="N55" s="82">
        <v>27.758188000000001</v>
      </c>
      <c r="O55" s="82">
        <v>27.758188000000001</v>
      </c>
    </row>
    <row r="56" spans="1:15" ht="14.4">
      <c r="A56" s="77" t="s">
        <v>101</v>
      </c>
      <c r="B56" s="82">
        <v>95.089978000000002</v>
      </c>
      <c r="C56" s="82">
        <v>97.253162000000003</v>
      </c>
      <c r="D56" s="82">
        <v>100.128094</v>
      </c>
      <c r="E56" s="82">
        <v>102.98074699999999</v>
      </c>
      <c r="F56" s="82">
        <v>90.070824999999999</v>
      </c>
      <c r="G56" s="82">
        <v>92.547369000000003</v>
      </c>
      <c r="H56" s="82">
        <v>94.357314000000002</v>
      </c>
      <c r="I56" s="82">
        <v>96.235620999999995</v>
      </c>
      <c r="J56" s="82">
        <v>122.64242299999999</v>
      </c>
      <c r="K56" s="82">
        <v>124.926653</v>
      </c>
      <c r="L56" s="82">
        <v>131.19073900000001</v>
      </c>
      <c r="M56" s="82">
        <v>134.54086000000001</v>
      </c>
      <c r="N56" s="82">
        <v>106.922551</v>
      </c>
      <c r="O56" s="82">
        <v>109.61263099999999</v>
      </c>
    </row>
    <row r="57" spans="1:15" ht="14.4">
      <c r="A57" s="77" t="s">
        <v>102</v>
      </c>
      <c r="B57" s="82">
        <v>109.94462900000001</v>
      </c>
      <c r="C57" s="82">
        <v>112.445739</v>
      </c>
      <c r="D57" s="82">
        <v>98.657167999999999</v>
      </c>
      <c r="E57" s="82">
        <v>101.467913</v>
      </c>
      <c r="F57" s="82">
        <v>89.345179000000002</v>
      </c>
      <c r="G57" s="82">
        <v>91.801771000000002</v>
      </c>
      <c r="H57" s="82">
        <v>97.420862999999997</v>
      </c>
      <c r="I57" s="82">
        <v>99.360153999999994</v>
      </c>
      <c r="J57" s="82">
        <v>102.454369</v>
      </c>
      <c r="K57" s="82">
        <v>104.362595</v>
      </c>
      <c r="L57" s="82">
        <v>73.945700000000002</v>
      </c>
      <c r="M57" s="82">
        <v>75.833996999999997</v>
      </c>
      <c r="N57" s="82">
        <v>57.119590000000002</v>
      </c>
      <c r="O57" s="82">
        <v>58.556669999999997</v>
      </c>
    </row>
    <row r="58" spans="1:15" ht="14.4">
      <c r="A58" s="77" t="s">
        <v>103</v>
      </c>
      <c r="B58" s="81">
        <v>10.074712999999999</v>
      </c>
      <c r="C58" s="81">
        <v>10.074712999999999</v>
      </c>
      <c r="D58" s="81">
        <v>11.133046999999999</v>
      </c>
      <c r="E58" s="81">
        <v>11.133046999999999</v>
      </c>
      <c r="F58" s="81">
        <v>11.106157</v>
      </c>
      <c r="G58" s="81">
        <v>11.106157</v>
      </c>
      <c r="H58" s="81">
        <v>11.270483</v>
      </c>
      <c r="I58" s="81">
        <v>11.270483</v>
      </c>
      <c r="J58" s="81">
        <v>12.642177</v>
      </c>
      <c r="K58" s="81">
        <v>12.642177</v>
      </c>
      <c r="L58" s="81">
        <v>12.74198</v>
      </c>
      <c r="M58" s="81">
        <v>12.74198</v>
      </c>
      <c r="N58" s="81">
        <v>13.149273000000001</v>
      </c>
      <c r="O58" s="81">
        <v>13.149273000000001</v>
      </c>
    </row>
    <row r="59" spans="1:15" ht="14.4">
      <c r="A59" s="77" t="s">
        <v>104</v>
      </c>
      <c r="B59" s="81">
        <v>3.83847</v>
      </c>
      <c r="C59" s="81">
        <v>3.753091</v>
      </c>
      <c r="D59" s="81">
        <v>3.6453310000000001</v>
      </c>
      <c r="E59" s="81">
        <v>3.5443519999999999</v>
      </c>
      <c r="F59" s="81">
        <v>4.0523670000000003</v>
      </c>
      <c r="G59" s="81">
        <v>3.9439259999999998</v>
      </c>
      <c r="H59" s="81">
        <v>3.8682750000000001</v>
      </c>
      <c r="I59" s="81">
        <v>3.7927740000000001</v>
      </c>
      <c r="J59" s="81">
        <v>2.9761320000000002</v>
      </c>
      <c r="K59" s="81">
        <v>2.9217140000000001</v>
      </c>
      <c r="L59" s="81">
        <v>2.7822089999999999</v>
      </c>
      <c r="M59" s="81">
        <v>2.7129300000000001</v>
      </c>
      <c r="N59" s="81">
        <v>3.4136860000000002</v>
      </c>
      <c r="O59" s="81">
        <v>3.3299080000000001</v>
      </c>
    </row>
    <row r="60" spans="1:15" ht="14.4">
      <c r="A60" s="77" t="s">
        <v>105</v>
      </c>
      <c r="B60" s="81">
        <v>0.30390899999999998</v>
      </c>
      <c r="C60" s="81">
        <v>0.29834100000000002</v>
      </c>
      <c r="D60" s="81">
        <v>0.32645400000000002</v>
      </c>
      <c r="E60" s="81">
        <v>0.32295800000000002</v>
      </c>
      <c r="F60" s="81">
        <v>0.36020000000000002</v>
      </c>
      <c r="G60" s="81">
        <v>0.35683199999999998</v>
      </c>
      <c r="H60" s="81">
        <v>0.377419</v>
      </c>
      <c r="I60" s="81">
        <v>0.36866900000000002</v>
      </c>
      <c r="J60" s="81">
        <v>0.378139</v>
      </c>
      <c r="K60" s="81">
        <v>0.36699999999999999</v>
      </c>
      <c r="L60" s="81">
        <v>0.40762100000000001</v>
      </c>
      <c r="M60" s="81">
        <v>0.39340399999999998</v>
      </c>
      <c r="N60" s="81">
        <v>0.48371999999999998</v>
      </c>
      <c r="O60" s="81">
        <v>0.46380199999999999</v>
      </c>
    </row>
    <row r="61" spans="1:15" ht="14.4">
      <c r="A61" s="77" t="s">
        <v>106</v>
      </c>
      <c r="B61" s="81">
        <v>0.24074200000000001</v>
      </c>
      <c r="C61" s="81">
        <v>0.24074200000000001</v>
      </c>
      <c r="D61" s="81">
        <v>0.25056099999999998</v>
      </c>
      <c r="E61" s="81">
        <v>0.25056099999999998</v>
      </c>
      <c r="F61" s="81">
        <v>0.26651399999999997</v>
      </c>
      <c r="G61" s="81">
        <v>0.26466600000000001</v>
      </c>
      <c r="H61" s="81">
        <v>0.27236199999999999</v>
      </c>
      <c r="I61" s="81">
        <v>0.26777600000000001</v>
      </c>
      <c r="J61" s="81">
        <v>0.267928</v>
      </c>
      <c r="K61" s="81">
        <v>0.26228699999999999</v>
      </c>
      <c r="L61" s="81">
        <v>0.28341</v>
      </c>
      <c r="M61" s="81">
        <v>0.27646399999999999</v>
      </c>
      <c r="N61" s="81">
        <v>0.32001299999999999</v>
      </c>
      <c r="O61" s="81">
        <v>0.311172</v>
      </c>
    </row>
    <row r="62" spans="1:15" ht="14.4">
      <c r="A62" s="77" t="s">
        <v>107</v>
      </c>
      <c r="B62" s="79">
        <v>1.90207715</v>
      </c>
      <c r="C62" s="79">
        <v>1.8687943300000001</v>
      </c>
      <c r="D62" s="79">
        <v>1.87144259</v>
      </c>
      <c r="E62" s="79">
        <v>1.82663932</v>
      </c>
      <c r="F62" s="79">
        <v>2.1219792900000001</v>
      </c>
      <c r="G62" s="79">
        <v>2.0478323299999999</v>
      </c>
      <c r="H62" s="79">
        <v>2.06052963</v>
      </c>
      <c r="I62" s="79">
        <v>1.96157289</v>
      </c>
      <c r="J62" s="79">
        <v>2.5210526300000002</v>
      </c>
      <c r="K62" s="79">
        <v>2.3762811099999999</v>
      </c>
      <c r="L62" s="79">
        <v>3.06782946</v>
      </c>
      <c r="M62" s="79">
        <v>2.8357379200000001</v>
      </c>
      <c r="N62" s="79">
        <v>2.1437499999999998</v>
      </c>
      <c r="O62" s="79">
        <v>2.0051750200000003</v>
      </c>
    </row>
    <row r="63" spans="1:15" ht="14.4">
      <c r="A63" s="77" t="s">
        <v>108</v>
      </c>
      <c r="B63" s="82">
        <v>5.755687</v>
      </c>
      <c r="C63" s="82">
        <v>5.4301979999999999</v>
      </c>
      <c r="D63" s="82">
        <v>5.4563300000000003</v>
      </c>
      <c r="E63" s="82">
        <v>5.0729740000000003</v>
      </c>
      <c r="F63" s="82">
        <v>6.0253160000000001</v>
      </c>
      <c r="G63" s="82">
        <v>5.5362770000000001</v>
      </c>
      <c r="H63" s="82">
        <v>6.2648169999999999</v>
      </c>
      <c r="I63" s="82">
        <v>5.8542820000000004</v>
      </c>
      <c r="J63" s="82">
        <v>8.6789470000000009</v>
      </c>
      <c r="K63" s="82">
        <v>8.0764680000000002</v>
      </c>
      <c r="L63" s="82">
        <v>9</v>
      </c>
      <c r="M63" s="82">
        <v>8.0960750000000008</v>
      </c>
      <c r="N63" s="82">
        <v>9.8333329999999997</v>
      </c>
      <c r="O63" s="82">
        <v>8.6419420000000002</v>
      </c>
    </row>
    <row r="64" spans="1:15" ht="14.4">
      <c r="A64" s="77" t="s">
        <v>109</v>
      </c>
      <c r="B64" s="79">
        <v>2.8318579999999999E-2</v>
      </c>
      <c r="C64" s="79">
        <v>2.8318579999999999E-2</v>
      </c>
      <c r="D64" s="79">
        <v>2.7504909999999997E-2</v>
      </c>
      <c r="E64" s="79">
        <v>2.7504909999999997E-2</v>
      </c>
      <c r="F64" s="79">
        <v>1.5765769999999998E-2</v>
      </c>
      <c r="G64" s="79">
        <v>1.5765769999999998E-2</v>
      </c>
      <c r="H64" s="79">
        <v>1.1741680000000001E-2</v>
      </c>
      <c r="I64" s="79">
        <v>1.1741680000000001E-2</v>
      </c>
      <c r="J64" s="79">
        <v>7.7120799999999996E-3</v>
      </c>
      <c r="K64" s="79">
        <v>7.7120799999999996E-3</v>
      </c>
      <c r="L64" s="79">
        <v>5.6980099999999999E-3</v>
      </c>
      <c r="M64" s="79">
        <v>5.6980099999999999E-3</v>
      </c>
      <c r="N64" s="79">
        <v>5.4054100000000002E-3</v>
      </c>
      <c r="O64" s="79">
        <v>5.4054100000000002E-3</v>
      </c>
    </row>
    <row r="65" spans="1:15" ht="14.4">
      <c r="A65" s="77" t="s">
        <v>110</v>
      </c>
      <c r="B65" s="79">
        <v>3.0424000000000002E-3</v>
      </c>
      <c r="C65" s="79">
        <v>3.0424000000000002E-3</v>
      </c>
      <c r="D65" s="79">
        <v>2.6985399999999997E-3</v>
      </c>
      <c r="E65" s="79">
        <v>2.6985399999999997E-3</v>
      </c>
      <c r="F65" s="79">
        <v>1.33818E-3</v>
      </c>
      <c r="G65" s="79">
        <v>1.33818E-3</v>
      </c>
      <c r="H65" s="79">
        <v>1.19498E-3</v>
      </c>
      <c r="I65" s="79">
        <v>1.19498E-3</v>
      </c>
      <c r="J65" s="79">
        <v>6.4572000000000002E-4</v>
      </c>
      <c r="K65" s="79">
        <v>6.4572000000000002E-4</v>
      </c>
      <c r="L65" s="79">
        <v>4.3783E-4</v>
      </c>
      <c r="M65" s="79">
        <v>4.3783E-4</v>
      </c>
      <c r="N65" s="79">
        <v>4.0184999999999998E-4</v>
      </c>
      <c r="O65" s="79">
        <v>4.0184999999999998E-4</v>
      </c>
    </row>
    <row r="66" spans="1:15" ht="14.4">
      <c r="A66" s="77" t="s">
        <v>111</v>
      </c>
      <c r="B66" s="82">
        <v>21.374669999999998</v>
      </c>
      <c r="C66" s="82">
        <v>21.036743999999999</v>
      </c>
      <c r="D66" s="82">
        <v>34.256200999999997</v>
      </c>
      <c r="E66" s="82">
        <v>34.298107000000002</v>
      </c>
      <c r="F66" s="82">
        <v>33.590299000000002</v>
      </c>
      <c r="G66" s="82">
        <v>33.610250999999998</v>
      </c>
      <c r="H66" s="82">
        <v>29.321932</v>
      </c>
      <c r="I66" s="82">
        <v>29.260947999999999</v>
      </c>
      <c r="J66" s="82">
        <v>49.059663</v>
      </c>
      <c r="K66" s="82">
        <v>49.435668</v>
      </c>
      <c r="L66" s="82">
        <v>85.890506999999999</v>
      </c>
      <c r="M66" s="82">
        <v>87.352331000000007</v>
      </c>
      <c r="N66" s="82">
        <v>77.561149</v>
      </c>
      <c r="O66" s="82">
        <v>78.814149</v>
      </c>
    </row>
    <row r="67" spans="1:15" ht="14.4">
      <c r="A67" s="77" t="s">
        <v>112</v>
      </c>
      <c r="B67" s="79">
        <v>0.9480369500000001</v>
      </c>
      <c r="C67" s="79">
        <v>0.9480369500000001</v>
      </c>
      <c r="D67" s="79">
        <v>0.58030853000000004</v>
      </c>
      <c r="E67" s="79">
        <v>0.58030853000000004</v>
      </c>
      <c r="F67" s="79">
        <v>0.88352744999999999</v>
      </c>
      <c r="G67" s="79">
        <v>0.88352744999999999</v>
      </c>
      <c r="H67" s="79">
        <v>0.94579780999999996</v>
      </c>
      <c r="I67" s="79">
        <v>0.91893490999999994</v>
      </c>
      <c r="J67" s="79">
        <v>0.90782697999999995</v>
      </c>
      <c r="K67" s="79">
        <v>0.88238237999999991</v>
      </c>
      <c r="L67" s="79">
        <v>0.82964330000000008</v>
      </c>
      <c r="M67" s="79">
        <v>0.80297618999999998</v>
      </c>
      <c r="N67" s="79">
        <v>0.59397418000000002</v>
      </c>
      <c r="O67" s="79">
        <v>0.57579972000000001</v>
      </c>
    </row>
    <row r="68" spans="1:15" ht="14.4">
      <c r="A68" s="77" t="s">
        <v>113</v>
      </c>
      <c r="B68" s="79">
        <v>0.33025404000000003</v>
      </c>
      <c r="C68" s="79">
        <v>0.33025404000000003</v>
      </c>
      <c r="D68" s="79">
        <v>0.22958258000000001</v>
      </c>
      <c r="E68" s="79">
        <v>0.22958258000000001</v>
      </c>
      <c r="F68" s="79">
        <v>0.25180255000000001</v>
      </c>
      <c r="G68" s="79">
        <v>0.25180255000000001</v>
      </c>
      <c r="H68" s="79">
        <v>0.32947625000000003</v>
      </c>
      <c r="I68" s="79">
        <v>0.32011834</v>
      </c>
      <c r="J68" s="79">
        <v>0.20545829000000002</v>
      </c>
      <c r="K68" s="79">
        <v>0.19969970000000001</v>
      </c>
      <c r="L68" s="79">
        <v>0.22447724000000002</v>
      </c>
      <c r="M68" s="79">
        <v>0.21726189999999998</v>
      </c>
      <c r="N68" s="79">
        <v>0.17981827</v>
      </c>
      <c r="O68" s="79">
        <v>0.17431618000000002</v>
      </c>
    </row>
    <row r="69" spans="1:15" ht="14.4">
      <c r="A69" s="77" t="s">
        <v>114</v>
      </c>
      <c r="B69" s="79">
        <v>8.3636359999999993E-2</v>
      </c>
      <c r="C69" s="79">
        <v>7.2100310000000001E-2</v>
      </c>
      <c r="D69" s="79">
        <v>1.0794900000000001E-2</v>
      </c>
      <c r="E69" s="79">
        <v>1.0367580000000001E-2</v>
      </c>
      <c r="F69" s="79">
        <v>2.977233E-2</v>
      </c>
      <c r="G69" s="79">
        <v>2.702703E-2</v>
      </c>
      <c r="H69" s="79">
        <v>9.5238099999999992E-2</v>
      </c>
      <c r="I69" s="79">
        <v>8.4507040000000005E-2</v>
      </c>
      <c r="J69" s="79">
        <v>1.6927080000000001E-2</v>
      </c>
      <c r="K69" s="79">
        <v>1.5776699999999998E-2</v>
      </c>
      <c r="L69" s="79">
        <v>2.5682179999999999E-2</v>
      </c>
      <c r="M69" s="79">
        <v>2.3633680000000001E-2</v>
      </c>
      <c r="N69" s="79">
        <v>9.6852299999999995E-3</v>
      </c>
      <c r="O69" s="79">
        <v>8.9686100000000001E-3</v>
      </c>
    </row>
    <row r="70" spans="1:15" ht="14.4">
      <c r="A70" s="77" t="s">
        <v>115</v>
      </c>
      <c r="B70" s="79">
        <v>2.6494600000000002E-3</v>
      </c>
      <c r="C70" s="79">
        <v>2.5606800000000001E-3</v>
      </c>
      <c r="D70" s="79">
        <v>1.3561799999999998E-3</v>
      </c>
      <c r="E70" s="79">
        <v>1.2876000000000001E-3</v>
      </c>
      <c r="F70" s="79">
        <v>2.12846E-3</v>
      </c>
      <c r="G70" s="79">
        <v>1.9911E-3</v>
      </c>
      <c r="H70" s="79">
        <v>4.8458699999999995E-3</v>
      </c>
      <c r="I70" s="79">
        <v>4.5499699999999995E-3</v>
      </c>
      <c r="J70" s="79">
        <v>1.8322799999999999E-3</v>
      </c>
      <c r="K70" s="79">
        <v>1.6977000000000001E-3</v>
      </c>
      <c r="L70" s="79">
        <v>2.4914400000000001E-3</v>
      </c>
      <c r="M70" s="79">
        <v>2.2875499999999997E-3</v>
      </c>
      <c r="N70" s="79">
        <v>1.5751100000000002E-3</v>
      </c>
      <c r="O70" s="79">
        <v>1.4322599999999999E-3</v>
      </c>
    </row>
    <row r="71" spans="1:15" ht="14.4">
      <c r="A71" s="77" t="s">
        <v>116</v>
      </c>
      <c r="B71" s="79">
        <v>1.0117500000000001E-3</v>
      </c>
      <c r="C71" s="79">
        <v>1.0117500000000001E-3</v>
      </c>
      <c r="D71" s="79">
        <v>5.2488000000000003E-4</v>
      </c>
      <c r="E71" s="79">
        <v>5.2488000000000003E-4</v>
      </c>
      <c r="F71" s="79">
        <v>8.3113000000000002E-4</v>
      </c>
      <c r="G71" s="79">
        <v>8.3113000000000002E-4</v>
      </c>
      <c r="H71" s="79">
        <v>1.9147900000000002E-3</v>
      </c>
      <c r="I71" s="79">
        <v>1.8872700000000001E-3</v>
      </c>
      <c r="J71" s="79">
        <v>7.1946E-4</v>
      </c>
      <c r="K71" s="79">
        <v>7.0551000000000001E-4</v>
      </c>
      <c r="L71" s="79">
        <v>9.6316000000000001E-4</v>
      </c>
      <c r="M71" s="79">
        <v>9.4116000000000002E-4</v>
      </c>
      <c r="N71" s="79">
        <v>5.1203000000000002E-4</v>
      </c>
      <c r="O71" s="79">
        <v>4.9857999999999999E-4</v>
      </c>
    </row>
    <row r="72" spans="1:15" ht="14.4">
      <c r="A72" s="77" t="s">
        <v>117</v>
      </c>
      <c r="B72" s="81">
        <v>2.6372390000000001</v>
      </c>
      <c r="C72" s="81">
        <v>2.636933</v>
      </c>
      <c r="D72" s="81">
        <v>2.6098379999999999</v>
      </c>
      <c r="E72" s="81">
        <v>2.580911</v>
      </c>
      <c r="F72" s="81">
        <v>2.592724</v>
      </c>
      <c r="G72" s="81">
        <v>2.544346</v>
      </c>
      <c r="H72" s="81">
        <v>2.570198</v>
      </c>
      <c r="I72" s="81">
        <v>2.5436909999999999</v>
      </c>
      <c r="J72" s="81">
        <v>2.5938850000000002</v>
      </c>
      <c r="K72" s="81">
        <v>2.5782020000000001</v>
      </c>
      <c r="L72" s="81">
        <v>2.7769979999999999</v>
      </c>
      <c r="M72" s="81">
        <v>2.7633890000000001</v>
      </c>
      <c r="N72" s="81">
        <v>3.8014600000000001</v>
      </c>
      <c r="O72" s="81">
        <v>3.824926</v>
      </c>
    </row>
    <row r="73" spans="1:15" ht="14.4">
      <c r="A73" s="77" t="s">
        <v>118</v>
      </c>
      <c r="B73" s="81">
        <v>2.6187079999999998</v>
      </c>
      <c r="C73" s="81">
        <v>2.530951</v>
      </c>
      <c r="D73" s="81">
        <v>2.5837750000000002</v>
      </c>
      <c r="E73" s="81">
        <v>2.4531200000000002</v>
      </c>
      <c r="F73" s="81">
        <v>2.5609109999999999</v>
      </c>
      <c r="G73" s="81">
        <v>2.3956430000000002</v>
      </c>
      <c r="H73" s="81">
        <v>2.5307580000000001</v>
      </c>
      <c r="I73" s="81">
        <v>2.4108700000000001</v>
      </c>
      <c r="J73" s="81">
        <v>2.5467230000000001</v>
      </c>
      <c r="K73" s="81">
        <v>2.4063500000000002</v>
      </c>
      <c r="L73" s="81">
        <v>2.5867330000000002</v>
      </c>
      <c r="M73" s="81">
        <v>2.4305789999999998</v>
      </c>
      <c r="N73" s="81">
        <v>3.0761959999999999</v>
      </c>
      <c r="O73" s="81">
        <v>2.872684</v>
      </c>
    </row>
    <row r="74" spans="1:15" ht="14.4">
      <c r="A74" s="77" t="s">
        <v>119</v>
      </c>
      <c r="B74" s="81">
        <v>2.5328309999999998</v>
      </c>
      <c r="C74" s="81">
        <v>2.532537</v>
      </c>
      <c r="D74" s="81">
        <v>2.5327519999999999</v>
      </c>
      <c r="E74" s="81">
        <v>2.50468</v>
      </c>
      <c r="F74" s="81">
        <v>2.5065279999999999</v>
      </c>
      <c r="G74" s="81">
        <v>2.459759</v>
      </c>
      <c r="H74" s="81">
        <v>2.477649</v>
      </c>
      <c r="I74" s="81">
        <v>2.4534120000000001</v>
      </c>
      <c r="J74" s="81">
        <v>2.4888029999999999</v>
      </c>
      <c r="K74" s="81">
        <v>2.4757820000000001</v>
      </c>
      <c r="L74" s="81">
        <v>2.6788699999999999</v>
      </c>
      <c r="M74" s="81">
        <v>2.6679729999999999</v>
      </c>
      <c r="N74" s="81">
        <v>3.684428</v>
      </c>
      <c r="O74" s="81">
        <v>3.7102659999999998</v>
      </c>
    </row>
    <row r="75" spans="1:15" ht="14.4">
      <c r="A75" s="77" t="s">
        <v>120</v>
      </c>
      <c r="B75" s="81">
        <v>2.5150329999999999</v>
      </c>
      <c r="C75" s="81">
        <v>2.4307500000000002</v>
      </c>
      <c r="D75" s="81">
        <v>2.5074589999999999</v>
      </c>
      <c r="E75" s="81">
        <v>2.3806630000000002</v>
      </c>
      <c r="F75" s="81">
        <v>2.4757729999999998</v>
      </c>
      <c r="G75" s="81">
        <v>2.3159990000000001</v>
      </c>
      <c r="H75" s="81">
        <v>2.4396279999999999</v>
      </c>
      <c r="I75" s="81">
        <v>2.3253050000000002</v>
      </c>
      <c r="J75" s="81">
        <v>2.4435519999999999</v>
      </c>
      <c r="K75" s="81">
        <v>2.310756</v>
      </c>
      <c r="L75" s="81">
        <v>2.4953289999999999</v>
      </c>
      <c r="M75" s="81">
        <v>2.3466550000000002</v>
      </c>
      <c r="N75" s="81">
        <v>2.9814919999999998</v>
      </c>
      <c r="O75" s="81">
        <v>2.7865690000000001</v>
      </c>
    </row>
    <row r="76" spans="1:15" ht="14.4">
      <c r="A76" s="77" t="s">
        <v>121</v>
      </c>
      <c r="B76" s="81">
        <v>7.0501569999999996</v>
      </c>
      <c r="C76" s="81">
        <v>6.9988890000000001</v>
      </c>
      <c r="D76" s="81">
        <v>6.2791410000000001</v>
      </c>
      <c r="E76" s="81">
        <v>6.2730459999999999</v>
      </c>
      <c r="F76" s="81">
        <v>6.1128049999999998</v>
      </c>
      <c r="G76" s="81">
        <v>6.0602260000000001</v>
      </c>
      <c r="H76" s="81">
        <v>4.8314919999999999</v>
      </c>
      <c r="I76" s="81">
        <v>4.5120699999999996</v>
      </c>
      <c r="J76" s="81">
        <v>6.5555560000000002</v>
      </c>
      <c r="K76" s="81">
        <v>5.9164719999999997</v>
      </c>
      <c r="L76" s="81">
        <v>1.425532</v>
      </c>
      <c r="M76" s="81">
        <v>1.4592369999999999</v>
      </c>
      <c r="N76" s="81">
        <v>1.7182630000000001</v>
      </c>
      <c r="O76" s="81">
        <v>1.8023009999999999</v>
      </c>
    </row>
    <row r="77" spans="1:15" ht="14.4">
      <c r="A77" s="77" t="s">
        <v>122</v>
      </c>
      <c r="B77" s="81">
        <v>26.147590000000001</v>
      </c>
      <c r="C77" s="81">
        <v>31.918977000000002</v>
      </c>
      <c r="D77" s="81">
        <v>19.928747000000001</v>
      </c>
      <c r="E77" s="81">
        <v>23.027201999999999</v>
      </c>
      <c r="F77" s="81">
        <v>39.935000000000002</v>
      </c>
      <c r="G77" s="81">
        <v>56.454065999999997</v>
      </c>
      <c r="H77" s="81">
        <v>73.554455000000004</v>
      </c>
      <c r="I77" s="81">
        <v>45.111595999999999</v>
      </c>
      <c r="J77" s="81">
        <v>41.735294000000003</v>
      </c>
      <c r="K77" s="81">
        <v>22.293631000000001</v>
      </c>
      <c r="L77" s="81">
        <v>356.77777800000001</v>
      </c>
      <c r="M77" s="81">
        <v>126.277883</v>
      </c>
      <c r="N77" s="81">
        <v>8.6084750000000003</v>
      </c>
      <c r="O77" s="81">
        <v>9.0995840000000001</v>
      </c>
    </row>
    <row r="78" spans="1:15" ht="14.4">
      <c r="A78" s="77" t="s">
        <v>123</v>
      </c>
      <c r="B78" s="81">
        <v>3.8394680000000001</v>
      </c>
      <c r="C78" s="81">
        <v>3.922504</v>
      </c>
      <c r="D78" s="81">
        <v>3.500432</v>
      </c>
      <c r="E78" s="81">
        <v>3.5954489999999999</v>
      </c>
      <c r="F78" s="81">
        <v>3.8992170000000002</v>
      </c>
      <c r="G78" s="81">
        <v>4.0809389999999999</v>
      </c>
      <c r="H78" s="81">
        <v>4.2610950000000001</v>
      </c>
      <c r="I78" s="81">
        <v>4.2805109999999997</v>
      </c>
      <c r="J78" s="81">
        <v>4.4069700000000003</v>
      </c>
      <c r="K78" s="81">
        <v>4.2492559999999999</v>
      </c>
      <c r="L78" s="81">
        <v>4.0012489999999996</v>
      </c>
      <c r="M78" s="81">
        <v>4.1488519999999998</v>
      </c>
      <c r="N78" s="81">
        <v>3.13218</v>
      </c>
      <c r="O78" s="81">
        <v>3.2636430000000001</v>
      </c>
    </row>
    <row r="79" spans="1:15" ht="14.4">
      <c r="A79" s="77" t="s">
        <v>124</v>
      </c>
      <c r="B79" s="79">
        <v>0.44658791999999997</v>
      </c>
      <c r="C79" s="79">
        <v>0.45504876000000005</v>
      </c>
      <c r="D79" s="79">
        <v>0.45380693999999999</v>
      </c>
      <c r="E79" s="79">
        <v>0.46671407000000004</v>
      </c>
      <c r="F79" s="79">
        <v>0.47056739999999997</v>
      </c>
      <c r="G79" s="79">
        <v>0.48929084</v>
      </c>
      <c r="H79" s="79">
        <v>0.47776916000000003</v>
      </c>
      <c r="I79" s="79">
        <v>0.49659966</v>
      </c>
      <c r="J79" s="79">
        <v>0.48973100000000003</v>
      </c>
      <c r="K79" s="79">
        <v>0.51189987999999997</v>
      </c>
      <c r="L79" s="79">
        <v>0.45757143</v>
      </c>
      <c r="M79" s="79">
        <v>0.48138736999999998</v>
      </c>
      <c r="N79" s="79">
        <v>0.40080620000000006</v>
      </c>
      <c r="O79" s="79">
        <v>0.42387337000000003</v>
      </c>
    </row>
    <row r="80" spans="1:15" ht="14.4">
      <c r="A80" s="77" t="s">
        <v>125</v>
      </c>
      <c r="B80" s="79">
        <v>0.44658791999999997</v>
      </c>
      <c r="C80" s="79">
        <v>0.45504876000000005</v>
      </c>
      <c r="D80" s="79">
        <v>0.45380693999999999</v>
      </c>
      <c r="E80" s="79">
        <v>0.46671407000000004</v>
      </c>
      <c r="F80" s="79">
        <v>0.47056739999999997</v>
      </c>
      <c r="G80" s="79">
        <v>0.48929084</v>
      </c>
      <c r="H80" s="79">
        <v>0.47776916000000003</v>
      </c>
      <c r="I80" s="79">
        <v>0.49659966</v>
      </c>
      <c r="J80" s="79">
        <v>0.48973100000000003</v>
      </c>
      <c r="K80" s="79">
        <v>0.51189987999999997</v>
      </c>
      <c r="L80" s="79">
        <v>0.45757143</v>
      </c>
      <c r="M80" s="79">
        <v>0.48138736999999998</v>
      </c>
      <c r="N80" s="79">
        <v>0.40080620000000006</v>
      </c>
      <c r="O80" s="79">
        <v>0.42387337000000003</v>
      </c>
    </row>
    <row r="81" spans="1:15" ht="14.4">
      <c r="A81" s="77" t="s">
        <v>126</v>
      </c>
      <c r="B81" s="79">
        <v>0.22291522</v>
      </c>
      <c r="C81" s="79">
        <v>0.22218997999999998</v>
      </c>
      <c r="D81" s="79">
        <v>0.21246914</v>
      </c>
      <c r="E81" s="79">
        <v>0.21073651999999998</v>
      </c>
      <c r="F81" s="79">
        <v>0.21041405000000002</v>
      </c>
      <c r="G81" s="79">
        <v>0.20581645000000001</v>
      </c>
      <c r="H81" s="79">
        <v>0.19775462999999999</v>
      </c>
      <c r="I81" s="79">
        <v>0.18963726</v>
      </c>
      <c r="J81" s="79">
        <v>0.21886472999999998</v>
      </c>
      <c r="K81" s="79">
        <v>0.20518521000000001</v>
      </c>
      <c r="L81" s="79">
        <v>0.18654387</v>
      </c>
      <c r="M81" s="79">
        <v>0.17806615000000001</v>
      </c>
      <c r="N81" s="79">
        <v>0.26523368000000003</v>
      </c>
      <c r="O81" s="79">
        <v>0.25713253000000003</v>
      </c>
    </row>
    <row r="82" spans="1:15" ht="14.4">
      <c r="A82" s="77" t="s">
        <v>127</v>
      </c>
      <c r="B82" s="79">
        <v>0.22291522</v>
      </c>
      <c r="C82" s="79">
        <v>0.22218997999999998</v>
      </c>
      <c r="D82" s="79">
        <v>0.21246914</v>
      </c>
      <c r="E82" s="79">
        <v>0.21073651999999998</v>
      </c>
      <c r="F82" s="79">
        <v>0.21041405000000002</v>
      </c>
      <c r="G82" s="79">
        <v>0.20581645000000001</v>
      </c>
      <c r="H82" s="79">
        <v>0.1876099</v>
      </c>
      <c r="I82" s="79">
        <v>0.18011482999999998</v>
      </c>
      <c r="J82" s="79">
        <v>0.21886472999999998</v>
      </c>
      <c r="K82" s="79">
        <v>0.20518521000000001</v>
      </c>
      <c r="L82" s="79">
        <v>6.5563529999999995E-2</v>
      </c>
      <c r="M82" s="79">
        <v>6.7008680000000001E-2</v>
      </c>
      <c r="N82" s="79">
        <v>0.12719385</v>
      </c>
      <c r="O82" s="79">
        <v>0.13162974999999999</v>
      </c>
    </row>
    <row r="83" spans="1:15" ht="14.4">
      <c r="A83" s="77" t="s">
        <v>128</v>
      </c>
      <c r="B83" s="79">
        <v>-6.0175559999999996E-2</v>
      </c>
      <c r="C83" s="79">
        <v>-6.0274580000000001E-2</v>
      </c>
      <c r="D83" s="79">
        <v>-3.0370370000000001E-2</v>
      </c>
      <c r="E83" s="79">
        <v>-3.0942330000000001E-2</v>
      </c>
      <c r="F83" s="79">
        <v>-4.5922210000000005E-2</v>
      </c>
      <c r="G83" s="79">
        <v>-4.0605559999999999E-2</v>
      </c>
      <c r="H83" s="79">
        <v>-8.1157850000000004E-2</v>
      </c>
      <c r="I83" s="79">
        <v>-7.6052479999999992E-2</v>
      </c>
      <c r="J83" s="79">
        <v>-5.9587689999999999E-2</v>
      </c>
      <c r="K83" s="79">
        <v>-5.5203729999999999E-2</v>
      </c>
      <c r="L83" s="79">
        <v>-0.23634093</v>
      </c>
      <c r="M83" s="79">
        <v>-0.21638294999999999</v>
      </c>
      <c r="N83" s="79">
        <v>-7.0203119999999994E-2</v>
      </c>
      <c r="O83" s="79">
        <v>-5.9703470000000002E-2</v>
      </c>
    </row>
  </sheetData>
  <mergeCells count="14">
    <mergeCell ref="N6:O6"/>
    <mergeCell ref="B7:C7"/>
    <mergeCell ref="D7:E7"/>
    <mergeCell ref="F7:G7"/>
    <mergeCell ref="H7:I7"/>
    <mergeCell ref="J7:K7"/>
    <mergeCell ref="L7:M7"/>
    <mergeCell ref="N7:O7"/>
    <mergeCell ref="B6:C6"/>
    <mergeCell ref="D6:E6"/>
    <mergeCell ref="F6:G6"/>
    <mergeCell ref="H6:I6"/>
    <mergeCell ref="J6:K6"/>
    <mergeCell ref="L6:M6"/>
  </mergeCells>
  <printOptions horizontalCentered="1"/>
  <pageMargins left="0.5" right="0.5" top="0.75" bottom="0.5" header="0.5" footer="0.5"/>
  <pageSetup scale="75" pageOrder="overThenDown" orientation="landscape" cellComments="asDisplayed" r:id="rId1"/>
  <headerFooter>
    <oddHeader xml:space="preserve">&amp;RDEF’s Response to OPC POD 1 (1-26)
Q7
Page &amp;P of &amp;N
</oddHeader>
    <oddFooter>&amp;R20240025-OPCPOD1-00004281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6BDF8-CBF6-463C-8A8D-D70C430FD528}">
  <dimension ref="A1:O83"/>
  <sheetViews>
    <sheetView tabSelected="1" workbookViewId="0">
      <selection activeCell="B30" sqref="B30"/>
    </sheetView>
  </sheetViews>
  <sheetFormatPr defaultRowHeight="13.2"/>
  <cols>
    <col min="1" max="1" width="66.6640625" customWidth="1"/>
    <col min="2" max="15" width="26.6640625" customWidth="1"/>
  </cols>
  <sheetData>
    <row r="1" spans="1:15" ht="14.4">
      <c r="A1" s="63" t="s">
        <v>28</v>
      </c>
      <c r="B1" s="63" t="s">
        <v>29</v>
      </c>
    </row>
    <row r="2" spans="1:15" ht="14.4">
      <c r="A2" s="63" t="s">
        <v>30</v>
      </c>
      <c r="B2" s="63" t="s">
        <v>31</v>
      </c>
      <c r="C2" s="63" t="s">
        <v>32</v>
      </c>
      <c r="D2" s="63" t="s">
        <v>33</v>
      </c>
    </row>
    <row r="3" spans="1:15" ht="14.4">
      <c r="A3" s="63" t="s">
        <v>34</v>
      </c>
    </row>
    <row r="5" spans="1:15" ht="14.4">
      <c r="A5" s="63" t="s">
        <v>30</v>
      </c>
    </row>
    <row r="6" spans="1:15" ht="14.4">
      <c r="A6" s="63" t="s">
        <v>35</v>
      </c>
      <c r="B6" s="158" t="s">
        <v>36</v>
      </c>
      <c r="C6" s="156"/>
      <c r="D6" s="158" t="s">
        <v>37</v>
      </c>
      <c r="E6" s="156"/>
      <c r="F6" s="158" t="s">
        <v>38</v>
      </c>
      <c r="G6" s="156"/>
      <c r="H6" s="158" t="s">
        <v>39</v>
      </c>
      <c r="I6" s="156"/>
      <c r="J6" s="158" t="s">
        <v>40</v>
      </c>
      <c r="K6" s="156"/>
      <c r="L6" s="158" t="s">
        <v>41</v>
      </c>
      <c r="M6" s="156"/>
      <c r="N6" s="158" t="s">
        <v>42</v>
      </c>
      <c r="O6" s="156"/>
    </row>
    <row r="7" spans="1:15" ht="14.4">
      <c r="A7" s="63" t="s">
        <v>43</v>
      </c>
      <c r="B7" s="158" t="s">
        <v>44</v>
      </c>
      <c r="C7" s="156"/>
      <c r="D7" s="158" t="s">
        <v>45</v>
      </c>
      <c r="E7" s="156"/>
      <c r="F7" s="158" t="s">
        <v>46</v>
      </c>
      <c r="G7" s="156"/>
      <c r="H7" s="158" t="s">
        <v>47</v>
      </c>
      <c r="I7" s="156"/>
      <c r="J7" s="158" t="s">
        <v>48</v>
      </c>
      <c r="K7" s="156"/>
      <c r="L7" s="158" t="s">
        <v>49</v>
      </c>
      <c r="M7" s="156"/>
      <c r="N7" s="158" t="s">
        <v>50</v>
      </c>
      <c r="O7" s="156"/>
    </row>
    <row r="8" spans="1:15" ht="14.4">
      <c r="A8" s="63" t="s">
        <v>32</v>
      </c>
      <c r="B8" s="65" t="s">
        <v>51</v>
      </c>
      <c r="C8" s="65" t="s">
        <v>52</v>
      </c>
      <c r="D8" s="65" t="s">
        <v>51</v>
      </c>
      <c r="E8" s="65" t="s">
        <v>52</v>
      </c>
      <c r="F8" s="65" t="s">
        <v>51</v>
      </c>
      <c r="G8" s="65" t="s">
        <v>52</v>
      </c>
      <c r="H8" s="65" t="s">
        <v>51</v>
      </c>
      <c r="I8" s="65" t="s">
        <v>52</v>
      </c>
      <c r="J8" s="65" t="s">
        <v>51</v>
      </c>
      <c r="K8" s="65" t="s">
        <v>52</v>
      </c>
      <c r="L8" s="65" t="s">
        <v>51</v>
      </c>
      <c r="M8" s="65" t="s">
        <v>52</v>
      </c>
      <c r="N8" s="65" t="s">
        <v>51</v>
      </c>
      <c r="O8" s="65" t="s">
        <v>52</v>
      </c>
    </row>
    <row r="9" spans="1:15" s="68" customFormat="1" ht="14.4">
      <c r="A9" s="66" t="s">
        <v>53</v>
      </c>
      <c r="B9" s="67">
        <v>0.10748640999999999</v>
      </c>
      <c r="C9" s="67">
        <v>0.10435712000000001</v>
      </c>
      <c r="D9" s="67">
        <v>0.10742839</v>
      </c>
      <c r="E9" s="67">
        <v>0.10223528</v>
      </c>
      <c r="F9" s="67">
        <v>9.4595749999999992E-2</v>
      </c>
      <c r="G9" s="67">
        <v>8.2097370000000003E-2</v>
      </c>
      <c r="H9" s="67">
        <v>0.13538696</v>
      </c>
      <c r="I9" s="67">
        <v>0.15110414</v>
      </c>
      <c r="J9" s="67">
        <v>0.10996905999999999</v>
      </c>
      <c r="K9" s="67">
        <v>0.10975686</v>
      </c>
      <c r="L9" s="67">
        <v>0.11582713</v>
      </c>
      <c r="M9" s="67">
        <v>0.10868297</v>
      </c>
      <c r="N9" s="67">
        <v>0.10939215000000001</v>
      </c>
      <c r="O9" s="67">
        <v>0.11019514</v>
      </c>
    </row>
    <row r="10" spans="1:15" ht="14.4">
      <c r="A10" s="63" t="s">
        <v>54</v>
      </c>
      <c r="B10" s="69">
        <v>6.2543769999999999E-2</v>
      </c>
      <c r="C10" s="69">
        <v>6.1674239999999998E-2</v>
      </c>
      <c r="D10" s="69">
        <v>5.986499E-2</v>
      </c>
      <c r="E10" s="69">
        <v>5.7792199999999995E-2</v>
      </c>
      <c r="F10" s="69">
        <v>5.1098449999999997E-2</v>
      </c>
      <c r="G10" s="69">
        <v>5.2871969999999997E-2</v>
      </c>
      <c r="H10" s="69">
        <v>5.98022E-2</v>
      </c>
      <c r="I10" s="69">
        <v>6.6982079999999999E-2</v>
      </c>
      <c r="J10" s="69">
        <v>6.7316039999999994E-2</v>
      </c>
      <c r="K10" s="69">
        <v>6.7081699999999994E-2</v>
      </c>
      <c r="L10" s="69">
        <v>7.3235809999999998E-2</v>
      </c>
      <c r="M10" s="69">
        <v>7.2702229999999993E-2</v>
      </c>
      <c r="N10" s="69">
        <v>7.2623850000000004E-2</v>
      </c>
      <c r="O10" s="69">
        <v>7.20861E-2</v>
      </c>
    </row>
    <row r="11" spans="1:15" ht="14.4">
      <c r="A11" s="63" t="s">
        <v>55</v>
      </c>
      <c r="B11" s="69">
        <v>3.7236479999999995E-2</v>
      </c>
      <c r="C11" s="69">
        <v>3.5968439999999997E-2</v>
      </c>
      <c r="D11" s="69">
        <v>3.5256660000000002E-2</v>
      </c>
      <c r="E11" s="69">
        <v>3.2889929999999998E-2</v>
      </c>
      <c r="F11" s="69">
        <v>3.005153E-2</v>
      </c>
      <c r="G11" s="69">
        <v>2.5259219999999999E-2</v>
      </c>
      <c r="H11" s="69">
        <v>4.1059949999999998E-2</v>
      </c>
      <c r="I11" s="69">
        <v>4.4211750000000001E-2</v>
      </c>
      <c r="J11" s="69">
        <v>3.4185380000000001E-2</v>
      </c>
      <c r="K11" s="69">
        <v>3.304791E-2</v>
      </c>
      <c r="L11" s="69">
        <v>3.8514710000000001E-2</v>
      </c>
      <c r="M11" s="69">
        <v>3.5140739999999997E-2</v>
      </c>
      <c r="N11" s="69">
        <v>3.6245779999999998E-2</v>
      </c>
      <c r="O11" s="69">
        <v>3.5509840000000001E-2</v>
      </c>
    </row>
    <row r="12" spans="1:15" ht="14.4">
      <c r="A12" s="63" t="s">
        <v>56</v>
      </c>
      <c r="B12" s="69">
        <v>0.14861217999999998</v>
      </c>
      <c r="C12" s="69">
        <v>0.14355139</v>
      </c>
      <c r="D12" s="69">
        <v>0.13228828000000001</v>
      </c>
      <c r="E12" s="69">
        <v>0.12426980999999999</v>
      </c>
      <c r="F12" s="69">
        <v>0.11033659</v>
      </c>
      <c r="G12" s="69">
        <v>9.432981E-2</v>
      </c>
      <c r="H12" s="69">
        <v>0.15325010999999999</v>
      </c>
      <c r="I12" s="69">
        <v>0.1685622</v>
      </c>
      <c r="J12" s="69">
        <v>0.12062172</v>
      </c>
      <c r="K12" s="69">
        <v>0.11953798</v>
      </c>
      <c r="L12" s="69">
        <v>0.12035363</v>
      </c>
      <c r="M12" s="69">
        <v>0.11293027999999999</v>
      </c>
      <c r="N12" s="69">
        <v>0.11015074999999999</v>
      </c>
      <c r="O12" s="69">
        <v>0.1109593</v>
      </c>
    </row>
    <row r="13" spans="1:15" ht="14.4">
      <c r="A13" s="63" t="s">
        <v>57</v>
      </c>
      <c r="B13" s="69">
        <v>-8.2202300000000002E-3</v>
      </c>
      <c r="C13" s="69">
        <v>-8.2202300000000002E-3</v>
      </c>
      <c r="D13" s="69">
        <v>4.1824339999999995E-2</v>
      </c>
      <c r="E13" s="69">
        <v>4.1824339999999995E-2</v>
      </c>
      <c r="F13" s="69">
        <v>8.0714590000000003E-2</v>
      </c>
      <c r="G13" s="69">
        <v>8.0714590000000003E-2</v>
      </c>
      <c r="H13" s="69">
        <v>1.707531E-2</v>
      </c>
      <c r="I13" s="69">
        <v>1.707531E-2</v>
      </c>
      <c r="J13" s="69">
        <v>-8.2178020000000004E-2</v>
      </c>
      <c r="K13" s="69">
        <v>-8.2178020000000004E-2</v>
      </c>
      <c r="L13" s="69">
        <v>4.0201000000000001E-4</v>
      </c>
      <c r="M13" s="69">
        <v>4.0201000000000001E-4</v>
      </c>
      <c r="N13" s="69">
        <v>9.8961780000000013E-2</v>
      </c>
      <c r="O13" s="69">
        <v>9.8961780000000013E-2</v>
      </c>
    </row>
    <row r="14" spans="1:15" ht="14.4">
      <c r="A14" s="63" t="s">
        <v>58</v>
      </c>
      <c r="B14" s="69">
        <v>0.33481110000000003</v>
      </c>
      <c r="C14" s="69">
        <v>0.32553655999999997</v>
      </c>
      <c r="D14" s="69">
        <v>0.38463008999999998</v>
      </c>
      <c r="E14" s="69">
        <v>0.37433748999999999</v>
      </c>
      <c r="F14" s="69">
        <v>0.41525593</v>
      </c>
      <c r="G14" s="69">
        <v>0.40715103999999996</v>
      </c>
      <c r="H14" s="69">
        <v>0.38915196000000002</v>
      </c>
      <c r="I14" s="69">
        <v>0.38203648000000001</v>
      </c>
      <c r="J14" s="69">
        <v>0.39711033000000001</v>
      </c>
      <c r="K14" s="69">
        <v>0.38722213000000005</v>
      </c>
      <c r="L14" s="69">
        <v>0.44102873000000004</v>
      </c>
      <c r="M14" s="69">
        <v>0.43020513999999999</v>
      </c>
      <c r="N14" s="69">
        <v>0.43376883999999999</v>
      </c>
      <c r="O14" s="69">
        <v>0.42056550000000004</v>
      </c>
    </row>
    <row r="15" spans="1:15" ht="14.4">
      <c r="A15" s="63" t="s">
        <v>59</v>
      </c>
      <c r="B15" s="69">
        <v>0.66518889999999997</v>
      </c>
      <c r="C15" s="69">
        <v>0.67446343999999991</v>
      </c>
      <c r="D15" s="69">
        <v>0.61536990999999996</v>
      </c>
      <c r="E15" s="69">
        <v>0.62566251000000006</v>
      </c>
      <c r="F15" s="69">
        <v>0.58474406999999995</v>
      </c>
      <c r="G15" s="69">
        <v>0.59284895999999998</v>
      </c>
      <c r="H15" s="69">
        <v>0.61084804000000004</v>
      </c>
      <c r="I15" s="69">
        <v>0.61796351999999999</v>
      </c>
      <c r="J15" s="69">
        <v>0.60288967000000004</v>
      </c>
      <c r="K15" s="69">
        <v>0.61277786999999995</v>
      </c>
      <c r="L15" s="69">
        <v>0.55897127000000002</v>
      </c>
      <c r="M15" s="69">
        <v>0.56979486000000001</v>
      </c>
      <c r="N15" s="69">
        <v>0.56623116000000007</v>
      </c>
      <c r="O15" s="69">
        <v>0.57943449999999996</v>
      </c>
    </row>
    <row r="16" spans="1:15" ht="14.4">
      <c r="A16" s="63" t="s">
        <v>60</v>
      </c>
      <c r="B16" s="69">
        <v>7.3438699999999996E-2</v>
      </c>
      <c r="C16" s="69">
        <v>7.1404389999999998E-2</v>
      </c>
      <c r="D16" s="69">
        <v>7.4937870000000004E-2</v>
      </c>
      <c r="E16" s="69">
        <v>7.2932549999999999E-2</v>
      </c>
      <c r="F16" s="69">
        <v>7.4487150000000002E-2</v>
      </c>
      <c r="G16" s="69">
        <v>7.3033330000000007E-2</v>
      </c>
      <c r="H16" s="69">
        <v>7.4687900000000002E-2</v>
      </c>
      <c r="I16" s="69">
        <v>7.3322269999999995E-2</v>
      </c>
      <c r="J16" s="69">
        <v>7.2898420000000005E-2</v>
      </c>
      <c r="K16" s="69">
        <v>7.1083220000000003E-2</v>
      </c>
      <c r="L16" s="69">
        <v>7.0725339999999998E-2</v>
      </c>
      <c r="M16" s="69">
        <v>6.8989620000000001E-2</v>
      </c>
      <c r="N16" s="69">
        <v>6.8944720000000001E-2</v>
      </c>
      <c r="O16" s="69">
        <v>6.6846139999999998E-2</v>
      </c>
    </row>
    <row r="17" spans="1:15" ht="14.4">
      <c r="A17" s="63" t="s">
        <v>61</v>
      </c>
      <c r="B17" s="69">
        <v>0</v>
      </c>
      <c r="C17" s="69">
        <v>0</v>
      </c>
      <c r="D17" s="69">
        <v>0</v>
      </c>
      <c r="E17" s="69">
        <v>0</v>
      </c>
      <c r="F17" s="69">
        <v>0</v>
      </c>
      <c r="G17" s="69">
        <v>0</v>
      </c>
      <c r="H17" s="69">
        <v>0</v>
      </c>
      <c r="I17" s="69">
        <v>0</v>
      </c>
      <c r="J17" s="69">
        <v>0</v>
      </c>
      <c r="K17" s="69">
        <v>0</v>
      </c>
      <c r="L17" s="69">
        <v>0</v>
      </c>
      <c r="M17" s="69">
        <v>0</v>
      </c>
      <c r="N17" s="69">
        <v>0</v>
      </c>
      <c r="O17" s="69">
        <v>0</v>
      </c>
    </row>
    <row r="18" spans="1:15" ht="14.4">
      <c r="A18" s="63" t="s">
        <v>62</v>
      </c>
      <c r="B18" s="69">
        <v>0.23939861000000001</v>
      </c>
      <c r="C18" s="69">
        <v>0.24190362000000001</v>
      </c>
      <c r="D18" s="69">
        <v>0.21544637999999999</v>
      </c>
      <c r="E18" s="69">
        <v>0.21147735000000001</v>
      </c>
      <c r="F18" s="69">
        <v>0.17048397000000001</v>
      </c>
      <c r="G18" s="69">
        <v>0.18350735000000001</v>
      </c>
      <c r="H18" s="69">
        <v>0.20253982000000001</v>
      </c>
      <c r="I18" s="69">
        <v>0.23471369</v>
      </c>
      <c r="J18" s="69">
        <v>0.22788966999999999</v>
      </c>
      <c r="K18" s="69">
        <v>0.23300979000000002</v>
      </c>
      <c r="L18" s="69">
        <v>0.22403054</v>
      </c>
      <c r="M18" s="69">
        <v>0.22881785000000002</v>
      </c>
      <c r="N18" s="69">
        <v>0.21668341999999999</v>
      </c>
      <c r="O18" s="69">
        <v>0.22123081999999999</v>
      </c>
    </row>
    <row r="19" spans="1:15" ht="14.4">
      <c r="A19" s="63" t="s">
        <v>63</v>
      </c>
      <c r="B19" s="69">
        <v>0.24961449000000002</v>
      </c>
      <c r="C19" s="69">
        <v>0.24614418000000002</v>
      </c>
      <c r="D19" s="69">
        <v>0.22462243999999998</v>
      </c>
      <c r="E19" s="69">
        <v>0.21835940000000001</v>
      </c>
      <c r="F19" s="69">
        <v>0.18761202999999999</v>
      </c>
      <c r="G19" s="69">
        <v>0.19744879000000001</v>
      </c>
      <c r="H19" s="69">
        <v>0.22320276</v>
      </c>
      <c r="I19" s="69">
        <v>0.25537662</v>
      </c>
      <c r="J19" s="69">
        <v>0.23752189000000001</v>
      </c>
      <c r="K19" s="69">
        <v>0.24264200999999999</v>
      </c>
      <c r="L19" s="69">
        <v>0.22885272000000001</v>
      </c>
      <c r="M19" s="69">
        <v>0.23364004000000002</v>
      </c>
      <c r="N19" s="69">
        <v>0.22070351999999999</v>
      </c>
      <c r="O19" s="69">
        <v>0.22525092000000002</v>
      </c>
    </row>
    <row r="20" spans="1:15" ht="14.4">
      <c r="A20" s="63" t="s">
        <v>64</v>
      </c>
      <c r="B20" s="69">
        <v>0.24961449000000002</v>
      </c>
      <c r="C20" s="69">
        <v>0.24614418000000002</v>
      </c>
      <c r="D20" s="69">
        <v>0.22462243999999998</v>
      </c>
      <c r="E20" s="69">
        <v>0.21835940000000001</v>
      </c>
      <c r="F20" s="69">
        <v>0.18761202999999999</v>
      </c>
      <c r="G20" s="69">
        <v>0.19744879000000001</v>
      </c>
      <c r="H20" s="69">
        <v>0.22320276</v>
      </c>
      <c r="I20" s="69">
        <v>0.25537662</v>
      </c>
      <c r="J20" s="69">
        <v>0.23752189000000001</v>
      </c>
      <c r="K20" s="69">
        <v>0.24264200999999999</v>
      </c>
      <c r="L20" s="69">
        <v>0.22885272000000001</v>
      </c>
      <c r="M20" s="69">
        <v>0.23364004000000002</v>
      </c>
      <c r="N20" s="69">
        <v>0.22070351999999999</v>
      </c>
      <c r="O20" s="69">
        <v>0.22525092000000002</v>
      </c>
    </row>
    <row r="21" spans="1:15" ht="14.4">
      <c r="A21" s="63" t="s">
        <v>65</v>
      </c>
      <c r="B21" s="69">
        <v>0.44602930000000002</v>
      </c>
      <c r="C21" s="69">
        <v>0.45740169999999997</v>
      </c>
      <c r="D21" s="69">
        <v>0.39074747000000004</v>
      </c>
      <c r="E21" s="69">
        <v>0.39915886</v>
      </c>
      <c r="F21" s="69">
        <v>0.34554869999999999</v>
      </c>
      <c r="G21" s="69">
        <v>0.36646085999999994</v>
      </c>
      <c r="H21" s="69">
        <v>0.34588894000000003</v>
      </c>
      <c r="I21" s="69">
        <v>0.38721480999999996</v>
      </c>
      <c r="J21" s="69">
        <v>0.35048161</v>
      </c>
      <c r="K21" s="69">
        <v>0.36821366</v>
      </c>
      <c r="L21" s="69">
        <v>0.32529636000000006</v>
      </c>
      <c r="M21" s="69">
        <v>0.34337955000000003</v>
      </c>
      <c r="N21" s="69">
        <v>0.33125628000000001</v>
      </c>
      <c r="O21" s="69">
        <v>0.3521608</v>
      </c>
    </row>
    <row r="22" spans="1:15" ht="14.4">
      <c r="A22" s="63" t="s">
        <v>66</v>
      </c>
      <c r="B22" s="69">
        <v>0.46337702000000003</v>
      </c>
      <c r="C22" s="70" t="s">
        <v>67</v>
      </c>
      <c r="D22" s="69">
        <v>0.40833492999999998</v>
      </c>
      <c r="E22" s="70" t="s">
        <v>67</v>
      </c>
      <c r="F22" s="69">
        <v>0.35909180999999996</v>
      </c>
      <c r="G22" s="70" t="s">
        <v>67</v>
      </c>
      <c r="H22" s="69">
        <v>0.35772708000000003</v>
      </c>
      <c r="I22" s="70" t="s">
        <v>67</v>
      </c>
      <c r="J22" s="69">
        <v>0.36624343000000004</v>
      </c>
      <c r="K22" s="70" t="s">
        <v>67</v>
      </c>
      <c r="L22" s="69">
        <v>0.34157123</v>
      </c>
      <c r="M22" s="70" t="s">
        <v>67</v>
      </c>
      <c r="N22" s="69">
        <v>0.35055276000000002</v>
      </c>
      <c r="O22" s="70" t="s">
        <v>67</v>
      </c>
    </row>
    <row r="23" spans="1:15" ht="14.4">
      <c r="A23" s="63" t="s">
        <v>68</v>
      </c>
      <c r="B23" s="69">
        <v>6.2837320000000002E-2</v>
      </c>
      <c r="C23" s="69">
        <v>6.5724779999999997E-2</v>
      </c>
      <c r="D23" s="69">
        <v>6.2703120000000001E-2</v>
      </c>
      <c r="E23" s="69">
        <v>6.6254599999999997E-2</v>
      </c>
      <c r="F23" s="69">
        <v>5.7159929999999998E-2</v>
      </c>
      <c r="G23" s="69">
        <v>6.5509680000000001E-2</v>
      </c>
      <c r="H23" s="69">
        <v>6.005166E-2</v>
      </c>
      <c r="I23" s="69">
        <v>6.8668460000000001E-2</v>
      </c>
      <c r="J23" s="69">
        <v>4.6409810000000003E-2</v>
      </c>
      <c r="K23" s="69">
        <v>5.3247419999999997E-2</v>
      </c>
      <c r="L23" s="69">
        <v>3.9782999999999999E-2</v>
      </c>
      <c r="M23" s="69">
        <v>4.3215690000000001E-2</v>
      </c>
      <c r="N23" s="69">
        <v>4.0402009999999995E-2</v>
      </c>
      <c r="O23" s="69">
        <v>4.3626079999999998E-2</v>
      </c>
    </row>
    <row r="24" spans="1:15" ht="14.4">
      <c r="A24" s="63" t="s">
        <v>69</v>
      </c>
      <c r="B24" s="69">
        <v>0.18677717999999999</v>
      </c>
      <c r="C24" s="69">
        <v>0.18041940000000001</v>
      </c>
      <c r="D24" s="69">
        <v>0.16191933</v>
      </c>
      <c r="E24" s="69">
        <v>0.15210480000000001</v>
      </c>
      <c r="F24" s="69">
        <v>0.13045210000000002</v>
      </c>
      <c r="G24" s="69">
        <v>0.11153157</v>
      </c>
      <c r="H24" s="69">
        <v>0.16315109999999999</v>
      </c>
      <c r="I24" s="69">
        <v>0.18670815999999998</v>
      </c>
      <c r="J24" s="69">
        <v>0.19111208000000002</v>
      </c>
      <c r="K24" s="69">
        <v>0.18939459</v>
      </c>
      <c r="L24" s="69">
        <v>0.18906972</v>
      </c>
      <c r="M24" s="69">
        <v>0.17741610999999999</v>
      </c>
      <c r="N24" s="69">
        <v>0.18030151</v>
      </c>
      <c r="O24" s="69">
        <v>0.18162483000000001</v>
      </c>
    </row>
    <row r="25" spans="1:15" ht="14.4">
      <c r="A25" s="63" t="s">
        <v>70</v>
      </c>
      <c r="B25" s="69">
        <v>0.20433437000000002</v>
      </c>
      <c r="C25" s="69">
        <v>0.20434615</v>
      </c>
      <c r="D25" s="69">
        <v>0.18299882000000001</v>
      </c>
      <c r="E25" s="69">
        <v>0.18299873999999999</v>
      </c>
      <c r="F25" s="69">
        <v>0.15419847</v>
      </c>
      <c r="G25" s="69">
        <v>0.15423213999999999</v>
      </c>
      <c r="H25" s="69">
        <v>6.068602E-2</v>
      </c>
      <c r="I25" s="69">
        <v>9.7188899999999995E-2</v>
      </c>
      <c r="J25" s="69">
        <v>0.36884307</v>
      </c>
      <c r="K25" s="69">
        <v>0.36884165000000002</v>
      </c>
      <c r="L25" s="69">
        <v>0.36344314999999999</v>
      </c>
      <c r="M25" s="69">
        <v>0.36347225</v>
      </c>
      <c r="N25" s="69">
        <v>0.38907469</v>
      </c>
      <c r="O25" s="69">
        <v>0.38907415000000001</v>
      </c>
    </row>
    <row r="26" spans="1:15" ht="14.4">
      <c r="A26" s="63" t="s">
        <v>71</v>
      </c>
      <c r="B26" s="69">
        <v>0.14861217999999998</v>
      </c>
      <c r="C26" s="69">
        <v>0.14355139</v>
      </c>
      <c r="D26" s="69">
        <v>0.13228828000000001</v>
      </c>
      <c r="E26" s="69">
        <v>0.12426980999999999</v>
      </c>
      <c r="F26" s="69">
        <v>0.11033659</v>
      </c>
      <c r="G26" s="69">
        <v>9.432981E-2</v>
      </c>
      <c r="H26" s="69">
        <v>0.15325010999999999</v>
      </c>
      <c r="I26" s="69">
        <v>0.1685622</v>
      </c>
      <c r="J26" s="69">
        <v>0.12062172</v>
      </c>
      <c r="K26" s="69">
        <v>0.11953798</v>
      </c>
      <c r="L26" s="69">
        <v>0.12035363</v>
      </c>
      <c r="M26" s="69">
        <v>0.11293027999999999</v>
      </c>
      <c r="N26" s="69">
        <v>0.11015074999999999</v>
      </c>
      <c r="O26" s="69">
        <v>0.1109593</v>
      </c>
    </row>
    <row r="27" spans="1:15" s="68" customFormat="1" ht="14.4">
      <c r="A27" s="66" t="s">
        <v>72</v>
      </c>
      <c r="B27" s="71">
        <v>3.9723929999999998</v>
      </c>
      <c r="C27" s="71">
        <v>3.7450739999999998</v>
      </c>
      <c r="D27" s="71">
        <v>3.5823170000000002</v>
      </c>
      <c r="E27" s="71">
        <v>3.2957619999999999</v>
      </c>
      <c r="F27" s="71">
        <v>3.2822300000000002</v>
      </c>
      <c r="G27" s="71">
        <v>3.0140400000000001</v>
      </c>
      <c r="H27" s="71">
        <v>3.7168459999999999</v>
      </c>
      <c r="I27" s="71">
        <v>3.7189800000000002</v>
      </c>
      <c r="J27" s="71">
        <v>5.1179249999999996</v>
      </c>
      <c r="K27" s="71">
        <v>4.5568780000000002</v>
      </c>
      <c r="L27" s="71">
        <v>5.7525250000000003</v>
      </c>
      <c r="M27" s="71">
        <v>5.406371</v>
      </c>
      <c r="N27" s="71">
        <v>5.4626869999999998</v>
      </c>
      <c r="O27" s="71">
        <v>5.1632160000000002</v>
      </c>
    </row>
    <row r="28" spans="1:15" ht="14.4">
      <c r="A28" s="63" t="s">
        <v>73</v>
      </c>
      <c r="B28" s="72">
        <v>3.9723929999999998</v>
      </c>
      <c r="C28" s="72">
        <v>3.7450739999999998</v>
      </c>
      <c r="D28" s="72">
        <v>3.5823170000000002</v>
      </c>
      <c r="E28" s="72">
        <v>3.2957619999999999</v>
      </c>
      <c r="F28" s="72">
        <v>3.2822300000000002</v>
      </c>
      <c r="G28" s="72">
        <v>3.0140400000000001</v>
      </c>
      <c r="H28" s="72">
        <v>3.7168459999999999</v>
      </c>
      <c r="I28" s="72">
        <v>3.7189800000000002</v>
      </c>
      <c r="J28" s="72">
        <v>5.1179249999999996</v>
      </c>
      <c r="K28" s="72">
        <v>4.5568780000000002</v>
      </c>
      <c r="L28" s="72">
        <v>5.7525250000000003</v>
      </c>
      <c r="M28" s="72">
        <v>5.406371</v>
      </c>
      <c r="N28" s="72">
        <v>5.4626869999999998</v>
      </c>
      <c r="O28" s="72">
        <v>5.1632160000000002</v>
      </c>
    </row>
    <row r="29" spans="1:15" ht="14.4">
      <c r="A29" s="63" t="s">
        <v>74</v>
      </c>
      <c r="B29" s="72">
        <v>7.09816</v>
      </c>
      <c r="C29" s="72">
        <v>6.9593489999999996</v>
      </c>
      <c r="D29" s="72">
        <v>6.2317070000000001</v>
      </c>
      <c r="E29" s="72">
        <v>6.0246209999999998</v>
      </c>
      <c r="F29" s="72">
        <v>6.0452959999999996</v>
      </c>
      <c r="G29" s="72">
        <v>5.5939959999999997</v>
      </c>
      <c r="H29" s="72">
        <v>5.7598570000000002</v>
      </c>
      <c r="I29" s="72">
        <v>5.638903</v>
      </c>
      <c r="J29" s="72">
        <v>7.5518869999999998</v>
      </c>
      <c r="K29" s="72">
        <v>6.915146</v>
      </c>
      <c r="L29" s="72">
        <v>8.1767679999999991</v>
      </c>
      <c r="M29" s="72">
        <v>7.9457149999999999</v>
      </c>
      <c r="N29" s="72">
        <v>8.1990049999999997</v>
      </c>
      <c r="O29" s="72">
        <v>8.0722529999999999</v>
      </c>
    </row>
    <row r="30" spans="1:15" ht="14.4">
      <c r="A30" s="63" t="s">
        <v>75</v>
      </c>
      <c r="B30" s="72">
        <v>6.2760740000000004</v>
      </c>
      <c r="C30" s="72">
        <v>6.2701130000000003</v>
      </c>
      <c r="D30" s="72">
        <v>6.1128049999999998</v>
      </c>
      <c r="E30" s="72">
        <v>6.0602260000000001</v>
      </c>
      <c r="F30" s="72">
        <v>6.0940770000000004</v>
      </c>
      <c r="G30" s="72">
        <v>5.5408939999999998</v>
      </c>
      <c r="H30" s="72">
        <v>6.5555560000000002</v>
      </c>
      <c r="I30" s="72">
        <v>5.9164719999999997</v>
      </c>
      <c r="J30" s="72">
        <v>6.6367919999999998</v>
      </c>
      <c r="K30" s="72">
        <v>6.1087030000000002</v>
      </c>
      <c r="L30" s="72">
        <v>7.792929</v>
      </c>
      <c r="M30" s="72">
        <v>7.6679539999999999</v>
      </c>
      <c r="N30" s="72">
        <v>8.2636819999999993</v>
      </c>
      <c r="O30" s="72">
        <v>8.1018170000000005</v>
      </c>
    </row>
    <row r="31" spans="1:15" ht="14.4">
      <c r="A31" s="63" t="s">
        <v>76</v>
      </c>
      <c r="B31" s="72">
        <v>1.2484660000000001</v>
      </c>
      <c r="C31" s="72">
        <v>1.088028</v>
      </c>
      <c r="D31" s="72">
        <v>0.60975599999999996</v>
      </c>
      <c r="E31" s="72">
        <v>0.43637500000000001</v>
      </c>
      <c r="F31" s="72">
        <v>0.35191600000000001</v>
      </c>
      <c r="G31" s="72">
        <v>0.53322400000000003</v>
      </c>
      <c r="H31" s="72">
        <v>0.60931900000000006</v>
      </c>
      <c r="I31" s="72">
        <v>1.0766249999999999</v>
      </c>
      <c r="J31" s="72">
        <v>8.4905999999999995E-2</v>
      </c>
      <c r="K31" s="72">
        <v>0.227718</v>
      </c>
      <c r="L31" s="72">
        <v>2.9797980000000002</v>
      </c>
      <c r="M31" s="72">
        <v>2.853885</v>
      </c>
      <c r="N31" s="72">
        <v>4.721393</v>
      </c>
      <c r="O31" s="72">
        <v>4.4767060000000001</v>
      </c>
    </row>
    <row r="32" spans="1:15" ht="14.4">
      <c r="A32" s="63" t="s">
        <v>77</v>
      </c>
      <c r="B32" s="72">
        <v>3.6703600000000001</v>
      </c>
      <c r="C32" s="70" t="s">
        <v>67</v>
      </c>
      <c r="D32" s="72">
        <v>3.3336410000000001</v>
      </c>
      <c r="E32" s="70" t="s">
        <v>67</v>
      </c>
      <c r="F32" s="72">
        <v>2.8824700000000001</v>
      </c>
      <c r="G32" s="70" t="s">
        <v>67</v>
      </c>
      <c r="H32" s="72">
        <v>3.2842319999999998</v>
      </c>
      <c r="I32" s="70" t="s">
        <v>67</v>
      </c>
      <c r="J32" s="72">
        <v>4.4359999999999999</v>
      </c>
      <c r="K32" s="70" t="s">
        <v>67</v>
      </c>
      <c r="L32" s="72">
        <v>5.0917029999999999</v>
      </c>
      <c r="M32" s="70" t="s">
        <v>67</v>
      </c>
      <c r="N32" s="72">
        <v>4.8290600000000001</v>
      </c>
      <c r="O32" s="70" t="s">
        <v>67</v>
      </c>
    </row>
    <row r="33" spans="1:15" ht="14.4">
      <c r="A33" s="63" t="s">
        <v>78</v>
      </c>
      <c r="B33" s="69">
        <v>0.36757902999999997</v>
      </c>
      <c r="C33" s="69">
        <v>0.38589129</v>
      </c>
      <c r="D33" s="69">
        <v>0.35251385999999996</v>
      </c>
      <c r="E33" s="69">
        <v>0.37024699</v>
      </c>
      <c r="F33" s="69">
        <v>0.32543317999999999</v>
      </c>
      <c r="G33" s="69">
        <v>0.33152949999999998</v>
      </c>
      <c r="H33" s="69">
        <v>0.30929832000000002</v>
      </c>
      <c r="I33" s="69">
        <v>0.31328458999999997</v>
      </c>
      <c r="J33" s="69">
        <v>0.34654116000000001</v>
      </c>
      <c r="K33" s="69">
        <v>0.35608828999999997</v>
      </c>
      <c r="L33" s="69">
        <v>0.20675104999999999</v>
      </c>
      <c r="M33" s="69">
        <v>0.22004691999999998</v>
      </c>
      <c r="N33" s="69">
        <v>0.14050251</v>
      </c>
      <c r="O33" s="69">
        <v>0.15685963999999999</v>
      </c>
    </row>
    <row r="34" spans="1:15" ht="14.4">
      <c r="A34" s="63" t="s">
        <v>79</v>
      </c>
      <c r="B34" s="72">
        <v>16.058112000000001</v>
      </c>
      <c r="C34" s="72">
        <v>16.058112000000001</v>
      </c>
      <c r="D34" s="72">
        <v>17.726368000000001</v>
      </c>
      <c r="E34" s="72">
        <v>17.726368000000001</v>
      </c>
      <c r="F34" s="72">
        <v>22.719238000000001</v>
      </c>
      <c r="G34" s="72">
        <v>22.719238000000001</v>
      </c>
      <c r="H34" s="72">
        <v>21.452107000000002</v>
      </c>
      <c r="I34" s="72">
        <v>21.452107000000002</v>
      </c>
      <c r="J34" s="72">
        <v>21.857196999999999</v>
      </c>
      <c r="K34" s="72">
        <v>21.857196999999999</v>
      </c>
      <c r="L34" s="72">
        <v>17.920496</v>
      </c>
      <c r="M34" s="72">
        <v>17.920496</v>
      </c>
      <c r="N34" s="72">
        <v>13.694829</v>
      </c>
      <c r="O34" s="72">
        <v>13.694829</v>
      </c>
    </row>
    <row r="35" spans="1:15" ht="14.4">
      <c r="A35" s="63" t="s">
        <v>80</v>
      </c>
      <c r="B35" s="72">
        <v>6.2274000000000003E-2</v>
      </c>
      <c r="C35" s="72">
        <v>6.2274000000000003E-2</v>
      </c>
      <c r="D35" s="72">
        <v>5.6412999999999998E-2</v>
      </c>
      <c r="E35" s="72">
        <v>5.6412999999999998E-2</v>
      </c>
      <c r="F35" s="72">
        <v>4.4016E-2</v>
      </c>
      <c r="G35" s="72">
        <v>4.4016E-2</v>
      </c>
      <c r="H35" s="72">
        <v>4.6614999999999997E-2</v>
      </c>
      <c r="I35" s="72">
        <v>4.6614999999999997E-2</v>
      </c>
      <c r="J35" s="72">
        <v>4.5752000000000001E-2</v>
      </c>
      <c r="K35" s="72">
        <v>4.5752000000000001E-2</v>
      </c>
      <c r="L35" s="72">
        <v>5.5801999999999997E-2</v>
      </c>
      <c r="M35" s="72">
        <v>5.5801999999999997E-2</v>
      </c>
      <c r="N35" s="72">
        <v>7.3020000000000002E-2</v>
      </c>
      <c r="O35" s="72">
        <v>7.3020000000000002E-2</v>
      </c>
    </row>
    <row r="36" spans="1:15" ht="14.4">
      <c r="A36" s="63" t="s">
        <v>81</v>
      </c>
      <c r="B36" s="72">
        <v>-12.413384000000001</v>
      </c>
      <c r="C36" s="72">
        <v>-16.358671000000001</v>
      </c>
      <c r="D36" s="72">
        <v>7.5694869999999996</v>
      </c>
      <c r="E36" s="72">
        <v>4.7966839999999999</v>
      </c>
      <c r="F36" s="72">
        <v>-1.119122</v>
      </c>
      <c r="G36" s="72">
        <v>-1.9210860000000001</v>
      </c>
      <c r="H36" s="72">
        <v>-5.6257539999999997</v>
      </c>
      <c r="I36" s="72">
        <v>1.4355659999999999</v>
      </c>
      <c r="J36" s="72">
        <v>0.80760900000000002</v>
      </c>
      <c r="K36" s="72">
        <v>0.79539000000000004</v>
      </c>
      <c r="L36" s="72">
        <v>85.378015000000005</v>
      </c>
      <c r="M36" s="72">
        <v>86.342290000000006</v>
      </c>
      <c r="N36" s="72">
        <v>5.7280740000000003</v>
      </c>
      <c r="O36" s="72">
        <v>0.218859</v>
      </c>
    </row>
    <row r="37" spans="1:15" ht="14.4">
      <c r="A37" s="63" t="s">
        <v>82</v>
      </c>
      <c r="B37" s="69">
        <v>1.5634155699999999</v>
      </c>
      <c r="C37" s="69">
        <v>1.64668466</v>
      </c>
      <c r="D37" s="69">
        <v>1.52685911</v>
      </c>
      <c r="E37" s="69">
        <v>1.6321927000000001</v>
      </c>
      <c r="F37" s="69">
        <v>1.4795857400000001</v>
      </c>
      <c r="G37" s="69">
        <v>1.57580963</v>
      </c>
      <c r="H37" s="69">
        <v>1.5271200999999999</v>
      </c>
      <c r="I37" s="69">
        <v>1.6481729599999999</v>
      </c>
      <c r="J37" s="69">
        <v>1.4058669000000001</v>
      </c>
      <c r="K37" s="69">
        <v>1.53116655</v>
      </c>
      <c r="L37" s="69">
        <v>1.0204942699999999</v>
      </c>
      <c r="M37" s="69">
        <v>1.1222755600000001</v>
      </c>
      <c r="N37" s="69">
        <v>0.98633166000000005</v>
      </c>
      <c r="O37" s="69">
        <v>1.09149304</v>
      </c>
    </row>
    <row r="38" spans="1:15" ht="14.4">
      <c r="A38" s="63" t="s">
        <v>83</v>
      </c>
      <c r="B38" s="72">
        <v>3.5051860000000001</v>
      </c>
      <c r="C38" s="72">
        <v>3.6000839999999998</v>
      </c>
      <c r="D38" s="72">
        <v>3.9075340000000001</v>
      </c>
      <c r="E38" s="72">
        <v>4.08908</v>
      </c>
      <c r="F38" s="72">
        <v>4.2818440000000004</v>
      </c>
      <c r="G38" s="72">
        <v>4.3000759999999998</v>
      </c>
      <c r="H38" s="72">
        <v>4.4150590000000003</v>
      </c>
      <c r="I38" s="72">
        <v>4.2564820000000001</v>
      </c>
      <c r="J38" s="72">
        <v>4.0112430000000003</v>
      </c>
      <c r="K38" s="72">
        <v>4.1583639999999997</v>
      </c>
      <c r="L38" s="72">
        <v>3.1371220000000002</v>
      </c>
      <c r="M38" s="72">
        <v>3.2683239999999998</v>
      </c>
      <c r="N38" s="72">
        <v>2.9775489999999998</v>
      </c>
      <c r="O38" s="72">
        <v>3.0994169999999999</v>
      </c>
    </row>
    <row r="39" spans="1:15" ht="14.4">
      <c r="A39" s="63" t="s">
        <v>84</v>
      </c>
      <c r="B39" s="72">
        <v>3.5051860000000001</v>
      </c>
      <c r="C39" s="72">
        <v>3.6000839999999998</v>
      </c>
      <c r="D39" s="72">
        <v>3.9075340000000001</v>
      </c>
      <c r="E39" s="72">
        <v>4.08908</v>
      </c>
      <c r="F39" s="72">
        <v>4.2818440000000004</v>
      </c>
      <c r="G39" s="72">
        <v>4.3000759999999998</v>
      </c>
      <c r="H39" s="72">
        <v>4.4150590000000003</v>
      </c>
      <c r="I39" s="72">
        <v>4.2564820000000001</v>
      </c>
      <c r="J39" s="72">
        <v>4.0112430000000003</v>
      </c>
      <c r="K39" s="72">
        <v>4.1583639999999997</v>
      </c>
      <c r="L39" s="72">
        <v>3.1371220000000002</v>
      </c>
      <c r="M39" s="72">
        <v>3.2683239999999998</v>
      </c>
      <c r="N39" s="72">
        <v>2.9775489999999998</v>
      </c>
      <c r="O39" s="72">
        <v>3.0994169999999999</v>
      </c>
    </row>
    <row r="40" spans="1:15" ht="14.4">
      <c r="A40" s="63" t="s">
        <v>85</v>
      </c>
      <c r="B40" s="69">
        <v>0.45414333999999995</v>
      </c>
      <c r="C40" s="69">
        <v>0.46703476999999999</v>
      </c>
      <c r="D40" s="69">
        <v>0.47109827000000004</v>
      </c>
      <c r="E40" s="69">
        <v>0.48978889000000003</v>
      </c>
      <c r="F40" s="69">
        <v>0.4789813</v>
      </c>
      <c r="G40" s="69">
        <v>0.49773971000000006</v>
      </c>
      <c r="H40" s="69">
        <v>0.49018929999999999</v>
      </c>
      <c r="I40" s="69">
        <v>0.51232442</v>
      </c>
      <c r="J40" s="69">
        <v>0.45819063999999998</v>
      </c>
      <c r="K40" s="69">
        <v>0.48195914000000001</v>
      </c>
      <c r="L40" s="69">
        <v>0.40118482999999999</v>
      </c>
      <c r="M40" s="69">
        <v>0.42422342000000002</v>
      </c>
      <c r="N40" s="69">
        <v>0.39003259000000001</v>
      </c>
      <c r="O40" s="69">
        <v>0.41438523999999999</v>
      </c>
    </row>
    <row r="41" spans="1:15" ht="14.4">
      <c r="A41" s="63" t="s">
        <v>86</v>
      </c>
      <c r="B41" s="72">
        <v>2.8865889999999998</v>
      </c>
      <c r="C41" s="72">
        <v>2.9013520000000002</v>
      </c>
      <c r="D41" s="72">
        <v>3.0470389999999998</v>
      </c>
      <c r="E41" s="72">
        <v>3.1084070000000001</v>
      </c>
      <c r="F41" s="72">
        <v>3.1477849999999998</v>
      </c>
      <c r="G41" s="72">
        <v>3.250194</v>
      </c>
      <c r="H41" s="72">
        <v>3.2972999999999999</v>
      </c>
      <c r="I41" s="72">
        <v>3.4177369999999998</v>
      </c>
      <c r="J41" s="72">
        <v>3.2168450000000002</v>
      </c>
      <c r="K41" s="72">
        <v>3.3211439999999999</v>
      </c>
      <c r="L41" s="72">
        <v>3.0073479999999999</v>
      </c>
      <c r="M41" s="72">
        <v>3.0927920000000002</v>
      </c>
      <c r="N41" s="72">
        <v>3.0180660000000001</v>
      </c>
      <c r="O41" s="72">
        <v>3.1032280000000001</v>
      </c>
    </row>
    <row r="42" spans="1:15" ht="14.4">
      <c r="A42" s="63" t="s">
        <v>87</v>
      </c>
      <c r="B42" s="69">
        <v>0.21205770000000002</v>
      </c>
      <c r="C42" s="69">
        <v>0.21034812</v>
      </c>
      <c r="D42" s="69">
        <v>0.20996619999999999</v>
      </c>
      <c r="E42" s="69">
        <v>0.20540665</v>
      </c>
      <c r="F42" s="69">
        <v>0.19679634000000001</v>
      </c>
      <c r="G42" s="69">
        <v>0.18877441</v>
      </c>
      <c r="H42" s="69">
        <v>0.21846371000000001</v>
      </c>
      <c r="I42" s="69">
        <v>0.20483687</v>
      </c>
      <c r="J42" s="69">
        <v>0.1860791</v>
      </c>
      <c r="K42" s="69">
        <v>0.17765882000000002</v>
      </c>
      <c r="L42" s="69">
        <v>0.26481591000000004</v>
      </c>
      <c r="M42" s="69">
        <v>0.25676424999999997</v>
      </c>
      <c r="N42" s="69">
        <v>0.29753413000000001</v>
      </c>
      <c r="O42" s="69">
        <v>0.28385380999999998</v>
      </c>
    </row>
    <row r="43" spans="1:15" ht="14.4">
      <c r="A43" s="63" t="s">
        <v>88</v>
      </c>
      <c r="B43" s="69">
        <v>0.21205770000000002</v>
      </c>
      <c r="C43" s="69">
        <v>0.21034812</v>
      </c>
      <c r="D43" s="69">
        <v>0.20996619999999999</v>
      </c>
      <c r="E43" s="69">
        <v>0.20540665</v>
      </c>
      <c r="F43" s="69">
        <v>0.18670076999999999</v>
      </c>
      <c r="G43" s="69">
        <v>0.17929531000000001</v>
      </c>
      <c r="H43" s="69">
        <v>0.21846371000000001</v>
      </c>
      <c r="I43" s="69">
        <v>0.20483687</v>
      </c>
      <c r="J43" s="69">
        <v>6.5400189999999997E-2</v>
      </c>
      <c r="K43" s="69">
        <v>6.6855399999999995E-2</v>
      </c>
      <c r="L43" s="69">
        <v>0.12699350000000001</v>
      </c>
      <c r="M43" s="69">
        <v>0.13144122</v>
      </c>
      <c r="N43" s="69">
        <v>0.27226411</v>
      </c>
      <c r="O43" s="69">
        <v>0.26101847</v>
      </c>
    </row>
    <row r="44" spans="1:15" ht="14.4">
      <c r="A44" s="63" t="s">
        <v>89</v>
      </c>
      <c r="B44" s="69">
        <v>0.20478363000000002</v>
      </c>
      <c r="C44" s="69">
        <v>0.20344187999999999</v>
      </c>
      <c r="D44" s="69">
        <v>0.18505071000000001</v>
      </c>
      <c r="E44" s="69">
        <v>0.18631553000000001</v>
      </c>
      <c r="F44" s="69">
        <v>0.14927984999999999</v>
      </c>
      <c r="G44" s="69">
        <v>0.14415943000000001</v>
      </c>
      <c r="H44" s="69">
        <v>0.14305849000000001</v>
      </c>
      <c r="I44" s="69">
        <v>0.13496991999999999</v>
      </c>
      <c r="J44" s="69">
        <v>0.13142323</v>
      </c>
      <c r="K44" s="69">
        <v>0.12747559</v>
      </c>
      <c r="L44" s="69">
        <v>0.27032879999999998</v>
      </c>
      <c r="M44" s="69">
        <v>0.26177717</v>
      </c>
      <c r="N44" s="69">
        <v>0.19686163000000001</v>
      </c>
      <c r="O44" s="69">
        <v>0.19288073</v>
      </c>
    </row>
    <row r="45" spans="1:15" ht="14.4">
      <c r="A45" s="63" t="s">
        <v>90</v>
      </c>
      <c r="B45" s="69">
        <v>-3.0329180000000001E-2</v>
      </c>
      <c r="C45" s="69">
        <v>-3.0902490000000001E-2</v>
      </c>
      <c r="D45" s="69">
        <v>-4.5824459999999997E-2</v>
      </c>
      <c r="E45" s="69">
        <v>-4.0524709999999999E-2</v>
      </c>
      <c r="F45" s="69">
        <v>-8.0764569999999994E-2</v>
      </c>
      <c r="G45" s="69">
        <v>-7.570644E-2</v>
      </c>
      <c r="H45" s="69">
        <v>-5.9478509999999998E-2</v>
      </c>
      <c r="I45" s="69">
        <v>-5.5110010000000001E-2</v>
      </c>
      <c r="J45" s="69">
        <v>-0.23575209999999999</v>
      </c>
      <c r="K45" s="69">
        <v>-0.21588795999999999</v>
      </c>
      <c r="L45" s="69">
        <v>-7.0092540000000009E-2</v>
      </c>
      <c r="M45" s="69">
        <v>-5.9617959999999998E-2</v>
      </c>
      <c r="N45" s="69">
        <v>2.9142039999999998E-2</v>
      </c>
      <c r="O45" s="69">
        <v>2.633431E-2</v>
      </c>
    </row>
    <row r="46" spans="1:15" ht="14.4">
      <c r="A46" s="63" t="s">
        <v>91</v>
      </c>
      <c r="B46" s="69">
        <v>0.21234567999999998</v>
      </c>
      <c r="C46" s="69">
        <v>0.21061932</v>
      </c>
      <c r="D46" s="69">
        <v>0.21041405000000002</v>
      </c>
      <c r="E46" s="69">
        <v>0.20581645000000001</v>
      </c>
      <c r="F46" s="69">
        <v>0.19775462999999999</v>
      </c>
      <c r="G46" s="69">
        <v>0.18963726</v>
      </c>
      <c r="H46" s="69">
        <v>0.21886472999999998</v>
      </c>
      <c r="I46" s="69">
        <v>0.20518521000000001</v>
      </c>
      <c r="J46" s="69">
        <v>0.18654387</v>
      </c>
      <c r="K46" s="69">
        <v>0.17806615000000001</v>
      </c>
      <c r="L46" s="69">
        <v>0.26523368000000003</v>
      </c>
      <c r="M46" s="69">
        <v>0.25713253000000003</v>
      </c>
      <c r="N46" s="69">
        <v>0.29802000000000001</v>
      </c>
      <c r="O46" s="69">
        <v>0.28427261999999998</v>
      </c>
    </row>
    <row r="47" spans="1:15" ht="14.4">
      <c r="A47" s="63" t="s">
        <v>92</v>
      </c>
      <c r="B47" s="69">
        <v>0.21234567999999998</v>
      </c>
      <c r="C47" s="69">
        <v>0.21061932</v>
      </c>
      <c r="D47" s="69">
        <v>0.21041405000000002</v>
      </c>
      <c r="E47" s="69">
        <v>0.20581645000000001</v>
      </c>
      <c r="F47" s="69">
        <v>0.1876099</v>
      </c>
      <c r="G47" s="69">
        <v>0.18011482999999998</v>
      </c>
      <c r="H47" s="69">
        <v>0.21886472999999998</v>
      </c>
      <c r="I47" s="69">
        <v>0.20518521000000001</v>
      </c>
      <c r="J47" s="69">
        <v>6.5563529999999995E-2</v>
      </c>
      <c r="K47" s="69">
        <v>6.7008680000000001E-2</v>
      </c>
      <c r="L47" s="69">
        <v>0.12719385</v>
      </c>
      <c r="M47" s="69">
        <v>0.13162974999999999</v>
      </c>
      <c r="N47" s="69">
        <v>0.27270872000000002</v>
      </c>
      <c r="O47" s="69">
        <v>0.26140357999999997</v>
      </c>
    </row>
    <row r="48" spans="1:15" ht="14.4">
      <c r="A48" s="63" t="s">
        <v>93</v>
      </c>
      <c r="B48" s="69">
        <v>0.20506173</v>
      </c>
      <c r="C48" s="69">
        <v>0.20370416999999999</v>
      </c>
      <c r="D48" s="69">
        <v>0.18544542</v>
      </c>
      <c r="E48" s="69">
        <v>0.18668724</v>
      </c>
      <c r="F48" s="69">
        <v>0.15000676000000002</v>
      </c>
      <c r="G48" s="69">
        <v>0.14481835000000001</v>
      </c>
      <c r="H48" s="69">
        <v>0.14332110000000001</v>
      </c>
      <c r="I48" s="69">
        <v>0.13519945</v>
      </c>
      <c r="J48" s="69">
        <v>0.13175148</v>
      </c>
      <c r="K48" s="69">
        <v>0.12776787000000001</v>
      </c>
      <c r="L48" s="69">
        <v>0.27075527999999999</v>
      </c>
      <c r="M48" s="69">
        <v>0.26215264999999999</v>
      </c>
      <c r="N48" s="69">
        <v>0.1971831</v>
      </c>
      <c r="O48" s="69">
        <v>0.19316531000000001</v>
      </c>
    </row>
    <row r="49" spans="1:15" ht="14.4">
      <c r="A49" s="63" t="s">
        <v>94</v>
      </c>
      <c r="B49" s="69">
        <v>-3.0370370000000001E-2</v>
      </c>
      <c r="C49" s="69">
        <v>-3.0942330000000001E-2</v>
      </c>
      <c r="D49" s="69">
        <v>-4.5922210000000005E-2</v>
      </c>
      <c r="E49" s="69">
        <v>-4.0605559999999999E-2</v>
      </c>
      <c r="F49" s="69">
        <v>-8.1157850000000004E-2</v>
      </c>
      <c r="G49" s="69">
        <v>-7.6052479999999992E-2</v>
      </c>
      <c r="H49" s="69">
        <v>-5.9587689999999999E-2</v>
      </c>
      <c r="I49" s="69">
        <v>-5.5203729999999999E-2</v>
      </c>
      <c r="J49" s="69">
        <v>-0.23634093</v>
      </c>
      <c r="K49" s="69">
        <v>-0.21638294999999999</v>
      </c>
      <c r="L49" s="69">
        <v>-7.0203119999999994E-2</v>
      </c>
      <c r="M49" s="69">
        <v>-5.9703470000000002E-2</v>
      </c>
      <c r="N49" s="69">
        <v>2.9189630000000001E-2</v>
      </c>
      <c r="O49" s="69">
        <v>2.6373169999999998E-2</v>
      </c>
    </row>
    <row r="50" spans="1:15" ht="14.4">
      <c r="A50" s="63" t="s">
        <v>95</v>
      </c>
      <c r="B50" s="69">
        <v>-2.305511E-2</v>
      </c>
      <c r="C50" s="69">
        <v>-2.399625E-2</v>
      </c>
      <c r="D50" s="69">
        <v>-2.0908980000000001E-2</v>
      </c>
      <c r="E50" s="69">
        <v>-2.1433589999999999E-2</v>
      </c>
      <c r="F50" s="69">
        <v>-3.3248079999999999E-2</v>
      </c>
      <c r="G50" s="69">
        <v>-3.1091460000000001E-2</v>
      </c>
      <c r="H50" s="69">
        <v>1.592671E-2</v>
      </c>
      <c r="I50" s="69">
        <v>1.4756940000000001E-2</v>
      </c>
      <c r="J50" s="69">
        <v>-0.18109623</v>
      </c>
      <c r="K50" s="69">
        <v>-0.16570472999999999</v>
      </c>
      <c r="L50" s="69">
        <v>-7.5605430000000001E-2</v>
      </c>
      <c r="M50" s="69">
        <v>-6.4630880000000002E-2</v>
      </c>
      <c r="N50" s="69">
        <v>0.12981455</v>
      </c>
      <c r="O50" s="69">
        <v>0.11730739</v>
      </c>
    </row>
    <row r="51" spans="1:15" ht="14.4">
      <c r="A51" s="63" t="s">
        <v>96</v>
      </c>
      <c r="B51" s="69">
        <v>0.90194022000000007</v>
      </c>
      <c r="C51" s="69">
        <v>0.89760260000000003</v>
      </c>
      <c r="D51" s="69">
        <v>0.90943600999999996</v>
      </c>
      <c r="E51" s="69">
        <v>0.90551240000000011</v>
      </c>
      <c r="F51" s="69">
        <v>0.8488372099999999</v>
      </c>
      <c r="G51" s="69">
        <v>0.85221760000000002</v>
      </c>
      <c r="H51" s="69">
        <v>1.0786360500000001</v>
      </c>
      <c r="I51" s="69">
        <v>1.0776354699999999</v>
      </c>
      <c r="J51" s="69">
        <v>0.26531901000000002</v>
      </c>
      <c r="K51" s="69">
        <v>0.28747573999999998</v>
      </c>
      <c r="L51" s="69">
        <v>0.62682216000000002</v>
      </c>
      <c r="M51" s="69">
        <v>0.67037188000000003</v>
      </c>
      <c r="N51" s="69">
        <v>1.91130186</v>
      </c>
      <c r="O51" s="69">
        <v>1.8162724600000002</v>
      </c>
    </row>
    <row r="52" spans="1:15" ht="14.4">
      <c r="A52" s="63" t="s">
        <v>97</v>
      </c>
      <c r="B52" s="69">
        <v>2.1543450100000001</v>
      </c>
      <c r="C52" s="69">
        <v>2.33369129</v>
      </c>
      <c r="D52" s="69">
        <v>2.1358381499999997</v>
      </c>
      <c r="E52" s="69">
        <v>2.44711766</v>
      </c>
      <c r="F52" s="69">
        <v>2.0018050500000002</v>
      </c>
      <c r="G52" s="69">
        <v>2.4082292399999998</v>
      </c>
      <c r="H52" s="69">
        <v>1.4255618000000001</v>
      </c>
      <c r="I52" s="69">
        <v>1.31971328</v>
      </c>
      <c r="J52" s="69">
        <v>1.53176044</v>
      </c>
      <c r="K52" s="69">
        <v>1.6328397299999999</v>
      </c>
      <c r="L52" s="69">
        <v>2.2921535899999999</v>
      </c>
      <c r="M52" s="69">
        <v>2.6014823200000001</v>
      </c>
      <c r="N52" s="69">
        <v>1.7627737200000002</v>
      </c>
      <c r="O52" s="69">
        <v>1.8973440699999999</v>
      </c>
    </row>
    <row r="53" spans="1:15" ht="14.4">
      <c r="A53" s="63" t="s">
        <v>98</v>
      </c>
      <c r="B53" s="69">
        <v>2.2275740000000002E-2</v>
      </c>
      <c r="C53" s="69">
        <v>2.1288789999999998E-2</v>
      </c>
      <c r="D53" s="69">
        <v>9.8105550000000014E-2</v>
      </c>
      <c r="E53" s="69">
        <v>9.1151280000000001E-2</v>
      </c>
      <c r="F53" s="69">
        <v>0.12263299999999999</v>
      </c>
      <c r="G53" s="69">
        <v>0.11923449</v>
      </c>
      <c r="H53" s="69">
        <v>-0.22068966000000001</v>
      </c>
      <c r="I53" s="69">
        <v>-0.21673500000000001</v>
      </c>
      <c r="J53" s="69">
        <v>-0.25355450000000002</v>
      </c>
      <c r="K53" s="69">
        <v>-0.24001491000000003</v>
      </c>
      <c r="L53" s="69">
        <v>0.11361981</v>
      </c>
      <c r="M53" s="69">
        <v>0.10669048</v>
      </c>
      <c r="N53" s="69">
        <v>-0.46066253000000001</v>
      </c>
      <c r="O53" s="69">
        <v>-0.42487101999999999</v>
      </c>
    </row>
    <row r="54" spans="1:15" ht="14.4">
      <c r="A54" s="63" t="s">
        <v>99</v>
      </c>
      <c r="B54" s="69">
        <v>1.1481035500000001</v>
      </c>
      <c r="C54" s="69">
        <v>1.15189838</v>
      </c>
      <c r="D54" s="69">
        <v>1.24763194</v>
      </c>
      <c r="E54" s="69">
        <v>1.21750582</v>
      </c>
      <c r="F54" s="69">
        <v>1.47339946</v>
      </c>
      <c r="G54" s="69">
        <v>1.4594034600000001</v>
      </c>
      <c r="H54" s="69">
        <v>1.4157635500000001</v>
      </c>
      <c r="I54" s="69">
        <v>1.40831325</v>
      </c>
      <c r="J54" s="69">
        <v>1.87559242</v>
      </c>
      <c r="K54" s="69">
        <v>1.8243502599999999</v>
      </c>
      <c r="L54" s="69">
        <v>0.74945375000000003</v>
      </c>
      <c r="M54" s="69">
        <v>0.7490038</v>
      </c>
      <c r="N54" s="69">
        <v>0.72360247999999994</v>
      </c>
      <c r="O54" s="69">
        <v>0.74507739000000006</v>
      </c>
    </row>
    <row r="55" spans="1:15" ht="14.4">
      <c r="A55" s="63" t="s">
        <v>100</v>
      </c>
      <c r="B55" s="73">
        <v>32.785274000000001</v>
      </c>
      <c r="C55" s="73">
        <v>32.785274000000001</v>
      </c>
      <c r="D55" s="73">
        <v>32.864652999999997</v>
      </c>
      <c r="E55" s="73">
        <v>32.864652999999997</v>
      </c>
      <c r="F55" s="73">
        <v>32.385480999999999</v>
      </c>
      <c r="G55" s="73">
        <v>32.385480999999999</v>
      </c>
      <c r="H55" s="73">
        <v>28.87161</v>
      </c>
      <c r="I55" s="73">
        <v>28.87161</v>
      </c>
      <c r="J55" s="73">
        <v>28.645468000000001</v>
      </c>
      <c r="K55" s="73">
        <v>28.645468000000001</v>
      </c>
      <c r="L55" s="73">
        <v>27.758188000000001</v>
      </c>
      <c r="M55" s="73">
        <v>27.758188000000001</v>
      </c>
      <c r="N55" s="73">
        <v>28.026130999999999</v>
      </c>
      <c r="O55" s="73">
        <v>28.026130999999999</v>
      </c>
    </row>
    <row r="56" spans="1:15" ht="14.4">
      <c r="A56" s="63" t="s">
        <v>101</v>
      </c>
      <c r="B56" s="73">
        <v>100.128094</v>
      </c>
      <c r="C56" s="73">
        <v>102.98074699999999</v>
      </c>
      <c r="D56" s="73">
        <v>90.070824999999999</v>
      </c>
      <c r="E56" s="73">
        <v>92.547369000000003</v>
      </c>
      <c r="F56" s="73">
        <v>94.357314000000002</v>
      </c>
      <c r="G56" s="73">
        <v>96.235620999999995</v>
      </c>
      <c r="H56" s="73">
        <v>122.64242299999999</v>
      </c>
      <c r="I56" s="73">
        <v>124.926653</v>
      </c>
      <c r="J56" s="73">
        <v>131.19073900000001</v>
      </c>
      <c r="K56" s="73">
        <v>134.54086000000001</v>
      </c>
      <c r="L56" s="73">
        <v>106.922551</v>
      </c>
      <c r="M56" s="73">
        <v>109.61263099999999</v>
      </c>
      <c r="N56" s="73">
        <v>100.97544000000001</v>
      </c>
      <c r="O56" s="73">
        <v>104.14549100000001</v>
      </c>
    </row>
    <row r="57" spans="1:15" ht="14.4">
      <c r="A57" s="63" t="s">
        <v>102</v>
      </c>
      <c r="B57" s="73">
        <v>98.657167999999999</v>
      </c>
      <c r="C57" s="73">
        <v>101.467913</v>
      </c>
      <c r="D57" s="73">
        <v>89.345179000000002</v>
      </c>
      <c r="E57" s="73">
        <v>91.801771000000002</v>
      </c>
      <c r="F57" s="73">
        <v>97.420862999999997</v>
      </c>
      <c r="G57" s="73">
        <v>99.360153999999994</v>
      </c>
      <c r="H57" s="73">
        <v>102.454369</v>
      </c>
      <c r="I57" s="73">
        <v>104.362595</v>
      </c>
      <c r="J57" s="73">
        <v>73.945700000000002</v>
      </c>
      <c r="K57" s="73">
        <v>75.833996999999997</v>
      </c>
      <c r="L57" s="73">
        <v>57.119590000000002</v>
      </c>
      <c r="M57" s="73">
        <v>58.556669999999997</v>
      </c>
      <c r="N57" s="73">
        <v>59.029193999999997</v>
      </c>
      <c r="O57" s="73">
        <v>60.882371999999997</v>
      </c>
    </row>
    <row r="58" spans="1:15" ht="14.4">
      <c r="A58" s="63" t="s">
        <v>103</v>
      </c>
      <c r="B58" s="72">
        <v>11.133046999999999</v>
      </c>
      <c r="C58" s="72">
        <v>11.133046999999999</v>
      </c>
      <c r="D58" s="72">
        <v>11.106157</v>
      </c>
      <c r="E58" s="72">
        <v>11.106157</v>
      </c>
      <c r="F58" s="72">
        <v>11.270483</v>
      </c>
      <c r="G58" s="72">
        <v>11.270483</v>
      </c>
      <c r="H58" s="72">
        <v>12.642177</v>
      </c>
      <c r="I58" s="72">
        <v>12.642177</v>
      </c>
      <c r="J58" s="72">
        <v>12.74198</v>
      </c>
      <c r="K58" s="72">
        <v>12.74198</v>
      </c>
      <c r="L58" s="72">
        <v>13.149273000000001</v>
      </c>
      <c r="M58" s="72">
        <v>13.149273000000001</v>
      </c>
      <c r="N58" s="72">
        <v>13.02356</v>
      </c>
      <c r="O58" s="72">
        <v>13.02356</v>
      </c>
    </row>
    <row r="59" spans="1:15" ht="14.4">
      <c r="A59" s="63" t="s">
        <v>104</v>
      </c>
      <c r="B59" s="72">
        <v>3.6453310000000001</v>
      </c>
      <c r="C59" s="72">
        <v>3.5443519999999999</v>
      </c>
      <c r="D59" s="72">
        <v>4.0523670000000003</v>
      </c>
      <c r="E59" s="72">
        <v>3.9439259999999998</v>
      </c>
      <c r="F59" s="72">
        <v>3.8682750000000001</v>
      </c>
      <c r="G59" s="72">
        <v>3.7927740000000001</v>
      </c>
      <c r="H59" s="72">
        <v>2.9761320000000002</v>
      </c>
      <c r="I59" s="72">
        <v>2.9217140000000001</v>
      </c>
      <c r="J59" s="72">
        <v>2.7822089999999999</v>
      </c>
      <c r="K59" s="72">
        <v>2.7129300000000001</v>
      </c>
      <c r="L59" s="72">
        <v>3.4136860000000002</v>
      </c>
      <c r="M59" s="72">
        <v>3.3299080000000001</v>
      </c>
      <c r="N59" s="72">
        <v>3.6147399999999998</v>
      </c>
      <c r="O59" s="72">
        <v>3.504712</v>
      </c>
    </row>
    <row r="60" spans="1:15" ht="14.4">
      <c r="A60" s="63" t="s">
        <v>105</v>
      </c>
      <c r="B60" s="72">
        <v>0.32645400000000002</v>
      </c>
      <c r="C60" s="72">
        <v>0.32645400000000002</v>
      </c>
      <c r="D60" s="72">
        <v>0.36020000000000002</v>
      </c>
      <c r="E60" s="72">
        <v>0.35683199999999998</v>
      </c>
      <c r="F60" s="72">
        <v>0.377419</v>
      </c>
      <c r="G60" s="72">
        <v>0.36866900000000002</v>
      </c>
      <c r="H60" s="72">
        <v>0.378139</v>
      </c>
      <c r="I60" s="72">
        <v>0.36699999999999999</v>
      </c>
      <c r="J60" s="72">
        <v>0.40762100000000001</v>
      </c>
      <c r="K60" s="72">
        <v>0.39340399999999998</v>
      </c>
      <c r="L60" s="72">
        <v>0.48371999999999998</v>
      </c>
      <c r="M60" s="72">
        <v>0.46380199999999999</v>
      </c>
      <c r="N60" s="72">
        <v>0.50853499999999996</v>
      </c>
      <c r="O60" s="72">
        <v>0.48728500000000002</v>
      </c>
    </row>
    <row r="61" spans="1:15" ht="14.4">
      <c r="A61" s="63" t="s">
        <v>106</v>
      </c>
      <c r="B61" s="72">
        <v>0.25056099999999998</v>
      </c>
      <c r="C61" s="72">
        <v>0.25056099999999998</v>
      </c>
      <c r="D61" s="72">
        <v>0.26651399999999997</v>
      </c>
      <c r="E61" s="72">
        <v>0.26466600000000001</v>
      </c>
      <c r="F61" s="72">
        <v>0.27236199999999999</v>
      </c>
      <c r="G61" s="72">
        <v>0.26777600000000001</v>
      </c>
      <c r="H61" s="72">
        <v>0.267928</v>
      </c>
      <c r="I61" s="72">
        <v>0.26228699999999999</v>
      </c>
      <c r="J61" s="72">
        <v>0.28341</v>
      </c>
      <c r="K61" s="72">
        <v>0.27646399999999999</v>
      </c>
      <c r="L61" s="72">
        <v>0.32001299999999999</v>
      </c>
      <c r="M61" s="72">
        <v>0.311172</v>
      </c>
      <c r="N61" s="72">
        <v>0.32905600000000002</v>
      </c>
      <c r="O61" s="72">
        <v>0.32002599999999998</v>
      </c>
    </row>
    <row r="62" spans="1:15" ht="14.4">
      <c r="A62" s="63" t="s">
        <v>107</v>
      </c>
      <c r="B62" s="69">
        <v>1.87144259</v>
      </c>
      <c r="C62" s="69">
        <v>1.82663932</v>
      </c>
      <c r="D62" s="69">
        <v>2.1219792900000001</v>
      </c>
      <c r="E62" s="69">
        <v>2.0478323299999999</v>
      </c>
      <c r="F62" s="69">
        <v>2.06052963</v>
      </c>
      <c r="G62" s="69">
        <v>1.96157289</v>
      </c>
      <c r="H62" s="69">
        <v>2.5210526300000002</v>
      </c>
      <c r="I62" s="69">
        <v>2.3762811099999999</v>
      </c>
      <c r="J62" s="69">
        <v>3.06782946</v>
      </c>
      <c r="K62" s="69">
        <v>2.8357379200000001</v>
      </c>
      <c r="L62" s="69">
        <v>2.1437499999999998</v>
      </c>
      <c r="M62" s="69">
        <v>2.0051750200000003</v>
      </c>
      <c r="N62" s="69">
        <v>1.27090909</v>
      </c>
      <c r="O62" s="69">
        <v>1.2359922400000001</v>
      </c>
    </row>
    <row r="63" spans="1:15" ht="14.4">
      <c r="A63" s="63" t="s">
        <v>108</v>
      </c>
      <c r="B63" s="73">
        <v>5.4563300000000003</v>
      </c>
      <c r="C63" s="73">
        <v>5.0729740000000003</v>
      </c>
      <c r="D63" s="73">
        <v>6.0253160000000001</v>
      </c>
      <c r="E63" s="73">
        <v>5.5362770000000001</v>
      </c>
      <c r="F63" s="73">
        <v>6.2648169999999999</v>
      </c>
      <c r="G63" s="73">
        <v>5.8542820000000004</v>
      </c>
      <c r="H63" s="73">
        <v>8.6789470000000009</v>
      </c>
      <c r="I63" s="73">
        <v>8.0764680000000002</v>
      </c>
      <c r="J63" s="73">
        <v>9</v>
      </c>
      <c r="K63" s="73">
        <v>8.0960750000000008</v>
      </c>
      <c r="L63" s="73">
        <v>9.8333329999999997</v>
      </c>
      <c r="M63" s="73">
        <v>8.6419420000000002</v>
      </c>
      <c r="N63" s="73">
        <v>8.1418180000000007</v>
      </c>
      <c r="O63" s="73">
        <v>7.0924379999999996</v>
      </c>
    </row>
    <row r="64" spans="1:15" ht="14.4">
      <c r="A64" s="63" t="s">
        <v>109</v>
      </c>
      <c r="B64" s="69">
        <v>2.7504909999999997E-2</v>
      </c>
      <c r="C64" s="69">
        <v>2.7504909999999997E-2</v>
      </c>
      <c r="D64" s="69">
        <v>1.5765769999999998E-2</v>
      </c>
      <c r="E64" s="69">
        <v>1.5765769999999998E-2</v>
      </c>
      <c r="F64" s="69">
        <v>1.1741680000000001E-2</v>
      </c>
      <c r="G64" s="69">
        <v>1.1741680000000001E-2</v>
      </c>
      <c r="H64" s="69">
        <v>7.7120799999999996E-3</v>
      </c>
      <c r="I64" s="69">
        <v>7.7120799999999996E-3</v>
      </c>
      <c r="J64" s="69">
        <v>5.6980099999999999E-3</v>
      </c>
      <c r="K64" s="69">
        <v>5.6980099999999999E-3</v>
      </c>
      <c r="L64" s="69">
        <v>5.4054100000000002E-3</v>
      </c>
      <c r="M64" s="69">
        <v>5.4054100000000002E-3</v>
      </c>
      <c r="N64" s="69">
        <v>5.1150900000000001E-3</v>
      </c>
      <c r="O64" s="69">
        <v>5.1150900000000001E-3</v>
      </c>
    </row>
    <row r="65" spans="1:15" ht="14.4">
      <c r="A65" s="63" t="s">
        <v>110</v>
      </c>
      <c r="B65" s="69">
        <v>2.6985399999999997E-3</v>
      </c>
      <c r="C65" s="69">
        <v>2.6985399999999997E-3</v>
      </c>
      <c r="D65" s="69">
        <v>1.33818E-3</v>
      </c>
      <c r="E65" s="69">
        <v>1.33818E-3</v>
      </c>
      <c r="F65" s="69">
        <v>1.19498E-3</v>
      </c>
      <c r="G65" s="69">
        <v>1.19498E-3</v>
      </c>
      <c r="H65" s="69">
        <v>6.4572000000000002E-4</v>
      </c>
      <c r="I65" s="69">
        <v>6.4572000000000002E-4</v>
      </c>
      <c r="J65" s="69">
        <v>4.3783E-4</v>
      </c>
      <c r="K65" s="69">
        <v>4.3783E-4</v>
      </c>
      <c r="L65" s="69">
        <v>4.0184999999999998E-4</v>
      </c>
      <c r="M65" s="69">
        <v>4.0184999999999998E-4</v>
      </c>
      <c r="N65" s="69">
        <v>4.0201000000000001E-4</v>
      </c>
      <c r="O65" s="69">
        <v>4.0201000000000001E-4</v>
      </c>
    </row>
    <row r="66" spans="1:15" ht="14.4">
      <c r="A66" s="63" t="s">
        <v>111</v>
      </c>
      <c r="B66" s="73">
        <v>34.256200999999997</v>
      </c>
      <c r="C66" s="73">
        <v>34.298107000000002</v>
      </c>
      <c r="D66" s="73">
        <v>33.590299000000002</v>
      </c>
      <c r="E66" s="73">
        <v>33.610250999999998</v>
      </c>
      <c r="F66" s="73">
        <v>29.321932</v>
      </c>
      <c r="G66" s="73">
        <v>29.260947999999999</v>
      </c>
      <c r="H66" s="73">
        <v>49.059663</v>
      </c>
      <c r="I66" s="73">
        <v>49.435668</v>
      </c>
      <c r="J66" s="73">
        <v>85.890506999999999</v>
      </c>
      <c r="K66" s="73">
        <v>87.352331000000007</v>
      </c>
      <c r="L66" s="73">
        <v>77.561149</v>
      </c>
      <c r="M66" s="73">
        <v>78.814149</v>
      </c>
      <c r="N66" s="73">
        <v>69.972376999999994</v>
      </c>
      <c r="O66" s="73">
        <v>71.289248999999998</v>
      </c>
    </row>
    <row r="67" spans="1:15" ht="14.4">
      <c r="A67" s="63" t="s">
        <v>112</v>
      </c>
      <c r="B67" s="69">
        <v>0.58030853000000004</v>
      </c>
      <c r="C67" s="69">
        <v>0.58030853000000004</v>
      </c>
      <c r="D67" s="69">
        <v>0.88352744999999999</v>
      </c>
      <c r="E67" s="69">
        <v>0.88352744999999999</v>
      </c>
      <c r="F67" s="69">
        <v>0.94579780999999996</v>
      </c>
      <c r="G67" s="69">
        <v>0.91893490999999994</v>
      </c>
      <c r="H67" s="69">
        <v>0.90782697999999995</v>
      </c>
      <c r="I67" s="69">
        <v>0.88238237999999991</v>
      </c>
      <c r="J67" s="69">
        <v>0.82964330000000008</v>
      </c>
      <c r="K67" s="69">
        <v>0.80297618999999998</v>
      </c>
      <c r="L67" s="69">
        <v>0.59397418000000002</v>
      </c>
      <c r="M67" s="69">
        <v>0.57579972000000001</v>
      </c>
      <c r="N67" s="69">
        <v>0.98346196000000008</v>
      </c>
      <c r="O67" s="69">
        <v>0.94994675000000006</v>
      </c>
    </row>
    <row r="68" spans="1:15" ht="14.4">
      <c r="A68" s="63" t="s">
        <v>113</v>
      </c>
      <c r="B68" s="69">
        <v>0.22958258000000001</v>
      </c>
      <c r="C68" s="69">
        <v>0.22958258000000001</v>
      </c>
      <c r="D68" s="69">
        <v>0.25180255000000001</v>
      </c>
      <c r="E68" s="69">
        <v>0.25180255000000001</v>
      </c>
      <c r="F68" s="69">
        <v>0.32947625000000003</v>
      </c>
      <c r="G68" s="69">
        <v>0.32011834</v>
      </c>
      <c r="H68" s="69">
        <v>0.20545829000000002</v>
      </c>
      <c r="I68" s="69">
        <v>0.19969970000000001</v>
      </c>
      <c r="J68" s="69">
        <v>0.22447724000000002</v>
      </c>
      <c r="K68" s="69">
        <v>0.21726189999999998</v>
      </c>
      <c r="L68" s="69">
        <v>0.17981827</v>
      </c>
      <c r="M68" s="69">
        <v>0.17431618000000002</v>
      </c>
      <c r="N68" s="69">
        <v>0.21885336</v>
      </c>
      <c r="O68" s="69">
        <v>0.2113951</v>
      </c>
    </row>
    <row r="69" spans="1:15" ht="14.4">
      <c r="A69" s="63" t="s">
        <v>114</v>
      </c>
      <c r="B69" s="69">
        <v>1.0794900000000001E-2</v>
      </c>
      <c r="C69" s="69">
        <v>1.0367580000000001E-2</v>
      </c>
      <c r="D69" s="69">
        <v>2.977233E-2</v>
      </c>
      <c r="E69" s="69">
        <v>2.702703E-2</v>
      </c>
      <c r="F69" s="69">
        <v>9.5238099999999992E-2</v>
      </c>
      <c r="G69" s="69">
        <v>8.4507040000000005E-2</v>
      </c>
      <c r="H69" s="69">
        <v>1.6927080000000001E-2</v>
      </c>
      <c r="I69" s="69">
        <v>1.5776699999999998E-2</v>
      </c>
      <c r="J69" s="69">
        <v>2.5682179999999999E-2</v>
      </c>
      <c r="K69" s="69">
        <v>2.3633680000000001E-2</v>
      </c>
      <c r="L69" s="69">
        <v>9.6852299999999995E-3</v>
      </c>
      <c r="M69" s="69">
        <v>8.9686100000000001E-3</v>
      </c>
      <c r="N69" s="69">
        <v>1.2383900000000002E-2</v>
      </c>
      <c r="O69" s="69">
        <v>1.1267609999999999E-2</v>
      </c>
    </row>
    <row r="70" spans="1:15" ht="14.4">
      <c r="A70" s="63" t="s">
        <v>115</v>
      </c>
      <c r="B70" s="69">
        <v>1.3561799999999998E-3</v>
      </c>
      <c r="C70" s="69">
        <v>1.2876000000000001E-3</v>
      </c>
      <c r="D70" s="69">
        <v>2.12846E-3</v>
      </c>
      <c r="E70" s="69">
        <v>1.9911E-3</v>
      </c>
      <c r="F70" s="69">
        <v>4.8458699999999995E-3</v>
      </c>
      <c r="G70" s="69">
        <v>4.5499699999999995E-3</v>
      </c>
      <c r="H70" s="69">
        <v>1.8322799999999999E-3</v>
      </c>
      <c r="I70" s="69">
        <v>1.6977000000000001E-3</v>
      </c>
      <c r="J70" s="69">
        <v>2.4914400000000001E-3</v>
      </c>
      <c r="K70" s="69">
        <v>2.2875499999999997E-3</v>
      </c>
      <c r="L70" s="69">
        <v>1.5751100000000002E-3</v>
      </c>
      <c r="M70" s="69">
        <v>1.4322599999999999E-3</v>
      </c>
      <c r="N70" s="69">
        <v>1.6303200000000002E-3</v>
      </c>
      <c r="O70" s="69">
        <v>1.4732500000000002E-3</v>
      </c>
    </row>
    <row r="71" spans="1:15" ht="14.4">
      <c r="A71" s="63" t="s">
        <v>116</v>
      </c>
      <c r="B71" s="69">
        <v>5.2488000000000003E-4</v>
      </c>
      <c r="C71" s="69">
        <v>5.2488000000000003E-4</v>
      </c>
      <c r="D71" s="69">
        <v>8.3113000000000002E-4</v>
      </c>
      <c r="E71" s="69">
        <v>8.3113000000000002E-4</v>
      </c>
      <c r="F71" s="69">
        <v>1.9147900000000002E-3</v>
      </c>
      <c r="G71" s="69">
        <v>1.8872700000000001E-3</v>
      </c>
      <c r="H71" s="69">
        <v>7.1946E-4</v>
      </c>
      <c r="I71" s="69">
        <v>7.0551000000000001E-4</v>
      </c>
      <c r="J71" s="69">
        <v>9.6316000000000001E-4</v>
      </c>
      <c r="K71" s="69">
        <v>9.4116000000000002E-4</v>
      </c>
      <c r="L71" s="69">
        <v>5.1203000000000002E-4</v>
      </c>
      <c r="M71" s="69">
        <v>4.9857999999999999E-4</v>
      </c>
      <c r="N71" s="69">
        <v>5.1676000000000001E-4</v>
      </c>
      <c r="O71" s="69">
        <v>5.0177999999999996E-4</v>
      </c>
    </row>
    <row r="72" spans="1:15" ht="14.4">
      <c r="A72" s="63" t="s">
        <v>117</v>
      </c>
      <c r="B72" s="72">
        <v>2.6098379999999999</v>
      </c>
      <c r="C72" s="72">
        <v>2.580911</v>
      </c>
      <c r="D72" s="72">
        <v>2.592724</v>
      </c>
      <c r="E72" s="72">
        <v>2.544346</v>
      </c>
      <c r="F72" s="72">
        <v>2.570198</v>
      </c>
      <c r="G72" s="72">
        <v>2.5436909999999999</v>
      </c>
      <c r="H72" s="72">
        <v>2.5938850000000002</v>
      </c>
      <c r="I72" s="72">
        <v>2.5782020000000001</v>
      </c>
      <c r="J72" s="72">
        <v>2.7769979999999999</v>
      </c>
      <c r="K72" s="72">
        <v>2.7633890000000001</v>
      </c>
      <c r="L72" s="72">
        <v>3.8014600000000001</v>
      </c>
      <c r="M72" s="72">
        <v>3.824926</v>
      </c>
      <c r="N72" s="72">
        <v>3.3256709999999998</v>
      </c>
      <c r="O72" s="72">
        <v>3.3806569999999998</v>
      </c>
    </row>
    <row r="73" spans="1:15" ht="14.4">
      <c r="A73" s="63" t="s">
        <v>118</v>
      </c>
      <c r="B73" s="72">
        <v>2.5837750000000002</v>
      </c>
      <c r="C73" s="72">
        <v>2.4531200000000002</v>
      </c>
      <c r="D73" s="72">
        <v>2.5609109999999999</v>
      </c>
      <c r="E73" s="72">
        <v>2.3956430000000002</v>
      </c>
      <c r="F73" s="72">
        <v>2.5307580000000001</v>
      </c>
      <c r="G73" s="72">
        <v>2.4108700000000001</v>
      </c>
      <c r="H73" s="72">
        <v>2.5467230000000001</v>
      </c>
      <c r="I73" s="72">
        <v>2.4063500000000002</v>
      </c>
      <c r="J73" s="72">
        <v>2.5867330000000002</v>
      </c>
      <c r="K73" s="72">
        <v>2.4305789999999998</v>
      </c>
      <c r="L73" s="72">
        <v>3.0761959999999999</v>
      </c>
      <c r="M73" s="72">
        <v>2.872684</v>
      </c>
      <c r="N73" s="72">
        <v>3.154881</v>
      </c>
      <c r="O73" s="72">
        <v>2.936032</v>
      </c>
    </row>
    <row r="74" spans="1:15" ht="14.4">
      <c r="A74" s="63" t="s">
        <v>119</v>
      </c>
      <c r="B74" s="72">
        <v>2.5327519999999999</v>
      </c>
      <c r="C74" s="72">
        <v>2.50468</v>
      </c>
      <c r="D74" s="72">
        <v>2.5065279999999999</v>
      </c>
      <c r="E74" s="72">
        <v>2.459759</v>
      </c>
      <c r="F74" s="72">
        <v>2.477649</v>
      </c>
      <c r="G74" s="72">
        <v>2.4534120000000001</v>
      </c>
      <c r="H74" s="72">
        <v>2.4888029999999999</v>
      </c>
      <c r="I74" s="72">
        <v>2.4757820000000001</v>
      </c>
      <c r="J74" s="72">
        <v>2.6788699999999999</v>
      </c>
      <c r="K74" s="72">
        <v>2.6679729999999999</v>
      </c>
      <c r="L74" s="72">
        <v>3.684428</v>
      </c>
      <c r="M74" s="72">
        <v>3.7102659999999998</v>
      </c>
      <c r="N74" s="72">
        <v>3.222127</v>
      </c>
      <c r="O74" s="72">
        <v>3.2784520000000001</v>
      </c>
    </row>
    <row r="75" spans="1:15" ht="14.4">
      <c r="A75" s="63" t="s">
        <v>120</v>
      </c>
      <c r="B75" s="72">
        <v>2.5074589999999999</v>
      </c>
      <c r="C75" s="72">
        <v>2.3806630000000002</v>
      </c>
      <c r="D75" s="72">
        <v>2.4757729999999998</v>
      </c>
      <c r="E75" s="72">
        <v>2.3159990000000001</v>
      </c>
      <c r="F75" s="72">
        <v>2.4396279999999999</v>
      </c>
      <c r="G75" s="72">
        <v>2.3253050000000002</v>
      </c>
      <c r="H75" s="72">
        <v>2.4435519999999999</v>
      </c>
      <c r="I75" s="72">
        <v>2.310756</v>
      </c>
      <c r="J75" s="72">
        <v>2.4953289999999999</v>
      </c>
      <c r="K75" s="72">
        <v>2.3466550000000002</v>
      </c>
      <c r="L75" s="72">
        <v>2.9814919999999998</v>
      </c>
      <c r="M75" s="72">
        <v>2.7865690000000001</v>
      </c>
      <c r="N75" s="72">
        <v>3.056654</v>
      </c>
      <c r="O75" s="72">
        <v>2.8472689999999998</v>
      </c>
    </row>
    <row r="76" spans="1:15" ht="14.4">
      <c r="A76" s="63" t="s">
        <v>121</v>
      </c>
      <c r="B76" s="72">
        <v>6.2760740000000004</v>
      </c>
      <c r="C76" s="72">
        <v>6.2701130000000003</v>
      </c>
      <c r="D76" s="72">
        <v>6.1128049999999998</v>
      </c>
      <c r="E76" s="72">
        <v>6.0602260000000001</v>
      </c>
      <c r="F76" s="72">
        <v>4.8314919999999999</v>
      </c>
      <c r="G76" s="72">
        <v>4.5120699999999996</v>
      </c>
      <c r="H76" s="72">
        <v>6.5555560000000002</v>
      </c>
      <c r="I76" s="72">
        <v>5.9164719999999997</v>
      </c>
      <c r="J76" s="72">
        <v>1.425532</v>
      </c>
      <c r="K76" s="72">
        <v>1.4592369999999999</v>
      </c>
      <c r="L76" s="72">
        <v>1.7182630000000001</v>
      </c>
      <c r="M76" s="72">
        <v>1.8023009999999999</v>
      </c>
      <c r="N76" s="72">
        <v>5.1107690000000003</v>
      </c>
      <c r="O76" s="72">
        <v>5.1560449999999998</v>
      </c>
    </row>
    <row r="77" spans="1:15" ht="14.4">
      <c r="A77" s="63" t="s">
        <v>122</v>
      </c>
      <c r="B77" s="72">
        <v>19.928747000000001</v>
      </c>
      <c r="C77" s="72">
        <v>23.027201999999999</v>
      </c>
      <c r="D77" s="72">
        <v>39.935000000000002</v>
      </c>
      <c r="E77" s="72">
        <v>56.454065999999997</v>
      </c>
      <c r="F77" s="72">
        <v>73.554455000000004</v>
      </c>
      <c r="G77" s="72">
        <v>45.111595999999999</v>
      </c>
      <c r="H77" s="72">
        <v>41.735294000000003</v>
      </c>
      <c r="I77" s="72">
        <v>22.293631000000001</v>
      </c>
      <c r="J77" s="72">
        <v>356.77777800000001</v>
      </c>
      <c r="K77" s="72">
        <v>126.277883</v>
      </c>
      <c r="L77" s="72">
        <v>8.6084750000000003</v>
      </c>
      <c r="M77" s="72">
        <v>9.0995840000000001</v>
      </c>
      <c r="N77" s="72">
        <v>5.170706</v>
      </c>
      <c r="O77" s="72">
        <v>5.5887690000000001</v>
      </c>
    </row>
    <row r="78" spans="1:15" ht="14.4">
      <c r="A78" s="63" t="s">
        <v>123</v>
      </c>
      <c r="B78" s="72">
        <v>3.500432</v>
      </c>
      <c r="C78" s="72">
        <v>3.5954489999999999</v>
      </c>
      <c r="D78" s="72">
        <v>3.8992170000000002</v>
      </c>
      <c r="E78" s="72">
        <v>4.0809389999999999</v>
      </c>
      <c r="F78" s="72">
        <v>4.2610950000000001</v>
      </c>
      <c r="G78" s="72">
        <v>4.2805109999999997</v>
      </c>
      <c r="H78" s="72">
        <v>4.4069700000000003</v>
      </c>
      <c r="I78" s="72">
        <v>4.2492559999999999</v>
      </c>
      <c r="J78" s="72">
        <v>4.0012489999999996</v>
      </c>
      <c r="K78" s="72">
        <v>4.1488519999999998</v>
      </c>
      <c r="L78" s="72">
        <v>3.13218</v>
      </c>
      <c r="M78" s="72">
        <v>3.2636430000000001</v>
      </c>
      <c r="N78" s="72">
        <v>2.9726940000000002</v>
      </c>
      <c r="O78" s="72">
        <v>3.0948500000000001</v>
      </c>
    </row>
    <row r="79" spans="1:15" ht="14.4">
      <c r="A79" s="63" t="s">
        <v>124</v>
      </c>
      <c r="B79" s="69">
        <v>0.45380693999999999</v>
      </c>
      <c r="C79" s="69">
        <v>0.46671407000000004</v>
      </c>
      <c r="D79" s="69">
        <v>0.47056739999999997</v>
      </c>
      <c r="E79" s="69">
        <v>0.48929084</v>
      </c>
      <c r="F79" s="69">
        <v>0.47776916000000003</v>
      </c>
      <c r="G79" s="69">
        <v>0.49659966</v>
      </c>
      <c r="H79" s="69">
        <v>0.48973100000000003</v>
      </c>
      <c r="I79" s="69">
        <v>0.51189987999999997</v>
      </c>
      <c r="J79" s="69">
        <v>0.45757143</v>
      </c>
      <c r="K79" s="69">
        <v>0.48138736999999998</v>
      </c>
      <c r="L79" s="69">
        <v>0.40080620000000006</v>
      </c>
      <c r="M79" s="69">
        <v>0.42387337000000003</v>
      </c>
      <c r="N79" s="69">
        <v>0.38964447999999996</v>
      </c>
      <c r="O79" s="69">
        <v>0.41402751000000004</v>
      </c>
    </row>
    <row r="80" spans="1:15" ht="14.4">
      <c r="A80" s="63" t="s">
        <v>125</v>
      </c>
      <c r="B80" s="69">
        <v>0.45380693999999999</v>
      </c>
      <c r="C80" s="69">
        <v>0.46671407000000004</v>
      </c>
      <c r="D80" s="69">
        <v>0.47056739999999997</v>
      </c>
      <c r="E80" s="69">
        <v>0.48929084</v>
      </c>
      <c r="F80" s="69">
        <v>0.47776916000000003</v>
      </c>
      <c r="G80" s="69">
        <v>0.49659966</v>
      </c>
      <c r="H80" s="69">
        <v>0.48973100000000003</v>
      </c>
      <c r="I80" s="69">
        <v>0.51189987999999997</v>
      </c>
      <c r="J80" s="69">
        <v>0.45757143</v>
      </c>
      <c r="K80" s="69">
        <v>0.48138736999999998</v>
      </c>
      <c r="L80" s="69">
        <v>0.40080620000000006</v>
      </c>
      <c r="M80" s="69">
        <v>0.42387337000000003</v>
      </c>
      <c r="N80" s="69">
        <v>0.38964447999999996</v>
      </c>
      <c r="O80" s="69">
        <v>0.41402751000000004</v>
      </c>
    </row>
    <row r="81" spans="1:15" ht="14.4">
      <c r="A81" s="63" t="s">
        <v>126</v>
      </c>
      <c r="B81" s="69">
        <v>0.21234567999999998</v>
      </c>
      <c r="C81" s="69">
        <v>0.21061932</v>
      </c>
      <c r="D81" s="69">
        <v>0.21041405000000002</v>
      </c>
      <c r="E81" s="69">
        <v>0.20581645000000001</v>
      </c>
      <c r="F81" s="69">
        <v>0.19775462999999999</v>
      </c>
      <c r="G81" s="69">
        <v>0.18963726</v>
      </c>
      <c r="H81" s="69">
        <v>0.21886472999999998</v>
      </c>
      <c r="I81" s="69">
        <v>0.20518521000000001</v>
      </c>
      <c r="J81" s="69">
        <v>0.18654387</v>
      </c>
      <c r="K81" s="69">
        <v>0.17806615000000001</v>
      </c>
      <c r="L81" s="69">
        <v>0.26523368000000003</v>
      </c>
      <c r="M81" s="69">
        <v>0.25713253000000003</v>
      </c>
      <c r="N81" s="69">
        <v>0.29802000000000001</v>
      </c>
      <c r="O81" s="69">
        <v>0.28427261999999998</v>
      </c>
    </row>
    <row r="82" spans="1:15" ht="14.4">
      <c r="A82" s="63" t="s">
        <v>127</v>
      </c>
      <c r="B82" s="69">
        <v>0.21234567999999998</v>
      </c>
      <c r="C82" s="69">
        <v>0.21061932</v>
      </c>
      <c r="D82" s="69">
        <v>0.21041405000000002</v>
      </c>
      <c r="E82" s="69">
        <v>0.20581645000000001</v>
      </c>
      <c r="F82" s="69">
        <v>0.1876099</v>
      </c>
      <c r="G82" s="69">
        <v>0.18011482999999998</v>
      </c>
      <c r="H82" s="69">
        <v>0.21886472999999998</v>
      </c>
      <c r="I82" s="69">
        <v>0.20518521000000001</v>
      </c>
      <c r="J82" s="69">
        <v>6.5563529999999995E-2</v>
      </c>
      <c r="K82" s="69">
        <v>6.7008680000000001E-2</v>
      </c>
      <c r="L82" s="69">
        <v>0.12719385</v>
      </c>
      <c r="M82" s="69">
        <v>0.13162974999999999</v>
      </c>
      <c r="N82" s="69">
        <v>0.27270872000000002</v>
      </c>
      <c r="O82" s="69">
        <v>0.26140357999999997</v>
      </c>
    </row>
    <row r="83" spans="1:15" ht="14.4">
      <c r="A83" s="63" t="s">
        <v>128</v>
      </c>
      <c r="B83" s="69">
        <v>-3.0370370000000001E-2</v>
      </c>
      <c r="C83" s="69">
        <v>-3.0942330000000001E-2</v>
      </c>
      <c r="D83" s="69">
        <v>-4.5922210000000005E-2</v>
      </c>
      <c r="E83" s="69">
        <v>-4.0605559999999999E-2</v>
      </c>
      <c r="F83" s="69">
        <v>-8.1157850000000004E-2</v>
      </c>
      <c r="G83" s="69">
        <v>-7.6052479999999992E-2</v>
      </c>
      <c r="H83" s="69">
        <v>-5.9587689999999999E-2</v>
      </c>
      <c r="I83" s="69">
        <v>-5.5203729999999999E-2</v>
      </c>
      <c r="J83" s="69">
        <v>-0.23634093</v>
      </c>
      <c r="K83" s="69">
        <v>-0.21638294999999999</v>
      </c>
      <c r="L83" s="69">
        <v>-7.0203119999999994E-2</v>
      </c>
      <c r="M83" s="69">
        <v>-5.9703470000000002E-2</v>
      </c>
      <c r="N83" s="69">
        <v>2.9189630000000001E-2</v>
      </c>
      <c r="O83" s="69">
        <v>2.6373169999999998E-2</v>
      </c>
    </row>
  </sheetData>
  <mergeCells count="14">
    <mergeCell ref="N6:O6"/>
    <mergeCell ref="B7:C7"/>
    <mergeCell ref="D7:E7"/>
    <mergeCell ref="F7:G7"/>
    <mergeCell ref="H7:I7"/>
    <mergeCell ref="J7:K7"/>
    <mergeCell ref="L7:M7"/>
    <mergeCell ref="N7:O7"/>
    <mergeCell ref="B6:C6"/>
    <mergeCell ref="D6:E6"/>
    <mergeCell ref="F6:G6"/>
    <mergeCell ref="H6:I6"/>
    <mergeCell ref="J6:K6"/>
    <mergeCell ref="L6:M6"/>
  </mergeCells>
  <printOptions horizontalCentered="1"/>
  <pageMargins left="0.5" right="0.5" top="0.75" bottom="0.5" header="0.5" footer="0.5"/>
  <pageSetup scale="75" pageOrder="overThenDown" orientation="landscape" cellComments="asDisplayed" r:id="rId1"/>
  <headerFooter>
    <oddHeader xml:space="preserve">&amp;RDEF’s Response to OPC POD 1 (1-26)
Q7
Page &amp;P of &amp;N
</oddHeader>
    <oddFooter>&amp;R20240025-OPCPOD1-00004281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36442-CECA-42D0-B2B6-43A72E3554E0}">
  <dimension ref="A1:O81"/>
  <sheetViews>
    <sheetView tabSelected="1" workbookViewId="0">
      <selection activeCell="B30" sqref="B30"/>
    </sheetView>
  </sheetViews>
  <sheetFormatPr defaultRowHeight="13.2"/>
  <cols>
    <col min="3" max="8" width="10.109375" customWidth="1"/>
    <col min="15" max="15" width="10.44140625" bestFit="1" customWidth="1"/>
  </cols>
  <sheetData>
    <row r="1" spans="1:1">
      <c r="A1" s="55" t="s">
        <v>20</v>
      </c>
    </row>
    <row r="28" spans="15:15">
      <c r="O28" s="58">
        <v>3138</v>
      </c>
    </row>
    <row r="34" spans="1:15">
      <c r="O34" s="58">
        <v>50187</v>
      </c>
    </row>
    <row r="38" spans="1:15">
      <c r="A38" s="95"/>
      <c r="B38" s="95"/>
      <c r="C38" s="60">
        <v>2018</v>
      </c>
      <c r="D38" s="60">
        <v>2019</v>
      </c>
      <c r="E38" s="60">
        <v>2020</v>
      </c>
      <c r="F38" s="60">
        <v>2021</v>
      </c>
      <c r="G38" s="60">
        <v>2022</v>
      </c>
      <c r="H38" s="60">
        <v>2023</v>
      </c>
    </row>
    <row r="39" spans="1:15">
      <c r="A39" s="95"/>
      <c r="B39" s="56" t="s">
        <v>21</v>
      </c>
      <c r="C39" s="58">
        <v>2578</v>
      </c>
      <c r="D39" s="58">
        <v>2735</v>
      </c>
      <c r="E39" s="58">
        <v>2815</v>
      </c>
      <c r="F39" s="58">
        <v>3008</v>
      </c>
      <c r="G39" s="58">
        <v>3073</v>
      </c>
      <c r="H39" s="58">
        <f>O28</f>
        <v>3138</v>
      </c>
    </row>
    <row r="40" spans="1:15">
      <c r="A40" s="95"/>
      <c r="B40" s="56" t="s">
        <v>22</v>
      </c>
      <c r="C40" s="58">
        <v>708</v>
      </c>
      <c r="D40" s="58">
        <v>729</v>
      </c>
      <c r="E40" s="58">
        <v>737</v>
      </c>
      <c r="F40" s="58">
        <v>769</v>
      </c>
      <c r="G40" s="58">
        <v>770</v>
      </c>
      <c r="H40" s="58">
        <f>O53</f>
        <v>771</v>
      </c>
    </row>
    <row r="41" spans="1:15" ht="13.8" thickBot="1">
      <c r="A41" s="95"/>
      <c r="B41" s="56" t="s">
        <v>23</v>
      </c>
      <c r="C41" s="96">
        <f>C39/C40</f>
        <v>3.6412429378531073</v>
      </c>
      <c r="D41" s="96">
        <f t="shared" ref="D41:H41" si="0">D39/D40</f>
        <v>3.7517146776406034</v>
      </c>
      <c r="E41" s="96">
        <f t="shared" si="0"/>
        <v>3.8195386702849388</v>
      </c>
      <c r="F41" s="96">
        <f t="shared" si="0"/>
        <v>3.9115734720416127</v>
      </c>
      <c r="G41" s="96">
        <f t="shared" si="0"/>
        <v>3.9909090909090907</v>
      </c>
      <c r="H41" s="96">
        <f t="shared" si="0"/>
        <v>4.0700389105058363</v>
      </c>
    </row>
    <row r="42" spans="1:15" ht="13.8" thickTop="1">
      <c r="A42" s="95"/>
      <c r="B42" s="95"/>
    </row>
    <row r="43" spans="1:15">
      <c r="A43" s="95"/>
      <c r="B43" s="56" t="s">
        <v>27</v>
      </c>
      <c r="C43" s="58">
        <v>727</v>
      </c>
      <c r="D43" s="58">
        <v>733</v>
      </c>
      <c r="E43" s="58">
        <v>769</v>
      </c>
      <c r="F43" s="58">
        <v>769</v>
      </c>
      <c r="G43" s="58">
        <v>770</v>
      </c>
      <c r="H43" s="58">
        <f>O53</f>
        <v>771</v>
      </c>
    </row>
    <row r="44" spans="1:15">
      <c r="A44" s="95"/>
      <c r="B44" s="95"/>
    </row>
    <row r="45" spans="1:15">
      <c r="A45" s="55" t="s">
        <v>24</v>
      </c>
      <c r="B45" s="95"/>
    </row>
    <row r="46" spans="1:15">
      <c r="A46" s="95"/>
      <c r="B46" s="95"/>
      <c r="C46" s="60">
        <v>2018</v>
      </c>
      <c r="D46" s="60">
        <v>2019</v>
      </c>
      <c r="E46" s="60">
        <v>2020</v>
      </c>
      <c r="F46" s="60">
        <v>2021</v>
      </c>
      <c r="G46" s="60">
        <v>2022</v>
      </c>
      <c r="H46" s="60">
        <v>2023</v>
      </c>
    </row>
    <row r="47" spans="1:15">
      <c r="A47" s="95"/>
      <c r="B47" s="56" t="s">
        <v>25</v>
      </c>
      <c r="C47" s="58">
        <v>43834</v>
      </c>
      <c r="D47" s="58">
        <v>47951</v>
      </c>
      <c r="E47" s="58">
        <v>49184</v>
      </c>
      <c r="F47" s="58">
        <v>51136</v>
      </c>
      <c r="G47" s="58">
        <v>51853</v>
      </c>
      <c r="H47" s="58">
        <f>O34</f>
        <v>50187</v>
      </c>
      <c r="O47">
        <v>5.35</v>
      </c>
    </row>
    <row r="48" spans="1:15">
      <c r="A48" s="95"/>
      <c r="B48" s="56" t="s">
        <v>26</v>
      </c>
      <c r="O48">
        <v>-1.81</v>
      </c>
    </row>
    <row r="49" spans="1:15" ht="13.8" thickBot="1">
      <c r="A49" s="95"/>
      <c r="B49" s="95"/>
      <c r="C49" s="59">
        <f>(C47-C48)/C43</f>
        <v>60.294360385144429</v>
      </c>
      <c r="D49" s="59">
        <f t="shared" ref="D49:H49" si="1">(D47-D48)/D43</f>
        <v>65.417462482946789</v>
      </c>
      <c r="E49" s="59">
        <f t="shared" si="1"/>
        <v>63.958387516254874</v>
      </c>
      <c r="F49" s="59">
        <f t="shared" si="1"/>
        <v>66.496749024707412</v>
      </c>
      <c r="G49" s="59">
        <f t="shared" si="1"/>
        <v>67.341558441558448</v>
      </c>
      <c r="H49" s="59">
        <f t="shared" si="1"/>
        <v>65.093385214007782</v>
      </c>
      <c r="O49">
        <f>SUM(O47:O48)</f>
        <v>3.5399999999999996</v>
      </c>
    </row>
    <row r="50" spans="1:15" ht="13.8" thickTop="1"/>
    <row r="53" spans="1:15">
      <c r="O53" s="58">
        <v>771</v>
      </c>
    </row>
    <row r="60" spans="1:15">
      <c r="O60">
        <v>97.04</v>
      </c>
    </row>
    <row r="81" spans="15:15">
      <c r="O81">
        <v>4.0599999999999996</v>
      </c>
    </row>
  </sheetData>
  <printOptions horizontalCentered="1"/>
  <pageMargins left="0.5" right="0.5" top="0.75" bottom="0.5" header="0.5" footer="0.5"/>
  <pageSetup scale="75" pageOrder="overThenDown" orientation="landscape" cellComments="asDisplayed" r:id="rId1"/>
  <headerFooter>
    <oddHeader xml:space="preserve">&amp;RDEF’s Response to OPC POD 1 (1-26)
Q7
Page &amp;P of &amp;N
</oddHeader>
    <oddFooter>&amp;R20240025-OPCPOD1-00004281</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B5588-6A50-4224-8554-BFE46065C883}">
  <dimension ref="A1:R79"/>
  <sheetViews>
    <sheetView tabSelected="1" topLeftCell="A28" workbookViewId="0">
      <selection activeCell="B30" sqref="B30"/>
    </sheetView>
  </sheetViews>
  <sheetFormatPr defaultColWidth="9.33203125" defaultRowHeight="13.2"/>
  <cols>
    <col min="1" max="5" width="9.33203125" style="86"/>
    <col min="6" max="6" width="9.33203125" style="86" customWidth="1"/>
    <col min="7" max="15" width="9.33203125" style="86"/>
    <col min="16" max="16" width="8" style="86" bestFit="1" customWidth="1"/>
    <col min="17" max="16384" width="9.33203125" style="86"/>
  </cols>
  <sheetData>
    <row r="1" spans="1:1">
      <c r="A1" s="55" t="s">
        <v>20</v>
      </c>
    </row>
    <row r="35" spans="2:17">
      <c r="P35" s="58">
        <v>3073</v>
      </c>
    </row>
    <row r="37" spans="2:17">
      <c r="P37" s="58"/>
    </row>
    <row r="38" spans="2:17">
      <c r="P38" s="58"/>
    </row>
    <row r="41" spans="2:17">
      <c r="P41" s="58">
        <v>51853</v>
      </c>
    </row>
    <row r="42" spans="2:17">
      <c r="P42" s="58">
        <v>770</v>
      </c>
      <c r="Q42" s="86">
        <v>4.74</v>
      </c>
    </row>
    <row r="43" spans="2:17">
      <c r="Q43" s="74">
        <v>-1.57</v>
      </c>
    </row>
    <row r="44" spans="2:17">
      <c r="C44" s="60">
        <v>2018</v>
      </c>
      <c r="D44" s="60">
        <v>2019</v>
      </c>
      <c r="E44" s="60">
        <v>2020</v>
      </c>
      <c r="F44" s="60">
        <v>2021</v>
      </c>
      <c r="G44" s="60">
        <v>2022</v>
      </c>
      <c r="Q44" s="86">
        <f>SUM(Q42:Q43)</f>
        <v>3.17</v>
      </c>
    </row>
    <row r="45" spans="2:17">
      <c r="B45" s="56" t="s">
        <v>21</v>
      </c>
      <c r="C45" s="58">
        <v>2578</v>
      </c>
      <c r="D45" s="58">
        <v>2735</v>
      </c>
      <c r="E45" s="58">
        <v>2815</v>
      </c>
      <c r="F45" s="86">
        <v>3008</v>
      </c>
      <c r="G45" s="58">
        <f>P35</f>
        <v>3073</v>
      </c>
    </row>
    <row r="46" spans="2:17">
      <c r="B46" s="56" t="s">
        <v>22</v>
      </c>
      <c r="C46" s="58">
        <v>708</v>
      </c>
      <c r="D46" s="58">
        <v>729</v>
      </c>
      <c r="E46" s="58">
        <v>737</v>
      </c>
      <c r="F46" s="58">
        <v>769</v>
      </c>
      <c r="G46" s="86">
        <f>Q46</f>
        <v>770</v>
      </c>
      <c r="Q46" s="86">
        <v>770</v>
      </c>
    </row>
    <row r="47" spans="2:17" ht="13.8" thickBot="1">
      <c r="B47" s="56" t="s">
        <v>23</v>
      </c>
      <c r="C47" s="59">
        <f>C45/C46</f>
        <v>3.6412429378531073</v>
      </c>
      <c r="D47" s="59">
        <f t="shared" ref="D47:G47" si="0">D45/D46</f>
        <v>3.7517146776406034</v>
      </c>
      <c r="E47" s="59">
        <f t="shared" si="0"/>
        <v>3.8195386702849388</v>
      </c>
      <c r="F47" s="59">
        <f t="shared" si="0"/>
        <v>3.9115734720416127</v>
      </c>
      <c r="G47" s="59">
        <f t="shared" si="0"/>
        <v>3.9909090909090907</v>
      </c>
    </row>
    <row r="48" spans="2:17" ht="13.8" thickTop="1"/>
    <row r="49" spans="1:18">
      <c r="B49" s="56" t="s">
        <v>27</v>
      </c>
      <c r="C49" s="86">
        <v>727</v>
      </c>
      <c r="D49" s="86">
        <v>733</v>
      </c>
      <c r="E49" s="86">
        <v>769</v>
      </c>
      <c r="F49" s="86">
        <v>769</v>
      </c>
      <c r="G49" s="86">
        <f>P42</f>
        <v>770</v>
      </c>
    </row>
    <row r="51" spans="1:18">
      <c r="A51" s="55" t="s">
        <v>24</v>
      </c>
    </row>
    <row r="52" spans="1:18">
      <c r="C52" s="60">
        <v>2018</v>
      </c>
      <c r="D52" s="60">
        <v>2019</v>
      </c>
      <c r="E52" s="60">
        <v>2020</v>
      </c>
      <c r="F52" s="60">
        <v>2021</v>
      </c>
      <c r="G52" s="60">
        <v>2022</v>
      </c>
    </row>
    <row r="53" spans="1:18">
      <c r="B53" s="56" t="s">
        <v>25</v>
      </c>
      <c r="C53" s="58">
        <v>43834</v>
      </c>
      <c r="D53" s="58">
        <v>47951</v>
      </c>
      <c r="E53" s="58">
        <v>49184</v>
      </c>
      <c r="F53" s="58">
        <v>51136</v>
      </c>
      <c r="G53" s="58">
        <f>P41</f>
        <v>51853</v>
      </c>
    </row>
    <row r="54" spans="1:18">
      <c r="B54" s="56" t="s">
        <v>26</v>
      </c>
      <c r="C54" s="58"/>
      <c r="D54" s="58"/>
      <c r="E54" s="58"/>
      <c r="F54" s="58"/>
    </row>
    <row r="55" spans="1:18" ht="13.8" thickBot="1">
      <c r="C55" s="61">
        <f>(C53-C54)/C49</f>
        <v>60.294360385144429</v>
      </c>
      <c r="D55" s="61">
        <f>(D53-D54)/D49</f>
        <v>65.417462482946789</v>
      </c>
      <c r="E55" s="61">
        <f t="shared" ref="E55:G55" si="1">(E53-E54)/E49</f>
        <v>63.958387516254874</v>
      </c>
      <c r="F55" s="61">
        <f t="shared" si="1"/>
        <v>66.496749024707412</v>
      </c>
      <c r="G55" s="61">
        <f t="shared" si="1"/>
        <v>67.341558441558448</v>
      </c>
    </row>
    <row r="56" spans="1:18" ht="13.8" thickTop="1">
      <c r="C56" s="57"/>
      <c r="D56" s="57"/>
    </row>
    <row r="63" spans="1:18">
      <c r="R63"/>
    </row>
    <row r="76" spans="16:17">
      <c r="Q76" s="76">
        <v>3.98</v>
      </c>
    </row>
    <row r="79" spans="16:17">
      <c r="P79" s="76">
        <v>102.99</v>
      </c>
    </row>
  </sheetData>
  <printOptions horizontalCentered="1"/>
  <pageMargins left="0.5" right="0.5" top="0.75" bottom="0.5" header="0.5" footer="0.5"/>
  <pageSetup scale="75" pageOrder="overThenDown" orientation="landscape" cellComments="asDisplayed" r:id="rId1"/>
  <headerFooter>
    <oddHeader xml:space="preserve">&amp;RDEF’s Response to OPC POD 1 (1-26)
Q7
Page &amp;P of &amp;N
</oddHeader>
    <oddFooter>&amp;R20240025-OPCPOD1-00004281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BBC1A-48CA-4514-ADD6-FB3804430FC4}">
  <dimension ref="A1:Q83"/>
  <sheetViews>
    <sheetView tabSelected="1" workbookViewId="0">
      <selection activeCell="B30" sqref="B30"/>
    </sheetView>
  </sheetViews>
  <sheetFormatPr defaultRowHeight="13.2"/>
  <cols>
    <col min="16" max="16" width="8" bestFit="1" customWidth="1"/>
  </cols>
  <sheetData>
    <row r="1" spans="1:1">
      <c r="A1" s="55" t="s">
        <v>20</v>
      </c>
    </row>
    <row r="30" spans="16:16">
      <c r="P30" s="58">
        <v>3008</v>
      </c>
    </row>
    <row r="32" spans="16:16">
      <c r="P32" s="58"/>
    </row>
    <row r="33" spans="2:17">
      <c r="P33" s="58"/>
    </row>
    <row r="34" spans="2:17">
      <c r="P34" s="58">
        <v>51136</v>
      </c>
    </row>
    <row r="35" spans="2:17">
      <c r="P35" s="58">
        <v>769</v>
      </c>
    </row>
    <row r="42" spans="2:17">
      <c r="Q42">
        <v>4.93</v>
      </c>
    </row>
    <row r="43" spans="2:17">
      <c r="Q43" s="74">
        <v>0.01</v>
      </c>
    </row>
    <row r="44" spans="2:17">
      <c r="C44" s="60">
        <v>2018</v>
      </c>
      <c r="D44" s="60">
        <v>2019</v>
      </c>
      <c r="E44" s="60">
        <v>2020</v>
      </c>
      <c r="F44" s="60">
        <v>2021</v>
      </c>
      <c r="Q44">
        <f>SUM(Q42:Q43)</f>
        <v>4.9399999999999995</v>
      </c>
    </row>
    <row r="45" spans="2:17">
      <c r="B45" s="56" t="s">
        <v>21</v>
      </c>
      <c r="C45" s="58">
        <v>2578</v>
      </c>
      <c r="D45" s="58">
        <v>2735</v>
      </c>
      <c r="E45" s="58">
        <v>2815</v>
      </c>
      <c r="F45" s="58">
        <f>P30</f>
        <v>3008</v>
      </c>
    </row>
    <row r="46" spans="2:17">
      <c r="B46" s="56" t="s">
        <v>22</v>
      </c>
      <c r="C46" s="58">
        <v>708</v>
      </c>
      <c r="D46" s="58">
        <v>729</v>
      </c>
      <c r="E46" s="58">
        <v>737</v>
      </c>
      <c r="F46" s="58">
        <f>Q50</f>
        <v>769</v>
      </c>
    </row>
    <row r="47" spans="2:17" ht="13.8" thickBot="1">
      <c r="B47" s="56" t="s">
        <v>23</v>
      </c>
      <c r="C47" s="59">
        <f>C45/C46</f>
        <v>3.6412429378531073</v>
      </c>
      <c r="D47" s="59">
        <f t="shared" ref="D47:E47" si="0">D45/D46</f>
        <v>3.7517146776406034</v>
      </c>
      <c r="E47" s="59">
        <f t="shared" si="0"/>
        <v>3.8195386702849388</v>
      </c>
      <c r="F47" s="59">
        <f t="shared" ref="F47" si="1">F45/F46</f>
        <v>3.9115734720416127</v>
      </c>
    </row>
    <row r="48" spans="2:17" ht="13.8" thickTop="1"/>
    <row r="49" spans="1:17">
      <c r="B49" s="56" t="s">
        <v>27</v>
      </c>
      <c r="C49">
        <v>727</v>
      </c>
      <c r="D49">
        <v>733</v>
      </c>
      <c r="E49">
        <v>769</v>
      </c>
      <c r="F49" s="64">
        <f>P35</f>
        <v>769</v>
      </c>
    </row>
    <row r="50" spans="1:17">
      <c r="Q50">
        <v>769</v>
      </c>
    </row>
    <row r="51" spans="1:17">
      <c r="A51" s="55" t="s">
        <v>24</v>
      </c>
    </row>
    <row r="52" spans="1:17">
      <c r="C52" s="60">
        <v>2018</v>
      </c>
      <c r="D52" s="60">
        <v>2019</v>
      </c>
      <c r="E52" s="60">
        <v>2020</v>
      </c>
      <c r="F52" s="60">
        <v>2021</v>
      </c>
    </row>
    <row r="53" spans="1:17">
      <c r="B53" s="56" t="s">
        <v>25</v>
      </c>
      <c r="C53" s="58">
        <v>43834</v>
      </c>
      <c r="D53" s="58">
        <v>47951</v>
      </c>
      <c r="E53" s="58">
        <v>49184</v>
      </c>
      <c r="F53" s="58">
        <f>P34</f>
        <v>51136</v>
      </c>
    </row>
    <row r="54" spans="1:17">
      <c r="B54" s="56" t="s">
        <v>26</v>
      </c>
      <c r="C54" s="58"/>
      <c r="D54" s="58"/>
      <c r="E54" s="58"/>
      <c r="F54" s="58"/>
    </row>
    <row r="55" spans="1:17" ht="13.8" thickBot="1">
      <c r="C55" s="61">
        <f>(C53-C54)/C49</f>
        <v>60.294360385144429</v>
      </c>
      <c r="D55" s="61">
        <f>(D53-D54)/D49</f>
        <v>65.417462482946789</v>
      </c>
      <c r="E55" s="61">
        <f>(E53-E54)/E49</f>
        <v>63.958387516254874</v>
      </c>
      <c r="F55" s="61">
        <f>(F53-F54)/F49</f>
        <v>66.496749024707412</v>
      </c>
    </row>
    <row r="56" spans="1:17" ht="13.8" thickTop="1">
      <c r="C56" s="57"/>
      <c r="D56" s="57"/>
    </row>
    <row r="76" spans="16:16">
      <c r="P76" s="76">
        <v>3.9</v>
      </c>
    </row>
    <row r="83" spans="15:15">
      <c r="O83" s="76">
        <v>104.9</v>
      </c>
    </row>
  </sheetData>
  <printOptions horizontalCentered="1"/>
  <pageMargins left="0.5" right="0.5" top="0.75" bottom="0.5" header="0.5" footer="0.5"/>
  <pageSetup scale="75" pageOrder="overThenDown" orientation="landscape" cellComments="asDisplayed" r:id="rId1"/>
  <headerFooter>
    <oddHeader xml:space="preserve">&amp;RDEF’s Response to OPC POD 1 (1-26)
Q7
Page &amp;P of &amp;N
</oddHeader>
    <oddFooter>&amp;R20240025-OPCPOD1-00004281</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5CFC6-EA6A-444D-B820-B70CDB451979}">
  <dimension ref="A1:E454"/>
  <sheetViews>
    <sheetView tabSelected="1" topLeftCell="A421" workbookViewId="0">
      <selection activeCell="B30" sqref="B30"/>
    </sheetView>
  </sheetViews>
  <sheetFormatPr defaultColWidth="9.33203125" defaultRowHeight="13.2"/>
  <cols>
    <col min="1" max="1" width="107.77734375" style="95" bestFit="1" customWidth="1"/>
    <col min="2" max="5" width="23.77734375" style="95" customWidth="1"/>
    <col min="6" max="16384" width="9.33203125" style="95"/>
  </cols>
  <sheetData>
    <row r="1" spans="1:5" ht="23.4">
      <c r="C1" s="97" t="s">
        <v>135</v>
      </c>
    </row>
    <row r="3" spans="1:5" ht="13.8">
      <c r="C3" s="98" t="s">
        <v>136</v>
      </c>
    </row>
    <row r="4" spans="1:5" ht="14.4" thickBot="1">
      <c r="A4" s="99"/>
      <c r="B4" s="99"/>
      <c r="C4" s="100" t="s">
        <v>137</v>
      </c>
      <c r="D4" s="99"/>
      <c r="E4" s="99"/>
    </row>
    <row r="6" spans="1:5" ht="15">
      <c r="A6" s="95" t="s">
        <v>32</v>
      </c>
      <c r="B6" s="101" t="s">
        <v>138</v>
      </c>
      <c r="C6" s="101" t="s">
        <v>139</v>
      </c>
      <c r="D6" s="102" t="s">
        <v>140</v>
      </c>
      <c r="E6" s="102" t="s">
        <v>141</v>
      </c>
    </row>
    <row r="7" spans="1:5" ht="15">
      <c r="A7" s="95" t="s">
        <v>32</v>
      </c>
      <c r="B7" s="102" t="s">
        <v>142</v>
      </c>
      <c r="C7" s="102" t="s">
        <v>142</v>
      </c>
      <c r="D7" s="102" t="s">
        <v>143</v>
      </c>
      <c r="E7" s="102" t="s">
        <v>143</v>
      </c>
    </row>
    <row r="8" spans="1:5" ht="15">
      <c r="A8" s="95" t="s">
        <v>32</v>
      </c>
      <c r="B8" s="102" t="s">
        <v>144</v>
      </c>
      <c r="C8" s="102" t="s">
        <v>144</v>
      </c>
      <c r="D8" s="102" t="s">
        <v>144</v>
      </c>
      <c r="E8" s="102" t="s">
        <v>144</v>
      </c>
    </row>
    <row r="9" spans="1:5" ht="15">
      <c r="A9" s="95" t="s">
        <v>32</v>
      </c>
      <c r="B9" s="102" t="s">
        <v>145</v>
      </c>
      <c r="C9" s="102" t="s">
        <v>145</v>
      </c>
      <c r="D9" s="102" t="s">
        <v>145</v>
      </c>
      <c r="E9" s="102" t="s">
        <v>145</v>
      </c>
    </row>
    <row r="10" spans="1:5" ht="15.6">
      <c r="A10" s="103" t="s">
        <v>146</v>
      </c>
      <c r="B10" s="104"/>
      <c r="C10" s="104"/>
      <c r="D10" s="104"/>
      <c r="E10" s="104"/>
    </row>
    <row r="11" spans="1:5">
      <c r="A11" s="105" t="s">
        <v>147</v>
      </c>
      <c r="B11" s="106">
        <v>7035563154.9200001</v>
      </c>
      <c r="C11" s="106">
        <v>6352593115.4199991</v>
      </c>
      <c r="D11" s="106">
        <v>682970039.5</v>
      </c>
      <c r="E11" s="107">
        <v>0.10751043347041843</v>
      </c>
    </row>
    <row r="12" spans="1:5">
      <c r="A12" s="108" t="s">
        <v>148</v>
      </c>
      <c r="B12" s="106">
        <v>6971227764.4099998</v>
      </c>
      <c r="C12" s="106">
        <v>6293332756.7200003</v>
      </c>
      <c r="D12" s="106">
        <v>677895007.68999994</v>
      </c>
      <c r="E12" s="107">
        <v>0.10771637761663659</v>
      </c>
    </row>
    <row r="13" spans="1:5">
      <c r="A13" s="109" t="s">
        <v>149</v>
      </c>
      <c r="B13" s="106">
        <v>6663848576.9400005</v>
      </c>
      <c r="C13" s="106">
        <v>5995606834.7699995</v>
      </c>
      <c r="D13" s="106">
        <v>668241742.17000008</v>
      </c>
      <c r="E13" s="107">
        <v>0.11145523056893952</v>
      </c>
    </row>
    <row r="14" spans="1:5">
      <c r="A14" s="110" t="s">
        <v>150</v>
      </c>
      <c r="B14" s="106">
        <v>3974249981.02</v>
      </c>
      <c r="C14" s="106">
        <v>3388514116.7000003</v>
      </c>
      <c r="D14" s="106">
        <v>585735864.32000005</v>
      </c>
      <c r="E14" s="107">
        <v>0.17285920735382251</v>
      </c>
    </row>
    <row r="15" spans="1:5">
      <c r="A15" s="110" t="s">
        <v>151</v>
      </c>
      <c r="B15" s="106">
        <v>1738042786.98</v>
      </c>
      <c r="C15" s="106">
        <v>1432019632.98</v>
      </c>
      <c r="D15" s="106">
        <v>306023154</v>
      </c>
      <c r="E15" s="107">
        <v>0.21370038996125551</v>
      </c>
    </row>
    <row r="16" spans="1:5">
      <c r="A16" s="110" t="s">
        <v>152</v>
      </c>
      <c r="B16" s="106">
        <v>372062473.78999996</v>
      </c>
      <c r="C16" s="106">
        <v>321998009.25</v>
      </c>
      <c r="D16" s="106">
        <v>50064464.539999999</v>
      </c>
      <c r="E16" s="107">
        <v>0.15548066479233988</v>
      </c>
    </row>
    <row r="17" spans="1:5">
      <c r="A17" s="110" t="s">
        <v>153</v>
      </c>
      <c r="B17" s="106">
        <v>3806298.1100000003</v>
      </c>
      <c r="C17" s="106">
        <v>3282511.72</v>
      </c>
      <c r="D17" s="106">
        <v>523786.39</v>
      </c>
      <c r="E17" s="107">
        <v>0.15956877984886528</v>
      </c>
    </row>
    <row r="18" spans="1:5">
      <c r="A18" s="110" t="s">
        <v>154</v>
      </c>
      <c r="B18" s="106">
        <v>429672024.40999997</v>
      </c>
      <c r="C18" s="106">
        <v>361972386.5</v>
      </c>
      <c r="D18" s="106">
        <v>67699637.909999996</v>
      </c>
      <c r="E18" s="107">
        <v>0.18702984104562351</v>
      </c>
    </row>
    <row r="19" spans="1:5">
      <c r="A19" s="110" t="s">
        <v>155</v>
      </c>
      <c r="B19" s="106">
        <v>148246061.04999998</v>
      </c>
      <c r="C19" s="106">
        <v>438852095.23999995</v>
      </c>
      <c r="D19" s="106">
        <v>-290606034.19</v>
      </c>
      <c r="E19" s="107">
        <v>-0.66219584534756071</v>
      </c>
    </row>
    <row r="20" spans="1:5">
      <c r="A20" s="110" t="s">
        <v>156</v>
      </c>
      <c r="B20" s="106">
        <v>37105.550000000003</v>
      </c>
      <c r="C20" s="106"/>
      <c r="D20" s="106">
        <v>37105.550000000003</v>
      </c>
      <c r="E20" s="107"/>
    </row>
    <row r="21" spans="1:5">
      <c r="A21" s="110" t="s">
        <v>157</v>
      </c>
      <c r="B21" s="106">
        <v>-136.71</v>
      </c>
      <c r="C21" s="106">
        <v>-610.40000000000009</v>
      </c>
      <c r="D21" s="106">
        <v>473.69</v>
      </c>
      <c r="E21" s="107">
        <v>-0.77603211009174311</v>
      </c>
    </row>
    <row r="22" spans="1:5">
      <c r="A22" s="110" t="s">
        <v>158</v>
      </c>
      <c r="B22" s="106">
        <v>-2268017.2599999998</v>
      </c>
      <c r="C22" s="106">
        <v>48968692.780000001</v>
      </c>
      <c r="D22" s="106">
        <v>-51236710.039999999</v>
      </c>
      <c r="E22" s="107">
        <v>-1.046315658663576</v>
      </c>
    </row>
    <row r="23" spans="1:5">
      <c r="A23" s="109" t="s">
        <v>159</v>
      </c>
      <c r="B23" s="106">
        <v>249118.71000000002</v>
      </c>
      <c r="C23" s="106">
        <v>306559.06</v>
      </c>
      <c r="D23" s="106">
        <v>-57440.350000000006</v>
      </c>
      <c r="E23" s="107">
        <v>-0.18737123606785588</v>
      </c>
    </row>
    <row r="24" spans="1:5">
      <c r="A24" s="110" t="s">
        <v>160</v>
      </c>
      <c r="B24" s="106">
        <v>-3118.52</v>
      </c>
      <c r="C24" s="106"/>
      <c r="D24" s="106">
        <v>-3118.52</v>
      </c>
      <c r="E24" s="107"/>
    </row>
    <row r="25" spans="1:5">
      <c r="A25" s="110" t="s">
        <v>161</v>
      </c>
      <c r="B25" s="106">
        <v>251863.74</v>
      </c>
      <c r="C25" s="106">
        <v>306559.06</v>
      </c>
      <c r="D25" s="106">
        <v>-54695.319999999992</v>
      </c>
      <c r="E25" s="107">
        <v>-0.17841690928984452</v>
      </c>
    </row>
    <row r="26" spans="1:5">
      <c r="A26" s="110" t="s">
        <v>162</v>
      </c>
      <c r="B26" s="106">
        <v>0</v>
      </c>
      <c r="C26" s="106"/>
      <c r="D26" s="106">
        <v>0</v>
      </c>
      <c r="E26" s="107"/>
    </row>
    <row r="27" spans="1:5">
      <c r="A27" s="110" t="s">
        <v>163</v>
      </c>
      <c r="B27" s="106">
        <v>373.49</v>
      </c>
      <c r="C27" s="106"/>
      <c r="D27" s="106">
        <v>373.49</v>
      </c>
      <c r="E27" s="107"/>
    </row>
    <row r="28" spans="1:5">
      <c r="A28" s="109" t="s">
        <v>164</v>
      </c>
      <c r="B28" s="106">
        <v>307130068.75999999</v>
      </c>
      <c r="C28" s="106">
        <v>297419362.88999999</v>
      </c>
      <c r="D28" s="106">
        <v>9710705.870000001</v>
      </c>
      <c r="E28" s="107">
        <v>3.2649877854763233E-2</v>
      </c>
    </row>
    <row r="29" spans="1:5">
      <c r="A29" s="110" t="s">
        <v>165</v>
      </c>
      <c r="B29" s="106">
        <v>154.72999999999999</v>
      </c>
      <c r="C29" s="106"/>
      <c r="D29" s="106">
        <v>154.72999999999999</v>
      </c>
      <c r="E29" s="107"/>
    </row>
    <row r="30" spans="1:5">
      <c r="A30" s="110" t="s">
        <v>166</v>
      </c>
      <c r="B30" s="106">
        <v>-8903840.5999999996</v>
      </c>
      <c r="C30" s="106">
        <v>1289808.6300000001</v>
      </c>
      <c r="D30" s="106">
        <v>-10193649.23</v>
      </c>
      <c r="E30" s="107">
        <v>-7.9032261010689631</v>
      </c>
    </row>
    <row r="31" spans="1:5">
      <c r="A31" s="110" t="s">
        <v>167</v>
      </c>
      <c r="B31" s="106">
        <v>2500</v>
      </c>
      <c r="C31" s="106"/>
      <c r="D31" s="106">
        <v>2500</v>
      </c>
      <c r="E31" s="107"/>
    </row>
    <row r="32" spans="1:5">
      <c r="A32" s="110" t="s">
        <v>168</v>
      </c>
      <c r="B32" s="106">
        <v>15055561.300000001</v>
      </c>
      <c r="C32" s="106">
        <v>12677394.82</v>
      </c>
      <c r="D32" s="106">
        <v>2378166.48</v>
      </c>
      <c r="E32" s="107">
        <v>0.18759110320112285</v>
      </c>
    </row>
    <row r="33" spans="1:5">
      <c r="A33" s="110" t="s">
        <v>169</v>
      </c>
      <c r="B33" s="106">
        <v>14020198.1</v>
      </c>
      <c r="C33" s="106">
        <v>11173058.869999999</v>
      </c>
      <c r="D33" s="106">
        <v>2847139.23</v>
      </c>
      <c r="E33" s="107">
        <v>0.25482182302329537</v>
      </c>
    </row>
    <row r="34" spans="1:5">
      <c r="A34" s="110" t="s">
        <v>170</v>
      </c>
      <c r="B34" s="106">
        <v>89479957.480000004</v>
      </c>
      <c r="C34" s="106">
        <v>77242274.5</v>
      </c>
      <c r="D34" s="106">
        <v>12237682.98</v>
      </c>
      <c r="E34" s="107">
        <v>0.15843245242603518</v>
      </c>
    </row>
    <row r="35" spans="1:5">
      <c r="A35" s="110" t="s">
        <v>171</v>
      </c>
      <c r="B35" s="106">
        <v>4734877.4399999995</v>
      </c>
      <c r="C35" s="106">
        <v>4887751.67</v>
      </c>
      <c r="D35" s="106">
        <v>-152874.22999999998</v>
      </c>
      <c r="E35" s="107">
        <v>-3.1277004300015926E-2</v>
      </c>
    </row>
    <row r="36" spans="1:5">
      <c r="A36" s="110" t="s">
        <v>172</v>
      </c>
      <c r="B36" s="106">
        <v>145845.62</v>
      </c>
      <c r="C36" s="106">
        <v>178631.87</v>
      </c>
      <c r="D36" s="106">
        <v>-32786.25</v>
      </c>
      <c r="E36" s="107">
        <v>-0.18354087655243156</v>
      </c>
    </row>
    <row r="37" spans="1:5">
      <c r="A37" s="110" t="s">
        <v>173</v>
      </c>
      <c r="B37" s="106">
        <v>288580.93</v>
      </c>
      <c r="C37" s="106">
        <v>294358.44</v>
      </c>
      <c r="D37" s="106">
        <v>-5777.51</v>
      </c>
      <c r="E37" s="107">
        <v>-1.9627465072854716E-2</v>
      </c>
    </row>
    <row r="38" spans="1:5">
      <c r="A38" s="110" t="s">
        <v>174</v>
      </c>
      <c r="B38" s="106">
        <v>42000</v>
      </c>
      <c r="C38" s="106">
        <v>10500</v>
      </c>
      <c r="D38" s="106">
        <v>31500.000000000004</v>
      </c>
      <c r="E38" s="107">
        <v>3</v>
      </c>
    </row>
    <row r="39" spans="1:5">
      <c r="A39" s="110" t="s">
        <v>175</v>
      </c>
      <c r="B39" s="106">
        <v>10262466.029999999</v>
      </c>
      <c r="C39" s="106">
        <v>9101283.3499999996</v>
      </c>
      <c r="D39" s="106">
        <v>1161182.68</v>
      </c>
      <c r="E39" s="107">
        <v>0.12758449938820993</v>
      </c>
    </row>
    <row r="40" spans="1:5">
      <c r="A40" s="110" t="s">
        <v>176</v>
      </c>
      <c r="B40" s="106">
        <v>1954057.88</v>
      </c>
      <c r="C40" s="106">
        <v>2015407.3499999999</v>
      </c>
      <c r="D40" s="106">
        <v>-61349.47</v>
      </c>
      <c r="E40" s="107">
        <v>-3.0440233335459456E-2</v>
      </c>
    </row>
    <row r="41" spans="1:5">
      <c r="A41" s="110" t="s">
        <v>177</v>
      </c>
      <c r="B41" s="106">
        <v>4940858.21</v>
      </c>
      <c r="C41" s="106">
        <v>4401085.68</v>
      </c>
      <c r="D41" s="106">
        <v>539772.53</v>
      </c>
      <c r="E41" s="107">
        <v>0.12264531282653876</v>
      </c>
    </row>
    <row r="42" spans="1:5">
      <c r="A42" s="110" t="s">
        <v>178</v>
      </c>
      <c r="B42" s="106">
        <v>-74985.48</v>
      </c>
      <c r="C42" s="106">
        <v>36402.879999999997</v>
      </c>
      <c r="D42" s="106">
        <v>-111388.36</v>
      </c>
      <c r="E42" s="107">
        <v>-3.0598776800077361</v>
      </c>
    </row>
    <row r="43" spans="1:5">
      <c r="A43" s="110" t="s">
        <v>179</v>
      </c>
      <c r="B43" s="106">
        <v>370218.97</v>
      </c>
      <c r="C43" s="106">
        <v>277057.95</v>
      </c>
      <c r="D43" s="106">
        <v>93161.02</v>
      </c>
      <c r="E43" s="107">
        <v>0.3362510261842333</v>
      </c>
    </row>
    <row r="44" spans="1:5">
      <c r="A44" s="110" t="s">
        <v>180</v>
      </c>
      <c r="B44" s="106">
        <v>9851.52</v>
      </c>
      <c r="C44" s="106">
        <v>9706.42</v>
      </c>
      <c r="D44" s="106">
        <v>145.1</v>
      </c>
      <c r="E44" s="107">
        <v>1.4948868892959506E-2</v>
      </c>
    </row>
    <row r="45" spans="1:5">
      <c r="A45" s="110" t="s">
        <v>181</v>
      </c>
      <c r="B45" s="106">
        <v>4905.8599999999997</v>
      </c>
      <c r="C45" s="106">
        <v>16693.120000000003</v>
      </c>
      <c r="D45" s="106">
        <v>-11787.26</v>
      </c>
      <c r="E45" s="107">
        <v>-0.70611485450293299</v>
      </c>
    </row>
    <row r="46" spans="1:5">
      <c r="A46" s="110" t="s">
        <v>182</v>
      </c>
      <c r="B46" s="106">
        <v>1200105.8900000001</v>
      </c>
      <c r="C46" s="106">
        <v>1119659.6700000002</v>
      </c>
      <c r="D46" s="106">
        <v>80446.22</v>
      </c>
      <c r="E46" s="107">
        <v>7.1848814559874255E-2</v>
      </c>
    </row>
    <row r="47" spans="1:5">
      <c r="A47" s="110" t="s">
        <v>183</v>
      </c>
      <c r="B47" s="106">
        <v>151998076.47999999</v>
      </c>
      <c r="C47" s="106">
        <v>147590040.44</v>
      </c>
      <c r="D47" s="106">
        <v>4408036.04</v>
      </c>
      <c r="E47" s="107">
        <v>2.9866758128520233E-2</v>
      </c>
    </row>
    <row r="48" spans="1:5">
      <c r="A48" s="110" t="s">
        <v>184</v>
      </c>
      <c r="B48" s="106">
        <v>3903661.91</v>
      </c>
      <c r="C48" s="106">
        <v>3872213.73</v>
      </c>
      <c r="D48" s="106">
        <v>31448.18</v>
      </c>
      <c r="E48" s="107">
        <v>8.1214990165328505E-3</v>
      </c>
    </row>
    <row r="49" spans="1:5">
      <c r="A49" s="110" t="s">
        <v>185</v>
      </c>
      <c r="B49" s="106">
        <v>7079290.4500000002</v>
      </c>
      <c r="C49" s="106">
        <v>6378959.9900000002</v>
      </c>
      <c r="D49" s="106">
        <v>700330.46</v>
      </c>
      <c r="E49" s="107">
        <v>0.1097875611538363</v>
      </c>
    </row>
    <row r="50" spans="1:5">
      <c r="A50" s="110" t="s">
        <v>186</v>
      </c>
      <c r="B50" s="106">
        <v>5477195.2199999997</v>
      </c>
      <c r="C50" s="106">
        <v>5386425.4100000001</v>
      </c>
      <c r="D50" s="106">
        <v>90769.81</v>
      </c>
      <c r="E50" s="107">
        <v>1.6851585808927039E-2</v>
      </c>
    </row>
    <row r="51" spans="1:5">
      <c r="A51" s="110" t="s">
        <v>187</v>
      </c>
      <c r="B51" s="106">
        <v>140567.44</v>
      </c>
      <c r="C51" s="106">
        <v>163521.84</v>
      </c>
      <c r="D51" s="106">
        <v>-22954.400000000001</v>
      </c>
      <c r="E51" s="107">
        <v>-0.14037513276514013</v>
      </c>
    </row>
    <row r="52" spans="1:5">
      <c r="A52" s="110" t="s">
        <v>188</v>
      </c>
      <c r="B52" s="106">
        <v>431886.97</v>
      </c>
      <c r="C52" s="106">
        <v>502413.35</v>
      </c>
      <c r="D52" s="106">
        <v>-70526.38</v>
      </c>
      <c r="E52" s="107">
        <v>-0.1403752109692149</v>
      </c>
    </row>
    <row r="53" spans="1:5">
      <c r="A53" s="110" t="s">
        <v>189</v>
      </c>
      <c r="B53" s="106">
        <v>2423248.2000000002</v>
      </c>
      <c r="C53" s="106">
        <v>5472483.9100000001</v>
      </c>
      <c r="D53" s="106">
        <v>-3049235.71</v>
      </c>
      <c r="E53" s="107">
        <v>-0.55719409323946278</v>
      </c>
    </row>
    <row r="54" spans="1:5">
      <c r="A54" s="110" t="s">
        <v>190</v>
      </c>
      <c r="B54" s="106">
        <v>1193013</v>
      </c>
      <c r="C54" s="106">
        <v>-2346958.04</v>
      </c>
      <c r="D54" s="106">
        <v>3539971.04</v>
      </c>
      <c r="E54" s="107">
        <v>-1.5083231057680095</v>
      </c>
    </row>
    <row r="55" spans="1:5">
      <c r="A55" s="110" t="s">
        <v>191</v>
      </c>
      <c r="B55" s="106">
        <v>6530.1600000000008</v>
      </c>
      <c r="C55" s="106"/>
      <c r="D55" s="106">
        <v>6530.1600000000008</v>
      </c>
      <c r="E55" s="107"/>
    </row>
    <row r="56" spans="1:5">
      <c r="A56" s="110" t="s">
        <v>192</v>
      </c>
      <c r="B56" s="106">
        <v>19863.68</v>
      </c>
      <c r="C56" s="106">
        <v>30156.04</v>
      </c>
      <c r="D56" s="106">
        <v>-10292.36</v>
      </c>
      <c r="E56" s="107">
        <v>-0.34130343373997379</v>
      </c>
    </row>
    <row r="57" spans="1:5">
      <c r="A57" s="110" t="s">
        <v>193</v>
      </c>
      <c r="B57" s="106">
        <v>1041811</v>
      </c>
      <c r="C57" s="106">
        <v>5639031</v>
      </c>
      <c r="D57" s="106">
        <v>-4597220</v>
      </c>
      <c r="E57" s="107">
        <v>-0.81524999596561887</v>
      </c>
    </row>
    <row r="58" spans="1:5">
      <c r="A58" s="110" t="s">
        <v>194</v>
      </c>
      <c r="B58" s="106">
        <v>118389.63</v>
      </c>
      <c r="C58" s="106"/>
      <c r="D58" s="106">
        <v>118389.63</v>
      </c>
      <c r="E58" s="107"/>
    </row>
    <row r="59" spans="1:5">
      <c r="A59" s="108" t="s">
        <v>195</v>
      </c>
      <c r="B59" s="106">
        <v>64335390.509999998</v>
      </c>
      <c r="C59" s="106">
        <v>59260358.700000003</v>
      </c>
      <c r="D59" s="106">
        <v>5075031.8099999996</v>
      </c>
      <c r="E59" s="107">
        <v>8.5639572917401194E-2</v>
      </c>
    </row>
    <row r="60" spans="1:5">
      <c r="A60" s="109" t="s">
        <v>196</v>
      </c>
      <c r="B60" s="106">
        <v>901471.71000000008</v>
      </c>
      <c r="C60" s="106">
        <v>1024910.4199999999</v>
      </c>
      <c r="D60" s="106">
        <v>-123438.71</v>
      </c>
      <c r="E60" s="107">
        <v>-0.12043853549659492</v>
      </c>
    </row>
    <row r="61" spans="1:5">
      <c r="A61" s="110" t="s">
        <v>197</v>
      </c>
      <c r="B61" s="106">
        <v>333566.58</v>
      </c>
      <c r="C61" s="106">
        <v>339331.92000000004</v>
      </c>
      <c r="D61" s="106">
        <v>-5765.34</v>
      </c>
      <c r="E61" s="107">
        <v>-1.6990267228617927E-2</v>
      </c>
    </row>
    <row r="62" spans="1:5">
      <c r="A62" s="110" t="s">
        <v>198</v>
      </c>
      <c r="B62" s="106">
        <v>0</v>
      </c>
      <c r="C62" s="106">
        <v>-17866.599999999999</v>
      </c>
      <c r="D62" s="106">
        <v>17866.599999999999</v>
      </c>
      <c r="E62" s="107">
        <v>-1</v>
      </c>
    </row>
    <row r="63" spans="1:5">
      <c r="A63" s="110" t="s">
        <v>199</v>
      </c>
      <c r="B63" s="106">
        <v>567905.13</v>
      </c>
      <c r="C63" s="106">
        <v>559633.38</v>
      </c>
      <c r="D63" s="106">
        <v>8271.75</v>
      </c>
      <c r="E63" s="107">
        <v>1.4780658723394948E-2</v>
      </c>
    </row>
    <row r="64" spans="1:5">
      <c r="A64" s="110" t="s">
        <v>200</v>
      </c>
      <c r="B64" s="106">
        <v>0</v>
      </c>
      <c r="C64" s="106">
        <v>143811.72</v>
      </c>
      <c r="D64" s="106">
        <v>-143811.72</v>
      </c>
      <c r="E64" s="107">
        <v>-1</v>
      </c>
    </row>
    <row r="65" spans="1:5">
      <c r="A65" s="109" t="s">
        <v>201</v>
      </c>
      <c r="B65" s="106">
        <v>63293009.219999999</v>
      </c>
      <c r="C65" s="106">
        <v>58157048.139999993</v>
      </c>
      <c r="D65" s="106">
        <v>5135961.0799999991</v>
      </c>
      <c r="E65" s="107">
        <v>8.8311928549680355E-2</v>
      </c>
    </row>
    <row r="66" spans="1:5">
      <c r="A66" s="110" t="s">
        <v>202</v>
      </c>
      <c r="B66" s="106">
        <v>-63293009.220000006</v>
      </c>
      <c r="C66" s="106">
        <v>-58157048.140000001</v>
      </c>
      <c r="D66" s="106">
        <v>-5135961.08</v>
      </c>
      <c r="E66" s="107">
        <v>8.8311928549680355E-2</v>
      </c>
    </row>
    <row r="67" spans="1:5">
      <c r="A67" s="109" t="s">
        <v>203</v>
      </c>
      <c r="B67" s="106">
        <v>140909.58000000002</v>
      </c>
      <c r="C67" s="106">
        <v>78400.14</v>
      </c>
      <c r="D67" s="106">
        <v>62509.440000000002</v>
      </c>
      <c r="E67" s="107">
        <v>0.79731286194131801</v>
      </c>
    </row>
    <row r="68" spans="1:5">
      <c r="A68" s="110" t="s">
        <v>204</v>
      </c>
      <c r="B68" s="106">
        <v>140909.57999999999</v>
      </c>
      <c r="C68" s="106">
        <v>78400.14</v>
      </c>
      <c r="D68" s="106">
        <v>62509.440000000002</v>
      </c>
      <c r="E68" s="107">
        <v>0.79731286194131801</v>
      </c>
    </row>
    <row r="69" spans="1:5">
      <c r="A69" s="105" t="s">
        <v>205</v>
      </c>
      <c r="B69" s="106">
        <v>5425073742.5900002</v>
      </c>
      <c r="C69" s="106">
        <v>4932434752.75</v>
      </c>
      <c r="D69" s="106">
        <v>492638989.83999997</v>
      </c>
      <c r="E69" s="107">
        <v>9.9877446846172072E-2</v>
      </c>
    </row>
    <row r="70" spans="1:5">
      <c r="A70" s="108" t="s">
        <v>206</v>
      </c>
      <c r="B70" s="106">
        <v>2823193868.6600003</v>
      </c>
      <c r="C70" s="106">
        <v>2586054760.2200003</v>
      </c>
      <c r="D70" s="106">
        <v>237139108.44</v>
      </c>
      <c r="E70" s="107">
        <v>9.1699182897359136E-2</v>
      </c>
    </row>
    <row r="71" spans="1:5">
      <c r="A71" s="109" t="s">
        <v>207</v>
      </c>
      <c r="B71" s="106">
        <v>1137101817.3500001</v>
      </c>
      <c r="C71" s="106">
        <v>2362292352.3000002</v>
      </c>
      <c r="D71" s="106">
        <v>-1225190534.95</v>
      </c>
      <c r="E71" s="107">
        <v>-0.51864475358315287</v>
      </c>
    </row>
    <row r="72" spans="1:5">
      <c r="A72" s="110" t="s">
        <v>208</v>
      </c>
      <c r="B72" s="106">
        <v>87558764.689999998</v>
      </c>
      <c r="C72" s="106">
        <v>216180894.75</v>
      </c>
      <c r="D72" s="106">
        <v>-128622130.05999999</v>
      </c>
      <c r="E72" s="107">
        <v>-0.59497454762939916</v>
      </c>
    </row>
    <row r="73" spans="1:5">
      <c r="A73" s="110" t="s">
        <v>209</v>
      </c>
      <c r="B73" s="106"/>
      <c r="C73" s="106">
        <v>2630</v>
      </c>
      <c r="D73" s="106">
        <v>-2630</v>
      </c>
      <c r="E73" s="107">
        <v>-1</v>
      </c>
    </row>
    <row r="74" spans="1:5">
      <c r="A74" s="110" t="s">
        <v>210</v>
      </c>
      <c r="B74" s="106">
        <v>1040417588.59</v>
      </c>
      <c r="C74" s="106">
        <v>2146488605.3999999</v>
      </c>
      <c r="D74" s="106">
        <v>-1106071016.8099999</v>
      </c>
      <c r="E74" s="107">
        <v>-0.51529321610532508</v>
      </c>
    </row>
    <row r="75" spans="1:5">
      <c r="A75" s="110" t="s">
        <v>211</v>
      </c>
      <c r="B75" s="106"/>
      <c r="C75" s="106">
        <v>-16760896</v>
      </c>
      <c r="D75" s="106">
        <v>16760896</v>
      </c>
      <c r="E75" s="107">
        <v>-1</v>
      </c>
    </row>
    <row r="76" spans="1:5">
      <c r="A76" s="110" t="s">
        <v>212</v>
      </c>
      <c r="B76" s="106">
        <v>9125464.0700000003</v>
      </c>
      <c r="C76" s="106">
        <v>16381118.15</v>
      </c>
      <c r="D76" s="106">
        <v>-7255654.0800000001</v>
      </c>
      <c r="E76" s="107">
        <v>-0.44292788889994056</v>
      </c>
    </row>
    <row r="77" spans="1:5">
      <c r="A77" s="109" t="s">
        <v>213</v>
      </c>
      <c r="B77" s="106">
        <v>204152626.07999998</v>
      </c>
      <c r="C77" s="106">
        <v>246515426.88</v>
      </c>
      <c r="D77" s="106">
        <v>-42362800.799999997</v>
      </c>
      <c r="E77" s="107">
        <v>-0.17184644927159701</v>
      </c>
    </row>
    <row r="78" spans="1:5">
      <c r="A78" s="110" t="s">
        <v>214</v>
      </c>
      <c r="B78" s="106"/>
      <c r="C78" s="106">
        <v>21859.73</v>
      </c>
      <c r="D78" s="106">
        <v>-21859.73</v>
      </c>
      <c r="E78" s="107">
        <v>-1</v>
      </c>
    </row>
    <row r="79" spans="1:5">
      <c r="A79" s="110" t="s">
        <v>215</v>
      </c>
      <c r="B79" s="106">
        <v>194406589.27000001</v>
      </c>
      <c r="C79" s="106">
        <v>222474100.88999999</v>
      </c>
      <c r="D79" s="106">
        <v>-28067511.620000001</v>
      </c>
      <c r="E79" s="107">
        <v>-0.12616080482050218</v>
      </c>
    </row>
    <row r="80" spans="1:5">
      <c r="A80" s="110" t="s">
        <v>216</v>
      </c>
      <c r="B80" s="106">
        <v>9746036.8100000005</v>
      </c>
      <c r="C80" s="106">
        <v>24019466.260000002</v>
      </c>
      <c r="D80" s="106">
        <v>-14273429.449999999</v>
      </c>
      <c r="E80" s="107">
        <v>-0.5942442390474667</v>
      </c>
    </row>
    <row r="81" spans="1:5">
      <c r="A81" s="109" t="s">
        <v>217</v>
      </c>
      <c r="B81" s="106">
        <v>1481908498.6200001</v>
      </c>
      <c r="C81" s="106">
        <v>-22897936.709999997</v>
      </c>
      <c r="D81" s="106">
        <v>1504806435.3299999</v>
      </c>
      <c r="E81" s="107">
        <v>-65.717992602923914</v>
      </c>
    </row>
    <row r="82" spans="1:5">
      <c r="A82" s="110" t="s">
        <v>218</v>
      </c>
      <c r="B82" s="106">
        <v>130319026.23</v>
      </c>
      <c r="C82" s="106">
        <v>152734285.40000001</v>
      </c>
      <c r="D82" s="106">
        <v>-22415259.170000002</v>
      </c>
      <c r="E82" s="107">
        <v>-0.14675983922860583</v>
      </c>
    </row>
    <row r="83" spans="1:5">
      <c r="A83" s="110" t="s">
        <v>219</v>
      </c>
      <c r="B83" s="106">
        <v>447889404.72999996</v>
      </c>
      <c r="C83" s="106">
        <v>427361540.94999999</v>
      </c>
      <c r="D83" s="106">
        <v>20527863.780000001</v>
      </c>
      <c r="E83" s="107">
        <v>4.803395208274415E-2</v>
      </c>
    </row>
    <row r="84" spans="1:5">
      <c r="A84" s="110" t="s">
        <v>220</v>
      </c>
      <c r="B84" s="106">
        <v>80785725.5</v>
      </c>
      <c r="C84" s="106">
        <v>310589018.35000002</v>
      </c>
      <c r="D84" s="106">
        <v>-229803292.84999999</v>
      </c>
      <c r="E84" s="107">
        <v>-0.7398951001900419</v>
      </c>
    </row>
    <row r="85" spans="1:5">
      <c r="A85" s="110" t="s">
        <v>221</v>
      </c>
      <c r="B85" s="106">
        <v>1423061.1800000002</v>
      </c>
      <c r="C85" s="106">
        <v>6102444.4500000002</v>
      </c>
      <c r="D85" s="106">
        <v>-4679383.2700000005</v>
      </c>
      <c r="E85" s="107">
        <v>-0.76680473019299666</v>
      </c>
    </row>
    <row r="86" spans="1:5">
      <c r="A86" s="110" t="s">
        <v>222</v>
      </c>
      <c r="B86" s="106">
        <v>-8210220.1399999997</v>
      </c>
      <c r="C86" s="106">
        <v>3528816.17</v>
      </c>
      <c r="D86" s="106">
        <v>-11739036.310000001</v>
      </c>
      <c r="E86" s="107">
        <v>-3.3266216613374908</v>
      </c>
    </row>
    <row r="87" spans="1:5">
      <c r="A87" s="110" t="s">
        <v>223</v>
      </c>
      <c r="B87" s="106">
        <v>829701501.12</v>
      </c>
      <c r="C87" s="106">
        <v>-923214042.02999997</v>
      </c>
      <c r="D87" s="106">
        <v>1752915543.1500001</v>
      </c>
      <c r="E87" s="107">
        <v>-1.8987097935551536</v>
      </c>
    </row>
    <row r="88" spans="1:5">
      <c r="A88" s="109" t="s">
        <v>224</v>
      </c>
      <c r="B88" s="106">
        <v>30926.610000000004</v>
      </c>
      <c r="C88" s="106">
        <v>144917.75000000003</v>
      </c>
      <c r="D88" s="106">
        <v>-113991.14000000001</v>
      </c>
      <c r="E88" s="107">
        <v>-0.78659198062349156</v>
      </c>
    </row>
    <row r="89" spans="1:5">
      <c r="A89" s="110" t="s">
        <v>225</v>
      </c>
      <c r="B89" s="106">
        <v>30926.61</v>
      </c>
      <c r="C89" s="106">
        <v>144917.75</v>
      </c>
      <c r="D89" s="106">
        <v>-113991.14</v>
      </c>
      <c r="E89" s="107">
        <v>-0.78659198062349156</v>
      </c>
    </row>
    <row r="90" spans="1:5">
      <c r="A90" s="108" t="s">
        <v>226</v>
      </c>
      <c r="B90" s="106">
        <v>1238621729.1700001</v>
      </c>
      <c r="C90" s="106">
        <v>965175063.93999994</v>
      </c>
      <c r="D90" s="106">
        <v>273446665.23000002</v>
      </c>
      <c r="E90" s="107">
        <v>0.28331302314602563</v>
      </c>
    </row>
    <row r="91" spans="1:5">
      <c r="A91" s="109" t="s">
        <v>227</v>
      </c>
      <c r="B91" s="106">
        <v>657577043.21000004</v>
      </c>
      <c r="C91" s="106">
        <v>686829473.02999997</v>
      </c>
      <c r="D91" s="106">
        <v>-29252429.820000004</v>
      </c>
      <c r="E91" s="107">
        <v>-4.2590527880160274E-2</v>
      </c>
    </row>
    <row r="92" spans="1:5">
      <c r="A92" s="110" t="s">
        <v>228</v>
      </c>
      <c r="B92" s="106">
        <v>10256.730000000001</v>
      </c>
      <c r="C92" s="106">
        <v>6191.54</v>
      </c>
      <c r="D92" s="106">
        <v>4065.1899999999996</v>
      </c>
      <c r="E92" s="107">
        <v>0.65657170913859886</v>
      </c>
    </row>
    <row r="93" spans="1:5">
      <c r="A93" s="110" t="s">
        <v>229</v>
      </c>
      <c r="B93" s="106">
        <v>681368.20000000007</v>
      </c>
      <c r="C93" s="106">
        <v>935628.28</v>
      </c>
      <c r="D93" s="106">
        <v>-254260.08</v>
      </c>
      <c r="E93" s="107">
        <v>-0.27175330784144319</v>
      </c>
    </row>
    <row r="94" spans="1:5">
      <c r="A94" s="110" t="s">
        <v>230</v>
      </c>
      <c r="B94" s="106">
        <v>19391.559999999998</v>
      </c>
      <c r="C94" s="106">
        <v>12185.67</v>
      </c>
      <c r="D94" s="106">
        <v>7205.8899999999994</v>
      </c>
      <c r="E94" s="107">
        <v>0.59134130499184701</v>
      </c>
    </row>
    <row r="95" spans="1:5">
      <c r="A95" s="110" t="s">
        <v>231</v>
      </c>
      <c r="B95" s="106">
        <v>385.72999999999996</v>
      </c>
      <c r="C95" s="106">
        <v>4755.79</v>
      </c>
      <c r="D95" s="106">
        <v>-4370.0600000000004</v>
      </c>
      <c r="E95" s="107">
        <v>-0.91889254992335667</v>
      </c>
    </row>
    <row r="96" spans="1:5">
      <c r="A96" s="110" t="s">
        <v>232</v>
      </c>
      <c r="B96" s="106">
        <v>27652902.609999999</v>
      </c>
      <c r="C96" s="106">
        <v>26723660.960000001</v>
      </c>
      <c r="D96" s="106">
        <v>929241.65</v>
      </c>
      <c r="E96" s="107">
        <v>3.4772243645467951E-2</v>
      </c>
    </row>
    <row r="97" spans="1:5">
      <c r="A97" s="110" t="s">
        <v>233</v>
      </c>
      <c r="B97" s="106">
        <v>4106244.3600000003</v>
      </c>
      <c r="C97" s="106">
        <v>3642187.2500000005</v>
      </c>
      <c r="D97" s="106">
        <v>464057.11</v>
      </c>
      <c r="E97" s="107">
        <v>0.12741165627879236</v>
      </c>
    </row>
    <row r="98" spans="1:5">
      <c r="A98" s="110" t="s">
        <v>234</v>
      </c>
      <c r="B98" s="106">
        <v>3848084.44</v>
      </c>
      <c r="C98" s="106">
        <v>70730.23000000001</v>
      </c>
      <c r="D98" s="106">
        <v>3777354.21</v>
      </c>
      <c r="E98" s="107">
        <v>53.40508874352593</v>
      </c>
    </row>
    <row r="99" spans="1:5">
      <c r="A99" s="110" t="s">
        <v>235</v>
      </c>
      <c r="B99" s="106"/>
      <c r="C99" s="106">
        <v>0</v>
      </c>
      <c r="D99" s="106">
        <v>0</v>
      </c>
      <c r="E99" s="107"/>
    </row>
    <row r="100" spans="1:5">
      <c r="A100" s="110" t="s">
        <v>236</v>
      </c>
      <c r="B100" s="106"/>
      <c r="C100" s="106">
        <v>1113.53</v>
      </c>
      <c r="D100" s="106">
        <v>-1113.53</v>
      </c>
      <c r="E100" s="107">
        <v>-1</v>
      </c>
    </row>
    <row r="101" spans="1:5">
      <c r="A101" s="110" t="s">
        <v>237</v>
      </c>
      <c r="B101" s="106">
        <v>0</v>
      </c>
      <c r="C101" s="106"/>
      <c r="D101" s="106">
        <v>0</v>
      </c>
      <c r="E101" s="107"/>
    </row>
    <row r="102" spans="1:5">
      <c r="A102" s="110" t="s">
        <v>238</v>
      </c>
      <c r="B102" s="106">
        <v>5455023.79</v>
      </c>
      <c r="C102" s="106">
        <v>4489673.3600000003</v>
      </c>
      <c r="D102" s="106">
        <v>965350.42999999993</v>
      </c>
      <c r="E102" s="107">
        <v>0.21501573780414171</v>
      </c>
    </row>
    <row r="103" spans="1:5">
      <c r="A103" s="110" t="s">
        <v>239</v>
      </c>
      <c r="B103" s="106"/>
      <c r="C103" s="106">
        <v>14.16</v>
      </c>
      <c r="D103" s="106">
        <v>-14.16</v>
      </c>
      <c r="E103" s="107">
        <v>-1</v>
      </c>
    </row>
    <row r="104" spans="1:5">
      <c r="A104" s="110" t="s">
        <v>240</v>
      </c>
      <c r="B104" s="106">
        <v>733628.14</v>
      </c>
      <c r="C104" s="106">
        <v>695690.57</v>
      </c>
      <c r="D104" s="106">
        <v>37937.57</v>
      </c>
      <c r="E104" s="107">
        <v>5.4532247001709395E-2</v>
      </c>
    </row>
    <row r="105" spans="1:5">
      <c r="A105" s="110" t="s">
        <v>241</v>
      </c>
      <c r="B105" s="106"/>
      <c r="C105" s="106">
        <v>0</v>
      </c>
      <c r="D105" s="106">
        <v>0</v>
      </c>
      <c r="E105" s="107"/>
    </row>
    <row r="106" spans="1:5">
      <c r="A106" s="110" t="s">
        <v>242</v>
      </c>
      <c r="B106" s="106">
        <v>-5085702.8899999997</v>
      </c>
      <c r="C106" s="106">
        <v>-2063006.76</v>
      </c>
      <c r="D106" s="106">
        <v>-3022696.13</v>
      </c>
      <c r="E106" s="107">
        <v>1.4651896390295882</v>
      </c>
    </row>
    <row r="107" spans="1:5">
      <c r="A107" s="110" t="s">
        <v>243</v>
      </c>
      <c r="B107" s="106">
        <v>2156829.96</v>
      </c>
      <c r="C107" s="106">
        <v>2442974.67</v>
      </c>
      <c r="D107" s="106">
        <v>-286144.71000000002</v>
      </c>
      <c r="E107" s="107">
        <v>-0.1171296262355434</v>
      </c>
    </row>
    <row r="108" spans="1:5">
      <c r="A108" s="110" t="s">
        <v>244</v>
      </c>
      <c r="B108" s="106">
        <v>6658134.9900000002</v>
      </c>
      <c r="C108" s="106">
        <v>7171717.1699999999</v>
      </c>
      <c r="D108" s="106">
        <v>-513582.17999999993</v>
      </c>
      <c r="E108" s="107">
        <v>-7.1612163143907129E-2</v>
      </c>
    </row>
    <row r="109" spans="1:5">
      <c r="A109" s="110" t="s">
        <v>245</v>
      </c>
      <c r="B109" s="106">
        <v>-3346352.67</v>
      </c>
      <c r="C109" s="106">
        <v>-3696100.08</v>
      </c>
      <c r="D109" s="106">
        <v>349747.41</v>
      </c>
      <c r="E109" s="107">
        <v>-9.4626065969512382E-2</v>
      </c>
    </row>
    <row r="110" spans="1:5">
      <c r="A110" s="110" t="s">
        <v>246</v>
      </c>
      <c r="B110" s="106">
        <v>582126.67000000004</v>
      </c>
      <c r="C110" s="106">
        <v>454591.94</v>
      </c>
      <c r="D110" s="106">
        <v>127534.73</v>
      </c>
      <c r="E110" s="107">
        <v>0.28054771494628788</v>
      </c>
    </row>
    <row r="111" spans="1:5">
      <c r="A111" s="110" t="s">
        <v>247</v>
      </c>
      <c r="B111" s="106">
        <v>1406807.26</v>
      </c>
      <c r="C111" s="106">
        <v>1070975.21</v>
      </c>
      <c r="D111" s="106">
        <v>335832.05</v>
      </c>
      <c r="E111" s="107">
        <v>0.31357593235047898</v>
      </c>
    </row>
    <row r="112" spans="1:5">
      <c r="A112" s="110" t="s">
        <v>248</v>
      </c>
      <c r="B112" s="106">
        <v>1.75</v>
      </c>
      <c r="C112" s="106">
        <v>-195.57000000000002</v>
      </c>
      <c r="D112" s="106">
        <v>197.32</v>
      </c>
      <c r="E112" s="107">
        <v>-1.0089482026895742</v>
      </c>
    </row>
    <row r="113" spans="1:5">
      <c r="A113" s="110" t="s">
        <v>249</v>
      </c>
      <c r="B113" s="106">
        <v>74912.570000000007</v>
      </c>
      <c r="C113" s="106">
        <v>67555.289999999994</v>
      </c>
      <c r="D113" s="106">
        <v>7357.28</v>
      </c>
      <c r="E113" s="107">
        <v>0.10890753337007361</v>
      </c>
    </row>
    <row r="114" spans="1:5">
      <c r="A114" s="110" t="s">
        <v>250</v>
      </c>
      <c r="B114" s="106">
        <v>4038915.91</v>
      </c>
      <c r="C114" s="106">
        <v>4852279.7700000005</v>
      </c>
      <c r="D114" s="106">
        <v>-813363.8600000001</v>
      </c>
      <c r="E114" s="107">
        <v>-0.16762509553318689</v>
      </c>
    </row>
    <row r="115" spans="1:5">
      <c r="A115" s="110" t="s">
        <v>251</v>
      </c>
      <c r="B115" s="106">
        <v>349009.92000000004</v>
      </c>
      <c r="C115" s="106">
        <v>201328.19</v>
      </c>
      <c r="D115" s="106">
        <v>147681.73000000001</v>
      </c>
      <c r="E115" s="107">
        <v>0.73353726569538025</v>
      </c>
    </row>
    <row r="116" spans="1:5">
      <c r="A116" s="110" t="s">
        <v>252</v>
      </c>
      <c r="B116" s="106">
        <v>4113597.51</v>
      </c>
      <c r="C116" s="106">
        <v>4992850.54</v>
      </c>
      <c r="D116" s="106">
        <v>-879253.03</v>
      </c>
      <c r="E116" s="107">
        <v>-0.17610241343214733</v>
      </c>
    </row>
    <row r="117" spans="1:5">
      <c r="A117" s="110" t="s">
        <v>253</v>
      </c>
      <c r="B117" s="106">
        <v>58792.33</v>
      </c>
      <c r="C117" s="106">
        <v>62095.75</v>
      </c>
      <c r="D117" s="106">
        <v>-3303.4199999999996</v>
      </c>
      <c r="E117" s="107">
        <v>-5.3198809902449046E-2</v>
      </c>
    </row>
    <row r="118" spans="1:5">
      <c r="A118" s="110" t="s">
        <v>254</v>
      </c>
      <c r="B118" s="106">
        <v>25373541.73</v>
      </c>
      <c r="C118" s="106">
        <v>26101732.140000001</v>
      </c>
      <c r="D118" s="106">
        <v>-728190.41</v>
      </c>
      <c r="E118" s="107">
        <v>-2.7898164232712873E-2</v>
      </c>
    </row>
    <row r="119" spans="1:5">
      <c r="A119" s="110" t="s">
        <v>255</v>
      </c>
      <c r="B119" s="106">
        <v>1.03</v>
      </c>
      <c r="C119" s="106">
        <v>327.18</v>
      </c>
      <c r="D119" s="106">
        <v>-326.14999999999998</v>
      </c>
      <c r="E119" s="107">
        <v>-0.99685188581209128</v>
      </c>
    </row>
    <row r="120" spans="1:5">
      <c r="A120" s="110" t="s">
        <v>256</v>
      </c>
      <c r="B120" s="106">
        <v>8697469.2699999996</v>
      </c>
      <c r="C120" s="106">
        <v>10506107.710000001</v>
      </c>
      <c r="D120" s="106">
        <v>-1808638.44</v>
      </c>
      <c r="E120" s="107">
        <v>-0.1721511419760611</v>
      </c>
    </row>
    <row r="121" spans="1:5">
      <c r="A121" s="110" t="s">
        <v>257</v>
      </c>
      <c r="B121" s="106">
        <v>66678.25</v>
      </c>
      <c r="C121" s="106">
        <v>-46685.79</v>
      </c>
      <c r="D121" s="106">
        <v>113364.04000000001</v>
      </c>
      <c r="E121" s="107">
        <v>-2.4282343728145115</v>
      </c>
    </row>
    <row r="122" spans="1:5">
      <c r="A122" s="110" t="s">
        <v>258</v>
      </c>
      <c r="B122" s="106">
        <v>5154092.3099999996</v>
      </c>
      <c r="C122" s="106">
        <v>5320453.1900000004</v>
      </c>
      <c r="D122" s="106">
        <v>-166360.88</v>
      </c>
      <c r="E122" s="107">
        <v>-3.1268178491389E-2</v>
      </c>
    </row>
    <row r="123" spans="1:5">
      <c r="A123" s="110" t="s">
        <v>259</v>
      </c>
      <c r="B123" s="106">
        <v>30.26</v>
      </c>
      <c r="C123" s="106">
        <v>-5.78</v>
      </c>
      <c r="D123" s="106">
        <v>36.04</v>
      </c>
      <c r="E123" s="107">
        <v>-6.2352941176470589</v>
      </c>
    </row>
    <row r="124" spans="1:5">
      <c r="A124" s="110" t="s">
        <v>260</v>
      </c>
      <c r="B124" s="106">
        <v>2761701.18</v>
      </c>
      <c r="C124" s="106">
        <v>1756801.02</v>
      </c>
      <c r="D124" s="106">
        <v>1004900.1599999999</v>
      </c>
      <c r="E124" s="107">
        <v>0.5720056788218395</v>
      </c>
    </row>
    <row r="125" spans="1:5">
      <c r="A125" s="110" t="s">
        <v>261</v>
      </c>
      <c r="B125" s="106">
        <v>3575.7099999999996</v>
      </c>
      <c r="C125" s="106">
        <v>10266.36</v>
      </c>
      <c r="D125" s="106">
        <v>-6690.65</v>
      </c>
      <c r="E125" s="107">
        <v>-0.65170615485917116</v>
      </c>
    </row>
    <row r="126" spans="1:5">
      <c r="A126" s="110" t="s">
        <v>262</v>
      </c>
      <c r="B126" s="106">
        <v>1.74</v>
      </c>
      <c r="C126" s="106"/>
      <c r="D126" s="106">
        <v>1.74</v>
      </c>
      <c r="E126" s="107"/>
    </row>
    <row r="127" spans="1:5">
      <c r="A127" s="110" t="s">
        <v>263</v>
      </c>
      <c r="B127" s="106">
        <v>0.87</v>
      </c>
      <c r="C127" s="106"/>
      <c r="D127" s="106">
        <v>0.87</v>
      </c>
      <c r="E127" s="107"/>
    </row>
    <row r="128" spans="1:5">
      <c r="A128" s="110" t="s">
        <v>264</v>
      </c>
      <c r="B128" s="106">
        <v>0.28999999999999998</v>
      </c>
      <c r="C128" s="106"/>
      <c r="D128" s="106">
        <v>0.28999999999999998</v>
      </c>
      <c r="E128" s="107"/>
    </row>
    <row r="129" spans="1:5">
      <c r="A129" s="110" t="s">
        <v>265</v>
      </c>
      <c r="B129" s="106">
        <v>-17804.32</v>
      </c>
      <c r="C129" s="106">
        <v>-1565622.15</v>
      </c>
      <c r="D129" s="106">
        <v>1547817.83</v>
      </c>
      <c r="E129" s="107">
        <v>-0.98862795854031571</v>
      </c>
    </row>
    <row r="130" spans="1:5">
      <c r="A130" s="110" t="s">
        <v>266</v>
      </c>
      <c r="B130" s="106">
        <v>2.81</v>
      </c>
      <c r="C130" s="106"/>
      <c r="D130" s="106">
        <v>2.81</v>
      </c>
      <c r="E130" s="107"/>
    </row>
    <row r="131" spans="1:5">
      <c r="A131" s="110" t="s">
        <v>267</v>
      </c>
      <c r="B131" s="106">
        <v>12055941.629999999</v>
      </c>
      <c r="C131" s="106">
        <v>10841202.209999999</v>
      </c>
      <c r="D131" s="106">
        <v>1214739.42</v>
      </c>
      <c r="E131" s="107">
        <v>0.11204840537699001</v>
      </c>
    </row>
    <row r="132" spans="1:5">
      <c r="A132" s="110" t="s">
        <v>268</v>
      </c>
      <c r="B132" s="106">
        <v>1465143.48</v>
      </c>
      <c r="C132" s="106">
        <v>1326450.6000000001</v>
      </c>
      <c r="D132" s="106">
        <v>138692.88</v>
      </c>
      <c r="E132" s="107">
        <v>0.1045594008551845</v>
      </c>
    </row>
    <row r="133" spans="1:5">
      <c r="A133" s="110" t="s">
        <v>269</v>
      </c>
      <c r="B133" s="106">
        <v>520889.36000000004</v>
      </c>
      <c r="C133" s="106">
        <v>518879.91</v>
      </c>
      <c r="D133" s="106">
        <v>2009.45</v>
      </c>
      <c r="E133" s="107">
        <v>3.8726687259870978E-3</v>
      </c>
    </row>
    <row r="134" spans="1:5">
      <c r="A134" s="110" t="s">
        <v>270</v>
      </c>
      <c r="B134" s="106">
        <v>231529.15</v>
      </c>
      <c r="C134" s="106">
        <v>173289.79</v>
      </c>
      <c r="D134" s="106">
        <v>58239.359999999993</v>
      </c>
      <c r="E134" s="107">
        <v>0.3360807350508071</v>
      </c>
    </row>
    <row r="135" spans="1:5">
      <c r="A135" s="110" t="s">
        <v>271</v>
      </c>
      <c r="B135" s="106">
        <v>1835034.2999999998</v>
      </c>
      <c r="C135" s="106">
        <v>3725077.86</v>
      </c>
      <c r="D135" s="106">
        <v>-1890043.56</v>
      </c>
      <c r="E135" s="107">
        <v>-0.50738363895567007</v>
      </c>
    </row>
    <row r="136" spans="1:5">
      <c r="A136" s="110" t="s">
        <v>272</v>
      </c>
      <c r="B136" s="106">
        <v>29012727.670000002</v>
      </c>
      <c r="C136" s="106">
        <v>14786754.059999999</v>
      </c>
      <c r="D136" s="106">
        <v>14225973.609999999</v>
      </c>
      <c r="E136" s="107">
        <v>0.96207548676845989</v>
      </c>
    </row>
    <row r="137" spans="1:5">
      <c r="A137" s="110" t="s">
        <v>273</v>
      </c>
      <c r="B137" s="106">
        <v>2077.3599999999997</v>
      </c>
      <c r="C137" s="106"/>
      <c r="D137" s="106">
        <v>2077.3599999999997</v>
      </c>
      <c r="E137" s="107"/>
    </row>
    <row r="138" spans="1:5">
      <c r="A138" s="110" t="s">
        <v>274</v>
      </c>
      <c r="B138" s="106">
        <v>9772817.9299999997</v>
      </c>
      <c r="C138" s="106">
        <v>22151077.32</v>
      </c>
      <c r="D138" s="106">
        <v>-12378259.390000001</v>
      </c>
      <c r="E138" s="107">
        <v>-0.55881071657060155</v>
      </c>
    </row>
    <row r="139" spans="1:5">
      <c r="A139" s="110" t="s">
        <v>275</v>
      </c>
      <c r="B139" s="106">
        <v>8791.1299999999992</v>
      </c>
      <c r="C139" s="106">
        <v>8393.7900000000009</v>
      </c>
      <c r="D139" s="106">
        <v>397.34</v>
      </c>
      <c r="E139" s="107">
        <v>4.7337376798800068E-2</v>
      </c>
    </row>
    <row r="140" spans="1:5">
      <c r="A140" s="110" t="s">
        <v>276</v>
      </c>
      <c r="B140" s="106">
        <v>8383429.1399999997</v>
      </c>
      <c r="C140" s="106">
        <v>14146353.450000001</v>
      </c>
      <c r="D140" s="106">
        <v>-5762924.3099999996</v>
      </c>
      <c r="E140" s="107">
        <v>-0.40737878707533642</v>
      </c>
    </row>
    <row r="141" spans="1:5">
      <c r="A141" s="110" t="s">
        <v>277</v>
      </c>
      <c r="B141" s="106">
        <v>11563308.610000001</v>
      </c>
      <c r="C141" s="106">
        <v>12200028.539999999</v>
      </c>
      <c r="D141" s="106">
        <v>-636719.93000000005</v>
      </c>
      <c r="E141" s="107">
        <v>-5.2190036106259802E-2</v>
      </c>
    </row>
    <row r="142" spans="1:5">
      <c r="A142" s="110" t="s">
        <v>278</v>
      </c>
      <c r="B142" s="106"/>
      <c r="C142" s="106">
        <v>42573.270000000004</v>
      </c>
      <c r="D142" s="106">
        <v>-42573.270000000004</v>
      </c>
      <c r="E142" s="107">
        <v>-1</v>
      </c>
    </row>
    <row r="143" spans="1:5">
      <c r="A143" s="110" t="s">
        <v>279</v>
      </c>
      <c r="B143" s="106">
        <v>1013.31</v>
      </c>
      <c r="C143" s="106">
        <v>666.23</v>
      </c>
      <c r="D143" s="106">
        <v>347.08</v>
      </c>
      <c r="E143" s="107">
        <v>0.5209612296053916</v>
      </c>
    </row>
    <row r="144" spans="1:5">
      <c r="A144" s="110" t="s">
        <v>280</v>
      </c>
      <c r="B144" s="106">
        <v>28333629.510000002</v>
      </c>
      <c r="C144" s="106">
        <v>36698528.969999999</v>
      </c>
      <c r="D144" s="106">
        <v>-8364899.46</v>
      </c>
      <c r="E144" s="107">
        <v>-0.22793555204455382</v>
      </c>
    </row>
    <row r="145" spans="1:5">
      <c r="A145" s="110" t="s">
        <v>281</v>
      </c>
      <c r="B145" s="106">
        <v>1966184.61</v>
      </c>
      <c r="C145" s="106">
        <v>2361170.11</v>
      </c>
      <c r="D145" s="106">
        <v>-394985.5</v>
      </c>
      <c r="E145" s="107">
        <v>-0.16728379642244412</v>
      </c>
    </row>
    <row r="146" spans="1:5">
      <c r="A146" s="110" t="s">
        <v>282</v>
      </c>
      <c r="B146" s="106">
        <v>272887.05</v>
      </c>
      <c r="C146" s="106">
        <v>85809.41</v>
      </c>
      <c r="D146" s="106">
        <v>187077.63999999998</v>
      </c>
      <c r="E146" s="107">
        <v>2.1801529692372901</v>
      </c>
    </row>
    <row r="147" spans="1:5">
      <c r="A147" s="110" t="s">
        <v>283</v>
      </c>
      <c r="B147" s="106">
        <v>25200</v>
      </c>
      <c r="C147" s="106">
        <v>25200</v>
      </c>
      <c r="D147" s="106">
        <v>0</v>
      </c>
      <c r="E147" s="107">
        <v>0</v>
      </c>
    </row>
    <row r="148" spans="1:5">
      <c r="A148" s="110" t="s">
        <v>284</v>
      </c>
      <c r="B148" s="106">
        <v>23377.64</v>
      </c>
      <c r="C148" s="106">
        <v>31526.720000000001</v>
      </c>
      <c r="D148" s="106">
        <v>-8149.08</v>
      </c>
      <c r="E148" s="107">
        <v>-0.25848169425807693</v>
      </c>
    </row>
    <row r="149" spans="1:5">
      <c r="A149" s="110" t="s">
        <v>285</v>
      </c>
      <c r="B149" s="106">
        <v>5409141.2999999998</v>
      </c>
      <c r="C149" s="106">
        <v>5594542.3399999999</v>
      </c>
      <c r="D149" s="106">
        <v>-185401.04</v>
      </c>
      <c r="E149" s="107">
        <v>-3.3139625859011729E-2</v>
      </c>
    </row>
    <row r="150" spans="1:5">
      <c r="A150" s="110" t="s">
        <v>286</v>
      </c>
      <c r="B150" s="106">
        <v>2934299.3000000003</v>
      </c>
      <c r="C150" s="106">
        <v>3430058.28</v>
      </c>
      <c r="D150" s="106">
        <v>-495758.98</v>
      </c>
      <c r="E150" s="107">
        <v>-0.14453368996400845</v>
      </c>
    </row>
    <row r="151" spans="1:5">
      <c r="A151" s="110" t="s">
        <v>287</v>
      </c>
      <c r="B151" s="106">
        <v>1161844.0900000001</v>
      </c>
      <c r="C151" s="106">
        <v>1388563.93</v>
      </c>
      <c r="D151" s="106">
        <v>-226719.84</v>
      </c>
      <c r="E151" s="107">
        <v>-0.16327648666489558</v>
      </c>
    </row>
    <row r="152" spans="1:5">
      <c r="A152" s="110" t="s">
        <v>288</v>
      </c>
      <c r="B152" s="106">
        <v>370562.72000000003</v>
      </c>
      <c r="C152" s="106">
        <v>316106.08999999997</v>
      </c>
      <c r="D152" s="106">
        <v>54456.630000000005</v>
      </c>
      <c r="E152" s="107">
        <v>0.1722732706604925</v>
      </c>
    </row>
    <row r="153" spans="1:5">
      <c r="A153" s="110" t="s">
        <v>289</v>
      </c>
      <c r="B153" s="106">
        <v>0</v>
      </c>
      <c r="C153" s="106">
        <v>-368687.54</v>
      </c>
      <c r="D153" s="106">
        <v>368687.54</v>
      </c>
      <c r="E153" s="107">
        <v>-1</v>
      </c>
    </row>
    <row r="154" spans="1:5">
      <c r="A154" s="110" t="s">
        <v>290</v>
      </c>
      <c r="B154" s="106">
        <v>0</v>
      </c>
      <c r="C154" s="106">
        <v>1334569.6300000001</v>
      </c>
      <c r="D154" s="106">
        <v>-1334569.6300000001</v>
      </c>
      <c r="E154" s="107">
        <v>-1</v>
      </c>
    </row>
    <row r="155" spans="1:5">
      <c r="A155" s="110" t="s">
        <v>291</v>
      </c>
      <c r="B155" s="106">
        <v>0</v>
      </c>
      <c r="C155" s="106">
        <v>951537.21000000008</v>
      </c>
      <c r="D155" s="106">
        <v>-951537.21000000008</v>
      </c>
      <c r="E155" s="107">
        <v>-1</v>
      </c>
    </row>
    <row r="156" spans="1:5">
      <c r="A156" s="110" t="s">
        <v>292</v>
      </c>
      <c r="B156" s="106">
        <v>0</v>
      </c>
      <c r="C156" s="106">
        <v>-547101.98</v>
      </c>
      <c r="D156" s="106">
        <v>547101.98</v>
      </c>
      <c r="E156" s="107">
        <v>-1</v>
      </c>
    </row>
    <row r="157" spans="1:5">
      <c r="A157" s="110" t="s">
        <v>293</v>
      </c>
      <c r="B157" s="106">
        <v>965669.05999999994</v>
      </c>
      <c r="C157" s="106">
        <v>1388960.1700000002</v>
      </c>
      <c r="D157" s="106">
        <v>-423291.11000000004</v>
      </c>
      <c r="E157" s="107">
        <v>-0.30475395849544051</v>
      </c>
    </row>
    <row r="158" spans="1:5">
      <c r="A158" s="110" t="s">
        <v>294</v>
      </c>
      <c r="B158" s="106">
        <v>980764.79</v>
      </c>
      <c r="C158" s="106">
        <v>1328846</v>
      </c>
      <c r="D158" s="106">
        <v>-348081.21</v>
      </c>
      <c r="E158" s="107">
        <v>-0.26194247489927353</v>
      </c>
    </row>
    <row r="159" spans="1:5">
      <c r="A159" s="110" t="s">
        <v>295</v>
      </c>
      <c r="B159" s="106">
        <v>7023985.4800000004</v>
      </c>
      <c r="C159" s="106">
        <v>7897274.6699999999</v>
      </c>
      <c r="D159" s="106">
        <v>-873289.19</v>
      </c>
      <c r="E159" s="107">
        <v>-0.1105810835372654</v>
      </c>
    </row>
    <row r="160" spans="1:5">
      <c r="A160" s="110" t="s">
        <v>296</v>
      </c>
      <c r="B160" s="106">
        <v>5095698.84</v>
      </c>
      <c r="C160" s="106">
        <v>4667094.0600000005</v>
      </c>
      <c r="D160" s="106">
        <v>428604.77999999997</v>
      </c>
      <c r="E160" s="107">
        <v>9.1835470742580236E-2</v>
      </c>
    </row>
    <row r="161" spans="1:5">
      <c r="A161" s="110" t="s">
        <v>297</v>
      </c>
      <c r="B161" s="106">
        <v>20595.34</v>
      </c>
      <c r="C161" s="106">
        <v>34480.799999999996</v>
      </c>
      <c r="D161" s="106">
        <v>-13885.460000000001</v>
      </c>
      <c r="E161" s="107">
        <v>-0.40270121342892279</v>
      </c>
    </row>
    <row r="162" spans="1:5">
      <c r="A162" s="110" t="s">
        <v>298</v>
      </c>
      <c r="B162" s="106">
        <v>393367.98000000004</v>
      </c>
      <c r="C162" s="106">
        <v>401132.01999999996</v>
      </c>
      <c r="D162" s="106">
        <v>-7764.04</v>
      </c>
      <c r="E162" s="107">
        <v>-1.935532346682272E-2</v>
      </c>
    </row>
    <row r="163" spans="1:5">
      <c r="A163" s="110" t="s">
        <v>299</v>
      </c>
      <c r="B163" s="106">
        <v>48371.39</v>
      </c>
      <c r="C163" s="106">
        <v>9086.119999999999</v>
      </c>
      <c r="D163" s="106">
        <v>39285.269999999997</v>
      </c>
      <c r="E163" s="107">
        <v>4.3236574027197525</v>
      </c>
    </row>
    <row r="164" spans="1:5">
      <c r="A164" s="110" t="s">
        <v>300</v>
      </c>
      <c r="B164" s="106">
        <v>97825.98</v>
      </c>
      <c r="C164" s="106">
        <v>247317.04</v>
      </c>
      <c r="D164" s="106">
        <v>-149491.06</v>
      </c>
      <c r="E164" s="107">
        <v>-0.60445111262855167</v>
      </c>
    </row>
    <row r="165" spans="1:5">
      <c r="A165" s="110" t="s">
        <v>301</v>
      </c>
      <c r="B165" s="106">
        <v>378192.99</v>
      </c>
      <c r="C165" s="106">
        <v>35344.26</v>
      </c>
      <c r="D165" s="106">
        <v>342848.73</v>
      </c>
      <c r="E165" s="107">
        <v>9.7002661818354667</v>
      </c>
    </row>
    <row r="166" spans="1:5">
      <c r="A166" s="110" t="s">
        <v>302</v>
      </c>
      <c r="B166" s="106">
        <v>1428697.19</v>
      </c>
      <c r="C166" s="106">
        <v>1892075.9500000002</v>
      </c>
      <c r="D166" s="106">
        <v>-463378.76</v>
      </c>
      <c r="E166" s="107">
        <v>-0.24490494686537292</v>
      </c>
    </row>
    <row r="167" spans="1:5">
      <c r="A167" s="110" t="s">
        <v>303</v>
      </c>
      <c r="B167" s="106">
        <v>653325.49</v>
      </c>
      <c r="C167" s="106">
        <v>551101.56000000006</v>
      </c>
      <c r="D167" s="106">
        <v>102223.93000000001</v>
      </c>
      <c r="E167" s="107">
        <v>0.18549018442263165</v>
      </c>
    </row>
    <row r="168" spans="1:5">
      <c r="A168" s="110" t="s">
        <v>304</v>
      </c>
      <c r="B168" s="106">
        <v>3301672.67</v>
      </c>
      <c r="C168" s="106">
        <v>3732333.9899999998</v>
      </c>
      <c r="D168" s="106">
        <v>-430661.32</v>
      </c>
      <c r="E168" s="107">
        <v>-0.11538659754294926</v>
      </c>
    </row>
    <row r="169" spans="1:5">
      <c r="A169" s="110" t="s">
        <v>305</v>
      </c>
      <c r="B169" s="106">
        <v>12985724.65</v>
      </c>
      <c r="C169" s="106">
        <v>15220288.85</v>
      </c>
      <c r="D169" s="106">
        <v>-2234564.1999999997</v>
      </c>
      <c r="E169" s="107">
        <v>-0.1468148352519604</v>
      </c>
    </row>
    <row r="170" spans="1:5">
      <c r="A170" s="110" t="s">
        <v>306</v>
      </c>
      <c r="B170" s="106">
        <v>477354.68</v>
      </c>
      <c r="C170" s="106">
        <v>383852.61</v>
      </c>
      <c r="D170" s="106">
        <v>93502.07</v>
      </c>
      <c r="E170" s="107">
        <v>0.24358847006406964</v>
      </c>
    </row>
    <row r="171" spans="1:5">
      <c r="A171" s="110" t="s">
        <v>307</v>
      </c>
      <c r="B171" s="106">
        <v>-114163.32</v>
      </c>
      <c r="C171" s="106">
        <v>-131589.24000000002</v>
      </c>
      <c r="D171" s="106">
        <v>17425.920000000002</v>
      </c>
      <c r="E171" s="107">
        <v>-0.13242663305905558</v>
      </c>
    </row>
    <row r="172" spans="1:5">
      <c r="A172" s="110" t="s">
        <v>308</v>
      </c>
      <c r="B172" s="106">
        <v>1188496.32</v>
      </c>
      <c r="C172" s="106">
        <v>1326227.1400000001</v>
      </c>
      <c r="D172" s="106">
        <v>-137730.82</v>
      </c>
      <c r="E172" s="107">
        <v>-0.10385160719905037</v>
      </c>
    </row>
    <row r="173" spans="1:5">
      <c r="A173" s="110" t="s">
        <v>309</v>
      </c>
      <c r="B173" s="106">
        <v>3307861.8000000003</v>
      </c>
      <c r="C173" s="106">
        <v>3404406.5900000003</v>
      </c>
      <c r="D173" s="106">
        <v>-96544.79</v>
      </c>
      <c r="E173" s="107">
        <v>-2.835877191742835E-2</v>
      </c>
    </row>
    <row r="174" spans="1:5">
      <c r="A174" s="110" t="s">
        <v>310</v>
      </c>
      <c r="B174" s="106">
        <v>187702.59</v>
      </c>
      <c r="C174" s="106">
        <v>246353.93</v>
      </c>
      <c r="D174" s="106">
        <v>-58651.340000000004</v>
      </c>
      <c r="E174" s="107">
        <v>-0.23807754964574748</v>
      </c>
    </row>
    <row r="175" spans="1:5">
      <c r="A175" s="110" t="s">
        <v>311</v>
      </c>
      <c r="B175" s="106">
        <v>4595081.12</v>
      </c>
      <c r="C175" s="106">
        <v>4396747.8100000005</v>
      </c>
      <c r="D175" s="106">
        <v>198333.31</v>
      </c>
      <c r="E175" s="107">
        <v>4.5109093941869731E-2</v>
      </c>
    </row>
    <row r="176" spans="1:5">
      <c r="A176" s="110" t="s">
        <v>312</v>
      </c>
      <c r="B176" s="106">
        <v>563176.88</v>
      </c>
      <c r="C176" s="106">
        <v>482226.45</v>
      </c>
      <c r="D176" s="106">
        <v>80950.429999999993</v>
      </c>
      <c r="E176" s="107">
        <v>0.16786808355286192</v>
      </c>
    </row>
    <row r="177" spans="1:5">
      <c r="A177" s="110" t="s">
        <v>313</v>
      </c>
      <c r="B177" s="106">
        <v>4404837.5200000005</v>
      </c>
      <c r="C177" s="106">
        <v>3855301.2199999997</v>
      </c>
      <c r="D177" s="106">
        <v>549536.30000000005</v>
      </c>
      <c r="E177" s="107">
        <v>0.14254043163973582</v>
      </c>
    </row>
    <row r="178" spans="1:5">
      <c r="A178" s="110" t="s">
        <v>314</v>
      </c>
      <c r="B178" s="106">
        <v>301028.31</v>
      </c>
      <c r="C178" s="106">
        <v>132925.78999999998</v>
      </c>
      <c r="D178" s="106">
        <v>168102.52</v>
      </c>
      <c r="E178" s="107">
        <v>1.2646343497375492</v>
      </c>
    </row>
    <row r="179" spans="1:5">
      <c r="A179" s="110" t="s">
        <v>315</v>
      </c>
      <c r="B179" s="106">
        <v>6037500.0199999996</v>
      </c>
      <c r="C179" s="106">
        <v>6145631.4299999997</v>
      </c>
      <c r="D179" s="106">
        <v>-108131.41</v>
      </c>
      <c r="E179" s="107">
        <v>-1.7594841348954764E-2</v>
      </c>
    </row>
    <row r="180" spans="1:5">
      <c r="A180" s="110" t="s">
        <v>316</v>
      </c>
      <c r="B180" s="106">
        <v>4700753.9700000007</v>
      </c>
      <c r="C180" s="106">
        <v>4286673.1499999994</v>
      </c>
      <c r="D180" s="106">
        <v>414080.82</v>
      </c>
      <c r="E180" s="107">
        <v>9.6597245815207539E-2</v>
      </c>
    </row>
    <row r="181" spans="1:5">
      <c r="A181" s="110" t="s">
        <v>317</v>
      </c>
      <c r="B181" s="106">
        <v>25235502.910000004</v>
      </c>
      <c r="C181" s="106">
        <v>25591364.98</v>
      </c>
      <c r="D181" s="106">
        <v>-355862.07</v>
      </c>
      <c r="E181" s="107">
        <v>-1.3905552528288782E-2</v>
      </c>
    </row>
    <row r="182" spans="1:5">
      <c r="A182" s="110" t="s">
        <v>318</v>
      </c>
      <c r="B182" s="106">
        <v>201000.00000000003</v>
      </c>
      <c r="C182" s="106">
        <v>-2000955.97</v>
      </c>
      <c r="D182" s="106">
        <v>2201955.9700000002</v>
      </c>
      <c r="E182" s="107">
        <v>-1.100451985457731</v>
      </c>
    </row>
    <row r="183" spans="1:5">
      <c r="A183" s="110" t="s">
        <v>319</v>
      </c>
      <c r="B183" s="106">
        <v>1126701.3299999998</v>
      </c>
      <c r="C183" s="106">
        <v>2250587.0700000003</v>
      </c>
      <c r="D183" s="106">
        <v>-1123885.74</v>
      </c>
      <c r="E183" s="107">
        <v>-0.49937447654491324</v>
      </c>
    </row>
    <row r="184" spans="1:5">
      <c r="A184" s="110" t="s">
        <v>320</v>
      </c>
      <c r="B184" s="106">
        <v>1678848.2799999998</v>
      </c>
      <c r="C184" s="106">
        <v>1013064.1599999999</v>
      </c>
      <c r="D184" s="106">
        <v>665784.12</v>
      </c>
      <c r="E184" s="107">
        <v>0.65719837527368452</v>
      </c>
    </row>
    <row r="185" spans="1:5">
      <c r="A185" s="110" t="s">
        <v>321</v>
      </c>
      <c r="B185" s="106">
        <v>434162.56999999995</v>
      </c>
      <c r="C185" s="106">
        <v>383111.43</v>
      </c>
      <c r="D185" s="106">
        <v>51051.14</v>
      </c>
      <c r="E185" s="107">
        <v>0.13325402481466031</v>
      </c>
    </row>
    <row r="186" spans="1:5">
      <c r="A186" s="110" t="s">
        <v>322</v>
      </c>
      <c r="B186" s="106">
        <v>19202.82</v>
      </c>
      <c r="C186" s="106">
        <v>10818</v>
      </c>
      <c r="D186" s="106">
        <v>8384.82</v>
      </c>
      <c r="E186" s="107">
        <v>0.77508042151968937</v>
      </c>
    </row>
    <row r="187" spans="1:5">
      <c r="A187" s="110" t="s">
        <v>323</v>
      </c>
      <c r="B187" s="106">
        <v>3215021.42</v>
      </c>
      <c r="C187" s="106">
        <v>2833419.67</v>
      </c>
      <c r="D187" s="106">
        <v>381601.75</v>
      </c>
      <c r="E187" s="107">
        <v>0.1346788666854988</v>
      </c>
    </row>
    <row r="188" spans="1:5">
      <c r="A188" s="110" t="s">
        <v>324</v>
      </c>
      <c r="B188" s="106">
        <v>26343858.199999999</v>
      </c>
      <c r="C188" s="106">
        <v>34126291.259999998</v>
      </c>
      <c r="D188" s="106">
        <v>-7782433.0600000005</v>
      </c>
      <c r="E188" s="107">
        <v>-0.2280480173103932</v>
      </c>
    </row>
    <row r="189" spans="1:5">
      <c r="A189" s="110" t="s">
        <v>325</v>
      </c>
      <c r="B189" s="106">
        <v>43762929.899999999</v>
      </c>
      <c r="C189" s="106">
        <v>41274972.68</v>
      </c>
      <c r="D189" s="106">
        <v>2487957.2200000002</v>
      </c>
      <c r="E189" s="107">
        <v>6.0277622453898137E-2</v>
      </c>
    </row>
    <row r="190" spans="1:5">
      <c r="A190" s="110" t="s">
        <v>326</v>
      </c>
      <c r="B190" s="106">
        <v>6365817.6999999993</v>
      </c>
      <c r="C190" s="106">
        <v>7208645.1700000009</v>
      </c>
      <c r="D190" s="106">
        <v>-842827.47</v>
      </c>
      <c r="E190" s="107">
        <v>-0.11691898409808955</v>
      </c>
    </row>
    <row r="191" spans="1:5">
      <c r="A191" s="110" t="s">
        <v>327</v>
      </c>
      <c r="B191" s="106">
        <v>175091.08000000002</v>
      </c>
      <c r="C191" s="106">
        <v>165325.29</v>
      </c>
      <c r="D191" s="106">
        <v>9765.7899999999991</v>
      </c>
      <c r="E191" s="107">
        <v>5.9070151941061168E-2</v>
      </c>
    </row>
    <row r="192" spans="1:5">
      <c r="A192" s="110" t="s">
        <v>328</v>
      </c>
      <c r="B192" s="106">
        <v>6160.28</v>
      </c>
      <c r="C192" s="106"/>
      <c r="D192" s="106">
        <v>6160.28</v>
      </c>
      <c r="E192" s="107"/>
    </row>
    <row r="193" spans="1:5">
      <c r="A193" s="110" t="s">
        <v>329</v>
      </c>
      <c r="B193" s="106">
        <v>1308405.8800000001</v>
      </c>
      <c r="C193" s="106">
        <v>10417708.25</v>
      </c>
      <c r="D193" s="106">
        <v>-9109302.370000001</v>
      </c>
      <c r="E193" s="107">
        <v>-0.87440559395584916</v>
      </c>
    </row>
    <row r="194" spans="1:5">
      <c r="A194" s="110" t="s">
        <v>330</v>
      </c>
      <c r="B194" s="106">
        <v>2071250.0899999999</v>
      </c>
      <c r="C194" s="106">
        <v>2434970.14</v>
      </c>
      <c r="D194" s="106">
        <v>-363720.05</v>
      </c>
      <c r="E194" s="107">
        <v>-0.14937351552081046</v>
      </c>
    </row>
    <row r="195" spans="1:5">
      <c r="A195" s="110" t="s">
        <v>331</v>
      </c>
      <c r="B195" s="106">
        <v>360892.52999999997</v>
      </c>
      <c r="C195" s="106">
        <v>262268.51</v>
      </c>
      <c r="D195" s="106">
        <v>98624.01999999999</v>
      </c>
      <c r="E195" s="107">
        <v>0.37604217143720375</v>
      </c>
    </row>
    <row r="196" spans="1:5">
      <c r="A196" s="110" t="s">
        <v>332</v>
      </c>
      <c r="B196" s="106"/>
      <c r="C196" s="106">
        <v>0</v>
      </c>
      <c r="D196" s="106">
        <v>0</v>
      </c>
      <c r="E196" s="107"/>
    </row>
    <row r="197" spans="1:5">
      <c r="A197" s="110" t="s">
        <v>333</v>
      </c>
      <c r="B197" s="106">
        <v>0</v>
      </c>
      <c r="C197" s="106">
        <v>215.92000000000002</v>
      </c>
      <c r="D197" s="106">
        <v>-215.92000000000002</v>
      </c>
      <c r="E197" s="107">
        <v>-1</v>
      </c>
    </row>
    <row r="198" spans="1:5">
      <c r="A198" s="110" t="s">
        <v>334</v>
      </c>
      <c r="B198" s="106"/>
      <c r="C198" s="106">
        <v>5500</v>
      </c>
      <c r="D198" s="106">
        <v>-5500</v>
      </c>
      <c r="E198" s="107">
        <v>-1</v>
      </c>
    </row>
    <row r="199" spans="1:5">
      <c r="A199" s="110" t="s">
        <v>335</v>
      </c>
      <c r="B199" s="106"/>
      <c r="C199" s="106">
        <v>1</v>
      </c>
      <c r="D199" s="106">
        <v>-1</v>
      </c>
      <c r="E199" s="107">
        <v>-1</v>
      </c>
    </row>
    <row r="200" spans="1:5">
      <c r="A200" s="110" t="s">
        <v>336</v>
      </c>
      <c r="B200" s="106">
        <v>169761.2</v>
      </c>
      <c r="C200" s="106">
        <v>129910.52</v>
      </c>
      <c r="D200" s="106">
        <v>39850.68</v>
      </c>
      <c r="E200" s="107">
        <v>0.30675483401960058</v>
      </c>
    </row>
    <row r="201" spans="1:5">
      <c r="A201" s="110" t="s">
        <v>337</v>
      </c>
      <c r="B201" s="106">
        <v>869468.52999999991</v>
      </c>
      <c r="C201" s="106">
        <v>1047881.8500000001</v>
      </c>
      <c r="D201" s="106">
        <v>-178413.32</v>
      </c>
      <c r="E201" s="107">
        <v>-0.17026091252558673</v>
      </c>
    </row>
    <row r="202" spans="1:5">
      <c r="A202" s="110" t="s">
        <v>338</v>
      </c>
      <c r="B202" s="106">
        <v>18437636.299999997</v>
      </c>
      <c r="C202" s="106">
        <v>14427949.08</v>
      </c>
      <c r="D202" s="106">
        <v>4009687.22</v>
      </c>
      <c r="E202" s="107">
        <v>0.27791110141622433</v>
      </c>
    </row>
    <row r="203" spans="1:5">
      <c r="A203" s="110" t="s">
        <v>339</v>
      </c>
      <c r="B203" s="106">
        <v>16309490.440000001</v>
      </c>
      <c r="C203" s="106">
        <v>17146977.16</v>
      </c>
      <c r="D203" s="106">
        <v>-837486.72</v>
      </c>
      <c r="E203" s="107">
        <v>-4.8841653673725428E-2</v>
      </c>
    </row>
    <row r="204" spans="1:5">
      <c r="A204" s="110" t="s">
        <v>340</v>
      </c>
      <c r="B204" s="106">
        <v>9407410.2000000011</v>
      </c>
      <c r="C204" s="106">
        <v>10500381.560000001</v>
      </c>
      <c r="D204" s="106">
        <v>-1092971.3599999999</v>
      </c>
      <c r="E204" s="107">
        <v>-0.10408872799094741</v>
      </c>
    </row>
    <row r="205" spans="1:5">
      <c r="A205" s="110" t="s">
        <v>341</v>
      </c>
      <c r="B205" s="106">
        <v>14585749.66</v>
      </c>
      <c r="C205" s="106">
        <v>13532177.539999999</v>
      </c>
      <c r="D205" s="106">
        <v>1053572.1199999999</v>
      </c>
      <c r="E205" s="107">
        <v>7.7856805889941053E-2</v>
      </c>
    </row>
    <row r="206" spans="1:5">
      <c r="A206" s="110" t="s">
        <v>342</v>
      </c>
      <c r="B206" s="106">
        <v>716978.97</v>
      </c>
      <c r="C206" s="106">
        <v>606068.89</v>
      </c>
      <c r="D206" s="106">
        <v>110910.08000000002</v>
      </c>
      <c r="E206" s="107">
        <v>0.18299913067638238</v>
      </c>
    </row>
    <row r="207" spans="1:5">
      <c r="A207" s="110" t="s">
        <v>343</v>
      </c>
      <c r="B207" s="106">
        <v>33265812.080000002</v>
      </c>
      <c r="C207" s="106">
        <v>53919770.990000002</v>
      </c>
      <c r="D207" s="106">
        <v>-20653958.91</v>
      </c>
      <c r="E207" s="107">
        <v>-0.38304982626559186</v>
      </c>
    </row>
    <row r="208" spans="1:5">
      <c r="A208" s="110" t="s">
        <v>344</v>
      </c>
      <c r="B208" s="106">
        <v>1025757.77</v>
      </c>
      <c r="C208" s="106">
        <v>745029.36</v>
      </c>
      <c r="D208" s="106">
        <v>280728.40999999997</v>
      </c>
      <c r="E208" s="107">
        <v>0.37680180818645859</v>
      </c>
    </row>
    <row r="209" spans="1:5">
      <c r="A209" s="110" t="s">
        <v>345</v>
      </c>
      <c r="B209" s="106">
        <v>2889.68</v>
      </c>
      <c r="C209" s="106">
        <v>15910.41</v>
      </c>
      <c r="D209" s="106">
        <v>-13020.73</v>
      </c>
      <c r="E209" s="107">
        <v>-0.8183780304844438</v>
      </c>
    </row>
    <row r="210" spans="1:5">
      <c r="A210" s="110" t="s">
        <v>346</v>
      </c>
      <c r="B210" s="106">
        <v>102930917.92999999</v>
      </c>
      <c r="C210" s="106">
        <v>103069478.01000001</v>
      </c>
      <c r="D210" s="106">
        <v>-138560.08000000002</v>
      </c>
      <c r="E210" s="107">
        <v>-1.344336681190494E-3</v>
      </c>
    </row>
    <row r="211" spans="1:5">
      <c r="A211" s="110" t="s">
        <v>347</v>
      </c>
      <c r="B211" s="106">
        <v>1095626.8700000001</v>
      </c>
      <c r="C211" s="106">
        <v>-11683847.98</v>
      </c>
      <c r="D211" s="106">
        <v>12779474.850000001</v>
      </c>
      <c r="E211" s="107">
        <v>-1.0937727769032477</v>
      </c>
    </row>
    <row r="212" spans="1:5">
      <c r="A212" s="110" t="s">
        <v>348</v>
      </c>
      <c r="B212" s="106">
        <v>4221080</v>
      </c>
      <c r="C212" s="106">
        <v>5363008</v>
      </c>
      <c r="D212" s="106">
        <v>-1141928</v>
      </c>
      <c r="E212" s="107">
        <v>-0.21292677542155447</v>
      </c>
    </row>
    <row r="213" spans="1:5">
      <c r="A213" s="110" t="s">
        <v>349</v>
      </c>
      <c r="B213" s="106">
        <v>1625</v>
      </c>
      <c r="C213" s="106">
        <v>999.99999999999989</v>
      </c>
      <c r="D213" s="106">
        <v>625</v>
      </c>
      <c r="E213" s="107">
        <v>0.625</v>
      </c>
    </row>
    <row r="214" spans="1:5">
      <c r="A214" s="110" t="s">
        <v>350</v>
      </c>
      <c r="B214" s="106">
        <v>588929.39999999991</v>
      </c>
      <c r="C214" s="106">
        <v>701156.53999999992</v>
      </c>
      <c r="D214" s="106">
        <v>-112227.14000000001</v>
      </c>
      <c r="E214" s="107">
        <v>-0.16006003452524309</v>
      </c>
    </row>
    <row r="215" spans="1:5">
      <c r="A215" s="110" t="s">
        <v>351</v>
      </c>
      <c r="B215" s="106">
        <v>201178.62</v>
      </c>
      <c r="C215" s="106">
        <v>144279.45000000001</v>
      </c>
      <c r="D215" s="106">
        <v>56899.170000000006</v>
      </c>
      <c r="E215" s="107">
        <v>0.39436780497846369</v>
      </c>
    </row>
    <row r="216" spans="1:5">
      <c r="A216" s="110" t="s">
        <v>352</v>
      </c>
      <c r="B216" s="106">
        <v>12709185.089999998</v>
      </c>
      <c r="C216" s="106">
        <v>379803.92</v>
      </c>
      <c r="D216" s="106">
        <v>12329381.17</v>
      </c>
      <c r="E216" s="107">
        <v>32.462490566184783</v>
      </c>
    </row>
    <row r="217" spans="1:5">
      <c r="A217" s="110" t="s">
        <v>353</v>
      </c>
      <c r="B217" s="106">
        <v>3216593.84</v>
      </c>
      <c r="C217" s="106">
        <v>2204545.29</v>
      </c>
      <c r="D217" s="106">
        <v>1012048.5499999999</v>
      </c>
      <c r="E217" s="107">
        <v>0.45907360333704006</v>
      </c>
    </row>
    <row r="218" spans="1:5">
      <c r="A218" s="110" t="s">
        <v>354</v>
      </c>
      <c r="B218" s="106">
        <v>8.77</v>
      </c>
      <c r="C218" s="106"/>
      <c r="D218" s="106">
        <v>8.77</v>
      </c>
      <c r="E218" s="107"/>
    </row>
    <row r="219" spans="1:5">
      <c r="A219" s="110" t="s">
        <v>355</v>
      </c>
      <c r="B219" s="106">
        <v>6679361.6499999994</v>
      </c>
      <c r="C219" s="106">
        <v>13884826.76</v>
      </c>
      <c r="D219" s="106">
        <v>-7205465.1100000003</v>
      </c>
      <c r="E219" s="107">
        <v>-0.51894526554395415</v>
      </c>
    </row>
    <row r="220" spans="1:5">
      <c r="A220" s="110" t="s">
        <v>356</v>
      </c>
      <c r="B220" s="106">
        <v>232377.13999999998</v>
      </c>
      <c r="C220" s="106">
        <v>190737.16</v>
      </c>
      <c r="D220" s="106">
        <v>41639.980000000003</v>
      </c>
      <c r="E220" s="107">
        <v>0.2183107895703176</v>
      </c>
    </row>
    <row r="221" spans="1:5">
      <c r="A221" s="110" t="s">
        <v>357</v>
      </c>
      <c r="B221" s="106">
        <v>303841.80000000005</v>
      </c>
      <c r="C221" s="106">
        <v>84250.46</v>
      </c>
      <c r="D221" s="106">
        <v>219591.34</v>
      </c>
      <c r="E221" s="107">
        <v>2.606411169743168</v>
      </c>
    </row>
    <row r="222" spans="1:5">
      <c r="A222" s="110" t="s">
        <v>358</v>
      </c>
      <c r="B222" s="106">
        <v>79648656.49000001</v>
      </c>
      <c r="C222" s="106">
        <v>77732737.13000001</v>
      </c>
      <c r="D222" s="106">
        <v>1915919.3600000001</v>
      </c>
      <c r="E222" s="107">
        <v>2.464752214753254E-2</v>
      </c>
    </row>
    <row r="223" spans="1:5">
      <c r="A223" s="110" t="s">
        <v>359</v>
      </c>
      <c r="B223" s="106">
        <v>2237.5100000000002</v>
      </c>
      <c r="C223" s="106"/>
      <c r="D223" s="106">
        <v>2237.5100000000002</v>
      </c>
      <c r="E223" s="107"/>
    </row>
    <row r="224" spans="1:5">
      <c r="A224" s="110" t="s">
        <v>360</v>
      </c>
      <c r="B224" s="106">
        <v>6708.9400000000005</v>
      </c>
      <c r="C224" s="106">
        <v>7317.4</v>
      </c>
      <c r="D224" s="106">
        <v>-608.46</v>
      </c>
      <c r="E224" s="107">
        <v>-8.3152485855631786E-2</v>
      </c>
    </row>
    <row r="225" spans="1:5">
      <c r="A225" s="110" t="s">
        <v>361</v>
      </c>
      <c r="B225" s="106">
        <v>-31284086.690000001</v>
      </c>
      <c r="C225" s="106">
        <v>-30678117.940000001</v>
      </c>
      <c r="D225" s="106">
        <v>-605968.75</v>
      </c>
      <c r="E225" s="107">
        <v>1.9752474750411628E-2</v>
      </c>
    </row>
    <row r="226" spans="1:5">
      <c r="A226" s="109" t="s">
        <v>362</v>
      </c>
      <c r="B226" s="106">
        <v>37053479.439999998</v>
      </c>
      <c r="C226" s="106">
        <v>31242885</v>
      </c>
      <c r="D226" s="106">
        <v>5810594.4400000004</v>
      </c>
      <c r="E226" s="107">
        <v>0.18598136631748319</v>
      </c>
    </row>
    <row r="227" spans="1:5">
      <c r="A227" s="110" t="s">
        <v>363</v>
      </c>
      <c r="B227" s="106">
        <v>21527808</v>
      </c>
      <c r="C227" s="106">
        <v>18157167</v>
      </c>
      <c r="D227" s="106">
        <v>3370640.9999999995</v>
      </c>
      <c r="E227" s="107">
        <v>0.18563694435370892</v>
      </c>
    </row>
    <row r="228" spans="1:5">
      <c r="A228" s="110" t="s">
        <v>364</v>
      </c>
      <c r="B228" s="106">
        <v>4536527.04</v>
      </c>
      <c r="C228" s="106">
        <v>3860412.0000000005</v>
      </c>
      <c r="D228" s="106">
        <v>676115.04</v>
      </c>
      <c r="E228" s="107">
        <v>0.17514064301944973</v>
      </c>
    </row>
    <row r="229" spans="1:5">
      <c r="A229" s="110" t="s">
        <v>365</v>
      </c>
      <c r="B229" s="106">
        <v>1128384.96</v>
      </c>
      <c r="C229" s="106"/>
      <c r="D229" s="106">
        <v>1128384.96</v>
      </c>
      <c r="E229" s="107"/>
    </row>
    <row r="230" spans="1:5">
      <c r="A230" s="110" t="s">
        <v>366</v>
      </c>
      <c r="B230" s="106">
        <v>0</v>
      </c>
      <c r="C230" s="106"/>
      <c r="D230" s="106">
        <v>0</v>
      </c>
      <c r="E230" s="107"/>
    </row>
    <row r="231" spans="1:5">
      <c r="A231" s="110" t="s">
        <v>367</v>
      </c>
      <c r="B231" s="106">
        <v>9860759.4399999995</v>
      </c>
      <c r="C231" s="106">
        <v>9225306</v>
      </c>
      <c r="D231" s="106">
        <v>635453.43999999994</v>
      </c>
      <c r="E231" s="107">
        <v>6.8881556882774406E-2</v>
      </c>
    </row>
    <row r="232" spans="1:5">
      <c r="A232" s="109" t="s">
        <v>368</v>
      </c>
      <c r="B232" s="106">
        <v>543991206.51999998</v>
      </c>
      <c r="C232" s="106">
        <v>247102705.91</v>
      </c>
      <c r="D232" s="106">
        <v>296888500.61000001</v>
      </c>
      <c r="E232" s="107">
        <v>1.2014781445498741</v>
      </c>
    </row>
    <row r="233" spans="1:5">
      <c r="A233" s="110" t="s">
        <v>369</v>
      </c>
      <c r="B233" s="106"/>
      <c r="C233" s="106">
        <v>-50</v>
      </c>
      <c r="D233" s="106">
        <v>50</v>
      </c>
      <c r="E233" s="107">
        <v>-1</v>
      </c>
    </row>
    <row r="234" spans="1:5">
      <c r="A234" s="110" t="s">
        <v>370</v>
      </c>
      <c r="B234" s="106"/>
      <c r="C234" s="106">
        <v>4767.79</v>
      </c>
      <c r="D234" s="106">
        <v>-4767.79</v>
      </c>
      <c r="E234" s="107">
        <v>-1</v>
      </c>
    </row>
    <row r="235" spans="1:5">
      <c r="A235" s="110" t="s">
        <v>371</v>
      </c>
      <c r="B235" s="106">
        <v>5029951.9700000007</v>
      </c>
      <c r="C235" s="106">
        <v>6122915.6699999999</v>
      </c>
      <c r="D235" s="106">
        <v>-1092963.7</v>
      </c>
      <c r="E235" s="107">
        <v>-0.17850379768500063</v>
      </c>
    </row>
    <row r="236" spans="1:5">
      <c r="A236" s="110" t="s">
        <v>372</v>
      </c>
      <c r="B236" s="106">
        <v>87004.41</v>
      </c>
      <c r="C236" s="106">
        <v>61603.43</v>
      </c>
      <c r="D236" s="106">
        <v>25400.979999999996</v>
      </c>
      <c r="E236" s="107">
        <v>0.41233061211039712</v>
      </c>
    </row>
    <row r="237" spans="1:5">
      <c r="A237" s="110" t="s">
        <v>373</v>
      </c>
      <c r="B237" s="106"/>
      <c r="C237" s="106">
        <v>0</v>
      </c>
      <c r="D237" s="106">
        <v>0</v>
      </c>
      <c r="E237" s="107"/>
    </row>
    <row r="238" spans="1:5">
      <c r="A238" s="110" t="s">
        <v>374</v>
      </c>
      <c r="B238" s="106">
        <v>0</v>
      </c>
      <c r="C238" s="106">
        <v>0</v>
      </c>
      <c r="D238" s="106">
        <v>0</v>
      </c>
      <c r="E238" s="107"/>
    </row>
    <row r="239" spans="1:5">
      <c r="A239" s="110" t="s">
        <v>375</v>
      </c>
      <c r="B239" s="106">
        <v>77528282.769999996</v>
      </c>
      <c r="C239" s="106">
        <v>77029156.349999994</v>
      </c>
      <c r="D239" s="106">
        <v>499126.42</v>
      </c>
      <c r="E239" s="107">
        <v>6.4797077321229165E-3</v>
      </c>
    </row>
    <row r="240" spans="1:5">
      <c r="A240" s="110" t="s">
        <v>376</v>
      </c>
      <c r="B240" s="106">
        <v>781.0200000000001</v>
      </c>
      <c r="C240" s="106"/>
      <c r="D240" s="106">
        <v>781.0200000000001</v>
      </c>
      <c r="E240" s="107"/>
    </row>
    <row r="241" spans="1:5">
      <c r="A241" s="110" t="s">
        <v>377</v>
      </c>
      <c r="B241" s="106">
        <v>3820.3900000000003</v>
      </c>
      <c r="C241" s="106">
        <v>2615.39</v>
      </c>
      <c r="D241" s="106">
        <v>1205</v>
      </c>
      <c r="E241" s="107">
        <v>0.46073434554693565</v>
      </c>
    </row>
    <row r="242" spans="1:5">
      <c r="A242" s="110" t="s">
        <v>378</v>
      </c>
      <c r="B242" s="106">
        <v>1725576.9000000001</v>
      </c>
      <c r="C242" s="106">
        <v>2439074.5499999998</v>
      </c>
      <c r="D242" s="106">
        <v>-713497.65</v>
      </c>
      <c r="E242" s="107">
        <v>-0.2925280205149941</v>
      </c>
    </row>
    <row r="243" spans="1:5">
      <c r="A243" s="110" t="s">
        <v>379</v>
      </c>
      <c r="B243" s="106">
        <v>89.83</v>
      </c>
      <c r="C243" s="106">
        <v>182.9</v>
      </c>
      <c r="D243" s="106">
        <v>-93.070000000000007</v>
      </c>
      <c r="E243" s="107">
        <v>-0.50885729907053034</v>
      </c>
    </row>
    <row r="244" spans="1:5">
      <c r="A244" s="110" t="s">
        <v>380</v>
      </c>
      <c r="B244" s="106">
        <v>42.14</v>
      </c>
      <c r="C244" s="106">
        <v>87.13</v>
      </c>
      <c r="D244" s="106">
        <v>-44.99</v>
      </c>
      <c r="E244" s="107">
        <v>-0.51635487203029951</v>
      </c>
    </row>
    <row r="245" spans="1:5">
      <c r="A245" s="110" t="s">
        <v>381</v>
      </c>
      <c r="B245" s="106">
        <v>4567104.41</v>
      </c>
      <c r="C245" s="106">
        <v>6142255.4800000004</v>
      </c>
      <c r="D245" s="106">
        <v>-1575151.0699999998</v>
      </c>
      <c r="E245" s="107">
        <v>-0.25644505916904647</v>
      </c>
    </row>
    <row r="246" spans="1:5">
      <c r="A246" s="110" t="s">
        <v>382</v>
      </c>
      <c r="B246" s="106">
        <v>1129.42</v>
      </c>
      <c r="C246" s="106">
        <v>522.09</v>
      </c>
      <c r="D246" s="106">
        <v>607.33000000000004</v>
      </c>
      <c r="E246" s="107">
        <v>1.1632668696967956</v>
      </c>
    </row>
    <row r="247" spans="1:5">
      <c r="A247" s="110" t="s">
        <v>383</v>
      </c>
      <c r="B247" s="106">
        <v>2604510.38</v>
      </c>
      <c r="C247" s="106">
        <v>3551754.23</v>
      </c>
      <c r="D247" s="106">
        <v>-947243.85</v>
      </c>
      <c r="E247" s="107">
        <v>-0.26669746515653475</v>
      </c>
    </row>
    <row r="248" spans="1:5">
      <c r="A248" s="110" t="s">
        <v>384</v>
      </c>
      <c r="B248" s="106">
        <v>4276690.7600000007</v>
      </c>
      <c r="C248" s="106">
        <v>4019121.3000000003</v>
      </c>
      <c r="D248" s="106">
        <v>257569.46000000002</v>
      </c>
      <c r="E248" s="107">
        <v>6.4086013029763508E-2</v>
      </c>
    </row>
    <row r="249" spans="1:5">
      <c r="A249" s="110" t="s">
        <v>385</v>
      </c>
      <c r="B249" s="106">
        <v>-1450828.66</v>
      </c>
      <c r="C249" s="106">
        <v>-1069441.82</v>
      </c>
      <c r="D249" s="106">
        <v>-381386.83999999997</v>
      </c>
      <c r="E249" s="107">
        <v>0.35662233593969611</v>
      </c>
    </row>
    <row r="250" spans="1:5">
      <c r="A250" s="110" t="s">
        <v>386</v>
      </c>
      <c r="B250" s="106">
        <v>38389436.670000002</v>
      </c>
      <c r="C250" s="106">
        <v>35651499.420000002</v>
      </c>
      <c r="D250" s="106">
        <v>2737937.25</v>
      </c>
      <c r="E250" s="107">
        <v>7.6797253819401917E-2</v>
      </c>
    </row>
    <row r="251" spans="1:5">
      <c r="A251" s="110" t="s">
        <v>387</v>
      </c>
      <c r="B251" s="106">
        <v>45332.81</v>
      </c>
      <c r="C251" s="106">
        <v>37995.15</v>
      </c>
      <c r="D251" s="106">
        <v>7337.6600000000008</v>
      </c>
      <c r="E251" s="107">
        <v>0.19312096412305255</v>
      </c>
    </row>
    <row r="252" spans="1:5">
      <c r="A252" s="110" t="s">
        <v>388</v>
      </c>
      <c r="B252" s="106">
        <v>30868006.420000002</v>
      </c>
      <c r="C252" s="106">
        <v>32818785.880000003</v>
      </c>
      <c r="D252" s="106">
        <v>-1950779.46</v>
      </c>
      <c r="E252" s="107">
        <v>-5.9440939318502299E-2</v>
      </c>
    </row>
    <row r="253" spans="1:5">
      <c r="A253" s="110" t="s">
        <v>389</v>
      </c>
      <c r="B253" s="106">
        <v>1681660.9100000001</v>
      </c>
      <c r="C253" s="106">
        <v>1320286.8899999999</v>
      </c>
      <c r="D253" s="106">
        <v>361374.02</v>
      </c>
      <c r="E253" s="107">
        <v>0.27370870887008508</v>
      </c>
    </row>
    <row r="254" spans="1:5">
      <c r="A254" s="110" t="s">
        <v>390</v>
      </c>
      <c r="B254" s="106">
        <v>126801.25</v>
      </c>
      <c r="C254" s="106">
        <v>88318.58</v>
      </c>
      <c r="D254" s="106">
        <v>38482.67</v>
      </c>
      <c r="E254" s="107">
        <v>0.43572564232803562</v>
      </c>
    </row>
    <row r="255" spans="1:5">
      <c r="A255" s="110" t="s">
        <v>391</v>
      </c>
      <c r="B255" s="106">
        <v>365936086.64999998</v>
      </c>
      <c r="C255" s="106">
        <v>67866833.25</v>
      </c>
      <c r="D255" s="106">
        <v>298069253.39999998</v>
      </c>
      <c r="E255" s="107">
        <v>4.3919723247142963</v>
      </c>
    </row>
    <row r="256" spans="1:5">
      <c r="A256" s="110" t="s">
        <v>392</v>
      </c>
      <c r="B256" s="106">
        <v>-718393.39</v>
      </c>
      <c r="C256" s="106">
        <v>2642416.08</v>
      </c>
      <c r="D256" s="106">
        <v>-3360809.47</v>
      </c>
      <c r="E256" s="107">
        <v>-1.2718698979458225</v>
      </c>
    </row>
    <row r="257" spans="1:5">
      <c r="A257" s="110" t="s">
        <v>393</v>
      </c>
      <c r="B257" s="106">
        <v>1634642.1</v>
      </c>
      <c r="C257" s="106">
        <v>-1119311.72</v>
      </c>
      <c r="D257" s="106">
        <v>2753953.8200000003</v>
      </c>
      <c r="E257" s="107">
        <v>-2.4603993425531185</v>
      </c>
    </row>
    <row r="258" spans="1:5">
      <c r="A258" s="110" t="s">
        <v>394</v>
      </c>
      <c r="B258" s="106">
        <v>104439.46999999999</v>
      </c>
      <c r="C258" s="106">
        <v>78993.03</v>
      </c>
      <c r="D258" s="106">
        <v>25446.44</v>
      </c>
      <c r="E258" s="107">
        <v>0.32213525674353799</v>
      </c>
    </row>
    <row r="259" spans="1:5">
      <c r="A259" s="110" t="s">
        <v>395</v>
      </c>
      <c r="B259" s="106">
        <v>1695.02</v>
      </c>
      <c r="C259" s="106">
        <v>-1650000</v>
      </c>
      <c r="D259" s="106">
        <v>1651695.0199999998</v>
      </c>
      <c r="E259" s="107">
        <v>-1.0010272848484849</v>
      </c>
    </row>
    <row r="260" spans="1:5">
      <c r="A260" s="110" t="s">
        <v>396</v>
      </c>
      <c r="B260" s="106">
        <v>205963.56999999998</v>
      </c>
      <c r="C260" s="106">
        <v>187425.83000000002</v>
      </c>
      <c r="D260" s="106">
        <v>18537.739999999998</v>
      </c>
      <c r="E260" s="107">
        <v>9.89070716666961E-2</v>
      </c>
    </row>
    <row r="261" spans="1:5">
      <c r="A261" s="110" t="s">
        <v>397</v>
      </c>
      <c r="B261" s="106"/>
      <c r="C261" s="106">
        <v>95.94</v>
      </c>
      <c r="D261" s="106">
        <v>-95.94</v>
      </c>
      <c r="E261" s="107">
        <v>-1</v>
      </c>
    </row>
    <row r="262" spans="1:5">
      <c r="A262" s="110" t="s">
        <v>398</v>
      </c>
      <c r="B262" s="106">
        <v>6943912.459999999</v>
      </c>
      <c r="C262" s="106">
        <v>5994370.8399999999</v>
      </c>
      <c r="D262" s="106">
        <v>949541.62</v>
      </c>
      <c r="E262" s="107">
        <v>0.15840555169923387</v>
      </c>
    </row>
    <row r="263" spans="1:5">
      <c r="A263" s="110" t="s">
        <v>399</v>
      </c>
      <c r="B263" s="106">
        <v>0</v>
      </c>
      <c r="C263" s="106"/>
      <c r="D263" s="106">
        <v>0</v>
      </c>
      <c r="E263" s="107"/>
    </row>
    <row r="264" spans="1:5">
      <c r="A264" s="110" t="s">
        <v>400</v>
      </c>
      <c r="B264" s="106">
        <v>233705.16</v>
      </c>
      <c r="C264" s="106">
        <v>233705.16</v>
      </c>
      <c r="D264" s="106">
        <v>0</v>
      </c>
      <c r="E264" s="107">
        <v>0</v>
      </c>
    </row>
    <row r="265" spans="1:5">
      <c r="A265" s="110" t="s">
        <v>401</v>
      </c>
      <c r="B265" s="106">
        <v>-1202195.3700000001</v>
      </c>
      <c r="C265" s="106">
        <v>-1460852.97</v>
      </c>
      <c r="D265" s="106">
        <v>258657.6</v>
      </c>
      <c r="E265" s="107">
        <v>-0.17705929707628276</v>
      </c>
    </row>
    <row r="266" spans="1:5">
      <c r="A266" s="110" t="s">
        <v>402</v>
      </c>
      <c r="B266" s="106">
        <v>4544964.4400000004</v>
      </c>
      <c r="C266" s="106">
        <v>5345903.5</v>
      </c>
      <c r="D266" s="106">
        <v>-800939.06</v>
      </c>
      <c r="E266" s="107">
        <v>-0.14982295509075316</v>
      </c>
    </row>
    <row r="267" spans="1:5">
      <c r="A267" s="110" t="s">
        <v>403</v>
      </c>
      <c r="B267" s="106">
        <v>-15049886.35</v>
      </c>
      <c r="C267" s="106">
        <v>-12349371.449999999</v>
      </c>
      <c r="D267" s="106">
        <v>-2700514.9</v>
      </c>
      <c r="E267" s="107">
        <v>0.21867630356199222</v>
      </c>
    </row>
    <row r="268" spans="1:5">
      <c r="A268" s="110" t="s">
        <v>404</v>
      </c>
      <c r="B268" s="106">
        <v>682219.04999999993</v>
      </c>
      <c r="C268" s="106">
        <v>640510</v>
      </c>
      <c r="D268" s="106">
        <v>41709.050000000003</v>
      </c>
      <c r="E268" s="107">
        <v>6.5118499320853687E-2</v>
      </c>
    </row>
    <row r="269" spans="1:5">
      <c r="A269" s="110" t="s">
        <v>405</v>
      </c>
      <c r="B269" s="106">
        <v>89524.28</v>
      </c>
      <c r="C269" s="106">
        <v>142046.86000000002</v>
      </c>
      <c r="D269" s="106">
        <v>-52522.58</v>
      </c>
      <c r="E269" s="107">
        <v>-0.36975530469311324</v>
      </c>
    </row>
    <row r="270" spans="1:5">
      <c r="A270" s="110" t="s">
        <v>406</v>
      </c>
      <c r="B270" s="106">
        <v>486880.60000000003</v>
      </c>
      <c r="C270" s="106">
        <v>397779.73000000004</v>
      </c>
      <c r="D270" s="106">
        <v>89100.87</v>
      </c>
      <c r="E270" s="107">
        <v>0.22399550122878309</v>
      </c>
    </row>
    <row r="271" spans="1:5">
      <c r="A271" s="110" t="s">
        <v>407</v>
      </c>
      <c r="B271" s="106">
        <v>728392.61</v>
      </c>
      <c r="C271" s="106">
        <v>720800.95</v>
      </c>
      <c r="D271" s="106">
        <v>7591.66</v>
      </c>
      <c r="E271" s="107">
        <v>1.0532255819030206E-2</v>
      </c>
    </row>
    <row r="272" spans="1:5">
      <c r="A272" s="110" t="s">
        <v>408</v>
      </c>
      <c r="B272" s="106">
        <v>42915.51</v>
      </c>
      <c r="C272" s="106">
        <v>143975.67000000001</v>
      </c>
      <c r="D272" s="106">
        <v>-101060.16</v>
      </c>
      <c r="E272" s="107">
        <v>-0.70192526278919209</v>
      </c>
    </row>
    <row r="273" spans="1:5">
      <c r="A273" s="110" t="s">
        <v>409</v>
      </c>
      <c r="B273" s="106">
        <v>383.5</v>
      </c>
      <c r="C273" s="106">
        <v>318.08</v>
      </c>
      <c r="D273" s="106">
        <v>65.42</v>
      </c>
      <c r="E273" s="107">
        <v>0.2056715291750503</v>
      </c>
    </row>
    <row r="274" spans="1:5">
      <c r="A274" s="110" t="s">
        <v>410</v>
      </c>
      <c r="B274" s="106">
        <v>883525.38</v>
      </c>
      <c r="C274" s="106">
        <v>29418.739999999998</v>
      </c>
      <c r="D274" s="106">
        <v>854106.64</v>
      </c>
      <c r="E274" s="107">
        <v>29.032740355297335</v>
      </c>
    </row>
    <row r="275" spans="1:5">
      <c r="A275" s="110" t="s">
        <v>411</v>
      </c>
      <c r="B275" s="106">
        <v>11233.720000000001</v>
      </c>
      <c r="C275" s="106">
        <v>15429.830000000002</v>
      </c>
      <c r="D275" s="106">
        <v>-4196.1099999999997</v>
      </c>
      <c r="E275" s="107">
        <v>-0.27194790869374452</v>
      </c>
    </row>
    <row r="276" spans="1:5">
      <c r="A276" s="110" t="s">
        <v>412</v>
      </c>
      <c r="B276" s="106">
        <v>15431587.970000001</v>
      </c>
      <c r="C276" s="106">
        <v>13021657.030000001</v>
      </c>
      <c r="D276" s="106">
        <v>2409930.94</v>
      </c>
      <c r="E276" s="107">
        <v>0.18507098861902677</v>
      </c>
    </row>
    <row r="277" spans="1:5">
      <c r="A277" s="110" t="s">
        <v>413</v>
      </c>
      <c r="B277" s="106">
        <v>-2624571.54</v>
      </c>
      <c r="C277" s="106">
        <v>-2534809.5299999998</v>
      </c>
      <c r="D277" s="106">
        <v>-89762.01</v>
      </c>
      <c r="E277" s="107">
        <v>3.541173762274754E-2</v>
      </c>
    </row>
    <row r="278" spans="1:5">
      <c r="A278" s="110" t="s">
        <v>414</v>
      </c>
      <c r="B278" s="106">
        <v>123079.68999999999</v>
      </c>
      <c r="C278" s="106">
        <v>520558.27</v>
      </c>
      <c r="D278" s="106">
        <v>-397478.58</v>
      </c>
      <c r="E278" s="107">
        <v>-0.76356212725234396</v>
      </c>
    </row>
    <row r="279" spans="1:5">
      <c r="A279" s="110" t="s">
        <v>415</v>
      </c>
      <c r="B279" s="106">
        <v>15708.189999999999</v>
      </c>
      <c r="C279" s="106">
        <v>13362.38</v>
      </c>
      <c r="D279" s="106">
        <v>2345.81</v>
      </c>
      <c r="E279" s="107">
        <v>0.17555330712043812</v>
      </c>
    </row>
    <row r="280" spans="1:5">
      <c r="A280" s="108" t="s">
        <v>416</v>
      </c>
      <c r="B280" s="106">
        <v>884767372.30000007</v>
      </c>
      <c r="C280" s="106">
        <v>955450474.54000008</v>
      </c>
      <c r="D280" s="106">
        <v>-70683102.24000001</v>
      </c>
      <c r="E280" s="107">
        <v>-7.3978823731319268E-2</v>
      </c>
    </row>
    <row r="281" spans="1:5">
      <c r="A281" s="109" t="s">
        <v>417</v>
      </c>
      <c r="B281" s="106">
        <v>81690400.379999995</v>
      </c>
      <c r="C281" s="106">
        <v>84394802.209999993</v>
      </c>
      <c r="D281" s="106">
        <v>-2704401.83</v>
      </c>
      <c r="E281" s="107">
        <v>-3.2044649186695452E-2</v>
      </c>
    </row>
    <row r="282" spans="1:5">
      <c r="A282" s="110" t="s">
        <v>418</v>
      </c>
      <c r="B282" s="106">
        <v>6144551.5800000001</v>
      </c>
      <c r="C282" s="106">
        <v>6650664.6300000008</v>
      </c>
      <c r="D282" s="106">
        <v>-506113.05</v>
      </c>
      <c r="E282" s="107">
        <v>-7.6099619836040355E-2</v>
      </c>
    </row>
    <row r="283" spans="1:5">
      <c r="A283" s="110" t="s">
        <v>419</v>
      </c>
      <c r="B283" s="106">
        <v>14909754.000000002</v>
      </c>
      <c r="C283" s="106">
        <v>15139647</v>
      </c>
      <c r="D283" s="106">
        <v>-229893</v>
      </c>
      <c r="E283" s="107">
        <v>-1.5184832248730767E-2</v>
      </c>
    </row>
    <row r="284" spans="1:5">
      <c r="A284" s="110" t="s">
        <v>420</v>
      </c>
      <c r="B284" s="106">
        <v>2760597.09</v>
      </c>
      <c r="C284" s="106">
        <v>2323166.88</v>
      </c>
      <c r="D284" s="106">
        <v>437430.21</v>
      </c>
      <c r="E284" s="107">
        <v>0.18829048131058065</v>
      </c>
    </row>
    <row r="285" spans="1:5">
      <c r="A285" s="110" t="s">
        <v>421</v>
      </c>
      <c r="B285" s="106">
        <v>-13539.519999999999</v>
      </c>
      <c r="C285" s="106"/>
      <c r="D285" s="106">
        <v>-13539.519999999999</v>
      </c>
      <c r="E285" s="107"/>
    </row>
    <row r="286" spans="1:5">
      <c r="A286" s="110" t="s">
        <v>422</v>
      </c>
      <c r="B286" s="106">
        <v>1655092.5599999998</v>
      </c>
      <c r="C286" s="106">
        <v>1655092.5599999998</v>
      </c>
      <c r="D286" s="106">
        <v>0</v>
      </c>
      <c r="E286" s="107">
        <v>0</v>
      </c>
    </row>
    <row r="287" spans="1:5">
      <c r="A287" s="110" t="s">
        <v>423</v>
      </c>
      <c r="B287" s="106">
        <v>53338595.050000004</v>
      </c>
      <c r="C287" s="106">
        <v>59292495.649999991</v>
      </c>
      <c r="D287" s="106">
        <v>-5953900.6000000006</v>
      </c>
      <c r="E287" s="107">
        <v>-0.10041575303467598</v>
      </c>
    </row>
    <row r="288" spans="1:5">
      <c r="A288" s="110" t="s">
        <v>424</v>
      </c>
      <c r="B288" s="106">
        <v>-935933.99999999988</v>
      </c>
      <c r="C288" s="106">
        <v>-108504</v>
      </c>
      <c r="D288" s="106">
        <v>-827430</v>
      </c>
      <c r="E288" s="107">
        <v>7.6258018137580184</v>
      </c>
    </row>
    <row r="289" spans="1:5">
      <c r="A289" s="110" t="s">
        <v>425</v>
      </c>
      <c r="B289" s="106">
        <v>65154.969999999994</v>
      </c>
      <c r="C289" s="106">
        <v>65154.96</v>
      </c>
      <c r="D289" s="106">
        <v>0.01</v>
      </c>
      <c r="E289" s="107">
        <v>1.5348025691367167E-7</v>
      </c>
    </row>
    <row r="290" spans="1:5">
      <c r="A290" s="110" t="s">
        <v>426</v>
      </c>
      <c r="B290" s="106">
        <v>649173.42000000004</v>
      </c>
      <c r="C290" s="106">
        <v>446913.02999999997</v>
      </c>
      <c r="D290" s="106">
        <v>202260.39</v>
      </c>
      <c r="E290" s="107">
        <v>0.45257214809780782</v>
      </c>
    </row>
    <row r="291" spans="1:5">
      <c r="A291" s="110" t="s">
        <v>427</v>
      </c>
      <c r="B291" s="106"/>
      <c r="C291" s="106">
        <v>545523.36</v>
      </c>
      <c r="D291" s="106">
        <v>-545523.36</v>
      </c>
      <c r="E291" s="107">
        <v>-1</v>
      </c>
    </row>
    <row r="292" spans="1:5">
      <c r="A292" s="110" t="s">
        <v>428</v>
      </c>
      <c r="B292" s="106">
        <v>5457243.2300000004</v>
      </c>
      <c r="C292" s="106">
        <v>7005.1799999999994</v>
      </c>
      <c r="D292" s="106">
        <v>5450238.0500000007</v>
      </c>
      <c r="E292" s="107">
        <v>778.02969374091742</v>
      </c>
    </row>
    <row r="293" spans="1:5">
      <c r="A293" s="110" t="s">
        <v>429</v>
      </c>
      <c r="B293" s="106">
        <v>13069031.999999998</v>
      </c>
      <c r="C293" s="106">
        <v>13069031.999999998</v>
      </c>
      <c r="D293" s="106">
        <v>0</v>
      </c>
      <c r="E293" s="107">
        <v>0</v>
      </c>
    </row>
    <row r="294" spans="1:5">
      <c r="A294" s="110" t="s">
        <v>430</v>
      </c>
      <c r="B294" s="106">
        <v>-15409319.999999998</v>
      </c>
      <c r="C294" s="106">
        <v>-14691389.040000001</v>
      </c>
      <c r="D294" s="106">
        <v>-717930.96000000008</v>
      </c>
      <c r="E294" s="107">
        <v>4.8867466380837193E-2</v>
      </c>
    </row>
    <row r="295" spans="1:5">
      <c r="A295" s="110" t="s">
        <v>431</v>
      </c>
      <c r="B295" s="106"/>
      <c r="C295" s="106">
        <v>0</v>
      </c>
      <c r="D295" s="106">
        <v>0</v>
      </c>
      <c r="E295" s="107"/>
    </row>
    <row r="296" spans="1:5">
      <c r="A296" s="109" t="s">
        <v>432</v>
      </c>
      <c r="B296" s="106">
        <v>-141000000</v>
      </c>
      <c r="C296" s="106"/>
      <c r="D296" s="106">
        <v>-141000000</v>
      </c>
      <c r="E296" s="107"/>
    </row>
    <row r="297" spans="1:5">
      <c r="A297" s="110" t="s">
        <v>433</v>
      </c>
      <c r="B297" s="106">
        <v>-141000000</v>
      </c>
      <c r="C297" s="106"/>
      <c r="D297" s="106">
        <v>-141000000</v>
      </c>
      <c r="E297" s="107"/>
    </row>
    <row r="298" spans="1:5">
      <c r="A298" s="109" t="s">
        <v>434</v>
      </c>
      <c r="B298" s="106">
        <v>944066987.67999995</v>
      </c>
      <c r="C298" s="106">
        <v>871045688.09000003</v>
      </c>
      <c r="D298" s="106">
        <v>73021299.590000004</v>
      </c>
      <c r="E298" s="107">
        <v>8.383176748181681E-2</v>
      </c>
    </row>
    <row r="299" spans="1:5">
      <c r="A299" s="110" t="s">
        <v>435</v>
      </c>
      <c r="B299" s="106">
        <v>901339216.94000006</v>
      </c>
      <c r="C299" s="106">
        <v>832888034.49000001</v>
      </c>
      <c r="D299" s="106">
        <v>68451182.450000003</v>
      </c>
      <c r="E299" s="107">
        <v>8.2185335381741345E-2</v>
      </c>
    </row>
    <row r="300" spans="1:5">
      <c r="A300" s="110" t="s">
        <v>436</v>
      </c>
      <c r="B300" s="106">
        <v>-46596</v>
      </c>
      <c r="C300" s="106">
        <v>-46596</v>
      </c>
      <c r="D300" s="106">
        <v>0</v>
      </c>
      <c r="E300" s="107">
        <v>0</v>
      </c>
    </row>
    <row r="301" spans="1:5">
      <c r="A301" s="110" t="s">
        <v>437</v>
      </c>
      <c r="B301" s="106">
        <v>16573.8</v>
      </c>
      <c r="C301" s="106">
        <v>16573.8</v>
      </c>
      <c r="D301" s="106">
        <v>0</v>
      </c>
      <c r="E301" s="107">
        <v>0</v>
      </c>
    </row>
    <row r="302" spans="1:5">
      <c r="A302" s="110" t="s">
        <v>438</v>
      </c>
      <c r="B302" s="106">
        <v>0</v>
      </c>
      <c r="C302" s="106"/>
      <c r="D302" s="106">
        <v>0</v>
      </c>
      <c r="E302" s="107"/>
    </row>
    <row r="303" spans="1:5">
      <c r="A303" s="110" t="s">
        <v>439</v>
      </c>
      <c r="B303" s="106">
        <v>-10593.42</v>
      </c>
      <c r="C303" s="106"/>
      <c r="D303" s="106">
        <v>-10593.42</v>
      </c>
      <c r="E303" s="107"/>
    </row>
    <row r="304" spans="1:5">
      <c r="A304" s="110" t="s">
        <v>440</v>
      </c>
      <c r="B304" s="106">
        <v>41329779.490000002</v>
      </c>
      <c r="C304" s="106">
        <v>36934290.75</v>
      </c>
      <c r="D304" s="106">
        <v>4395488.74</v>
      </c>
      <c r="E304" s="107">
        <v>0.11900834294482832</v>
      </c>
    </row>
    <row r="305" spans="1:5">
      <c r="A305" s="110" t="s">
        <v>441</v>
      </c>
      <c r="B305" s="106">
        <v>91646.040000000008</v>
      </c>
      <c r="C305" s="106">
        <v>91646.040000000008</v>
      </c>
      <c r="D305" s="106">
        <v>0</v>
      </c>
      <c r="E305" s="107">
        <v>0</v>
      </c>
    </row>
    <row r="306" spans="1:5">
      <c r="A306" s="110" t="s">
        <v>442</v>
      </c>
      <c r="B306" s="106"/>
      <c r="C306" s="106">
        <v>161.18</v>
      </c>
      <c r="D306" s="106">
        <v>-161.18</v>
      </c>
      <c r="E306" s="107">
        <v>-1</v>
      </c>
    </row>
    <row r="307" spans="1:5">
      <c r="A307" s="110" t="s">
        <v>443</v>
      </c>
      <c r="B307" s="106">
        <v>568253.47</v>
      </c>
      <c r="C307" s="106">
        <v>382870.47</v>
      </c>
      <c r="D307" s="106">
        <v>185383</v>
      </c>
      <c r="E307" s="107">
        <v>0.48419247376273239</v>
      </c>
    </row>
    <row r="308" spans="1:5">
      <c r="A308" s="110" t="s">
        <v>444</v>
      </c>
      <c r="B308" s="106">
        <v>778707.36</v>
      </c>
      <c r="C308" s="106">
        <v>778707.36</v>
      </c>
      <c r="D308" s="106">
        <v>0</v>
      </c>
      <c r="E308" s="107">
        <v>0</v>
      </c>
    </row>
    <row r="309" spans="1:5">
      <c r="A309" s="109" t="s">
        <v>445</v>
      </c>
      <c r="B309" s="106">
        <v>9984.2400000000016</v>
      </c>
      <c r="C309" s="106">
        <v>9984.2400000000016</v>
      </c>
      <c r="D309" s="106">
        <v>0</v>
      </c>
      <c r="E309" s="107">
        <v>0</v>
      </c>
    </row>
    <row r="310" spans="1:5">
      <c r="A310" s="110" t="s">
        <v>446</v>
      </c>
      <c r="B310" s="106">
        <v>9984.24</v>
      </c>
      <c r="C310" s="106">
        <v>9984.24</v>
      </c>
      <c r="D310" s="106">
        <v>0</v>
      </c>
      <c r="E310" s="107">
        <v>0</v>
      </c>
    </row>
    <row r="311" spans="1:5">
      <c r="A311" s="109" t="s">
        <v>447</v>
      </c>
      <c r="B311" s="106">
        <v>0</v>
      </c>
      <c r="C311" s="106"/>
      <c r="D311" s="106">
        <v>0</v>
      </c>
      <c r="E311" s="107"/>
    </row>
    <row r="312" spans="1:5">
      <c r="A312" s="110" t="s">
        <v>448</v>
      </c>
      <c r="B312" s="106">
        <v>0</v>
      </c>
      <c r="C312" s="106"/>
      <c r="D312" s="106">
        <v>0</v>
      </c>
      <c r="E312" s="107"/>
    </row>
    <row r="313" spans="1:5">
      <c r="A313" s="108" t="s">
        <v>449</v>
      </c>
      <c r="B313" s="106">
        <v>479836126.88</v>
      </c>
      <c r="C313" s="106">
        <v>421399029.77999997</v>
      </c>
      <c r="D313" s="106">
        <v>58437097.100000001</v>
      </c>
      <c r="E313" s="107">
        <v>0.13867401908947985</v>
      </c>
    </row>
    <row r="314" spans="1:5">
      <c r="A314" s="109" t="s">
        <v>450</v>
      </c>
      <c r="B314" s="106">
        <v>479836126.88</v>
      </c>
      <c r="C314" s="106">
        <v>421399029.77999997</v>
      </c>
      <c r="D314" s="106">
        <v>58437097.100000001</v>
      </c>
      <c r="E314" s="107">
        <v>0.13867401908947985</v>
      </c>
    </row>
    <row r="315" spans="1:5">
      <c r="A315" s="110" t="s">
        <v>451</v>
      </c>
      <c r="B315" s="106">
        <v>1096592.1199999999</v>
      </c>
      <c r="C315" s="106">
        <v>646327.68000000005</v>
      </c>
      <c r="D315" s="106">
        <v>450264.44</v>
      </c>
      <c r="E315" s="107">
        <v>0.69665040494629593</v>
      </c>
    </row>
    <row r="316" spans="1:5">
      <c r="A316" s="110" t="s">
        <v>452</v>
      </c>
      <c r="B316" s="106">
        <v>145808600.82999998</v>
      </c>
      <c r="C316" s="106">
        <v>140354370.71000001</v>
      </c>
      <c r="D316" s="106">
        <v>5454230.1200000001</v>
      </c>
      <c r="E316" s="107">
        <v>3.8860422318229927E-2</v>
      </c>
    </row>
    <row r="317" spans="1:5">
      <c r="A317" s="110" t="s">
        <v>453</v>
      </c>
      <c r="B317" s="106">
        <v>158752915.81999999</v>
      </c>
      <c r="C317" s="106">
        <v>131139215.57000001</v>
      </c>
      <c r="D317" s="106">
        <v>27613700.25</v>
      </c>
      <c r="E317" s="107">
        <v>0.21056783152145858</v>
      </c>
    </row>
    <row r="318" spans="1:5">
      <c r="A318" s="110" t="s">
        <v>454</v>
      </c>
      <c r="B318" s="106">
        <v>-651.6</v>
      </c>
      <c r="C318" s="106">
        <v>117.28</v>
      </c>
      <c r="D318" s="106">
        <v>-768.87999999999988</v>
      </c>
      <c r="E318" s="107">
        <v>-6.5559345156889499</v>
      </c>
    </row>
    <row r="319" spans="1:5">
      <c r="A319" s="110" t="s">
        <v>455</v>
      </c>
      <c r="B319" s="106">
        <v>167949.78999999998</v>
      </c>
      <c r="C319" s="106">
        <v>170373.83000000002</v>
      </c>
      <c r="D319" s="106">
        <v>-2424.04</v>
      </c>
      <c r="E319" s="107">
        <v>-1.4227771953004755E-2</v>
      </c>
    </row>
    <row r="320" spans="1:5">
      <c r="A320" s="110" t="s">
        <v>456</v>
      </c>
      <c r="B320" s="106">
        <v>86267.599999999991</v>
      </c>
      <c r="C320" s="106">
        <v>116888.76999999999</v>
      </c>
      <c r="D320" s="106">
        <v>-30621.17</v>
      </c>
      <c r="E320" s="107">
        <v>-0.26196845086144716</v>
      </c>
    </row>
    <row r="321" spans="1:5">
      <c r="A321" s="110" t="s">
        <v>457</v>
      </c>
      <c r="B321" s="106">
        <v>279521.39</v>
      </c>
      <c r="C321" s="106">
        <v>244898.77000000002</v>
      </c>
      <c r="D321" s="106">
        <v>34622.620000000003</v>
      </c>
      <c r="E321" s="107">
        <v>0.14137523026350846</v>
      </c>
    </row>
    <row r="322" spans="1:5">
      <c r="A322" s="110" t="s">
        <v>458</v>
      </c>
      <c r="B322" s="106">
        <v>26675830.419999998</v>
      </c>
      <c r="C322" s="106">
        <v>23404026.75</v>
      </c>
      <c r="D322" s="106">
        <v>3271803.67</v>
      </c>
      <c r="E322" s="107">
        <v>0.13979661299096749</v>
      </c>
    </row>
    <row r="323" spans="1:5">
      <c r="A323" s="110" t="s">
        <v>459</v>
      </c>
      <c r="B323" s="106">
        <v>277776</v>
      </c>
      <c r="C323" s="106">
        <v>241284</v>
      </c>
      <c r="D323" s="106">
        <v>36492</v>
      </c>
      <c r="E323" s="107">
        <v>0.15124086139155518</v>
      </c>
    </row>
    <row r="324" spans="1:5">
      <c r="A324" s="110" t="s">
        <v>460</v>
      </c>
      <c r="B324" s="106">
        <v>158520901.97999999</v>
      </c>
      <c r="C324" s="106">
        <v>133699169.74000001</v>
      </c>
      <c r="D324" s="106">
        <v>24821732.240000002</v>
      </c>
      <c r="E324" s="107">
        <v>0.18565360045443766</v>
      </c>
    </row>
    <row r="325" spans="1:5">
      <c r="A325" s="110" t="s">
        <v>461</v>
      </c>
      <c r="B325" s="106"/>
      <c r="C325" s="106">
        <v>1624.16</v>
      </c>
      <c r="D325" s="106">
        <v>-1624.16</v>
      </c>
      <c r="E325" s="107">
        <v>-1</v>
      </c>
    </row>
    <row r="326" spans="1:5">
      <c r="A326" s="110" t="s">
        <v>462</v>
      </c>
      <c r="B326" s="106"/>
      <c r="C326" s="106">
        <v>405063.46</v>
      </c>
      <c r="D326" s="106">
        <v>-405063.46</v>
      </c>
      <c r="E326" s="107">
        <v>-1</v>
      </c>
    </row>
    <row r="327" spans="1:5">
      <c r="A327" s="110" t="s">
        <v>463</v>
      </c>
      <c r="B327" s="106">
        <v>-355330.41</v>
      </c>
      <c r="C327" s="106">
        <v>131844.73000000001</v>
      </c>
      <c r="D327" s="106">
        <v>-487175.13999999996</v>
      </c>
      <c r="E327" s="107">
        <v>-3.6950672203583719</v>
      </c>
    </row>
    <row r="328" spans="1:5">
      <c r="A328" s="110" t="s">
        <v>464</v>
      </c>
      <c r="B328" s="106">
        <v>-11474247.060000001</v>
      </c>
      <c r="C328" s="106">
        <v>-9156175.6699999999</v>
      </c>
      <c r="D328" s="106">
        <v>-2318071.39</v>
      </c>
      <c r="E328" s="107">
        <v>0.25317026164046935</v>
      </c>
    </row>
    <row r="329" spans="1:5">
      <c r="A329" s="108" t="s">
        <v>465</v>
      </c>
      <c r="B329" s="106">
        <v>-1345354.42</v>
      </c>
      <c r="C329" s="106">
        <v>4355424.2700000005</v>
      </c>
      <c r="D329" s="106">
        <v>-5700778.6899999995</v>
      </c>
      <c r="E329" s="107">
        <v>-1.3088917029890179</v>
      </c>
    </row>
    <row r="330" spans="1:5">
      <c r="A330" s="109" t="s">
        <v>466</v>
      </c>
      <c r="B330" s="106">
        <v>-1345354.42</v>
      </c>
      <c r="C330" s="106">
        <v>4355424.2700000005</v>
      </c>
      <c r="D330" s="106">
        <v>-5700778.6899999995</v>
      </c>
      <c r="E330" s="107">
        <v>-1.3088917029890179</v>
      </c>
    </row>
    <row r="331" spans="1:5">
      <c r="A331" s="110" t="s">
        <v>467</v>
      </c>
      <c r="B331" s="106"/>
      <c r="C331" s="106">
        <v>0</v>
      </c>
      <c r="D331" s="106">
        <v>0</v>
      </c>
      <c r="E331" s="107"/>
    </row>
    <row r="332" spans="1:5">
      <c r="A332" s="111" t="s">
        <v>468</v>
      </c>
      <c r="B332" s="106"/>
      <c r="C332" s="106">
        <v>0</v>
      </c>
      <c r="D332" s="106">
        <v>0</v>
      </c>
      <c r="E332" s="107"/>
    </row>
    <row r="333" spans="1:5">
      <c r="A333" s="110" t="s">
        <v>469</v>
      </c>
      <c r="B333" s="106">
        <v>-1345354.42</v>
      </c>
      <c r="C333" s="106">
        <v>4355424.2700000005</v>
      </c>
      <c r="D333" s="106">
        <v>-5700778.6899999995</v>
      </c>
      <c r="E333" s="107">
        <v>-1.3088917029890179</v>
      </c>
    </row>
    <row r="334" spans="1:5">
      <c r="A334" s="111" t="s">
        <v>470</v>
      </c>
      <c r="B334" s="106">
        <v>-1345354.42</v>
      </c>
      <c r="C334" s="106">
        <v>4355424.2700000005</v>
      </c>
      <c r="D334" s="106">
        <v>-5700778.6899999995</v>
      </c>
      <c r="E334" s="107">
        <v>-1.3088917029890179</v>
      </c>
    </row>
    <row r="335" spans="1:5">
      <c r="A335" s="105" t="s">
        <v>471</v>
      </c>
      <c r="B335" s="106">
        <v>2030228.99</v>
      </c>
      <c r="C335" s="106">
        <v>1884236</v>
      </c>
      <c r="D335" s="106">
        <v>145992.99000000002</v>
      </c>
      <c r="E335" s="107">
        <v>7.7481265616408987E-2</v>
      </c>
    </row>
    <row r="336" spans="1:5">
      <c r="A336" s="108" t="s">
        <v>472</v>
      </c>
      <c r="B336" s="106">
        <v>2030228.99</v>
      </c>
      <c r="C336" s="106">
        <v>1884236</v>
      </c>
      <c r="D336" s="106">
        <v>145992.99000000002</v>
      </c>
      <c r="E336" s="107">
        <v>7.7481265616408987E-2</v>
      </c>
    </row>
    <row r="337" spans="1:5">
      <c r="A337" s="109" t="s">
        <v>473</v>
      </c>
      <c r="B337" s="106">
        <v>1448260.65</v>
      </c>
      <c r="C337" s="106">
        <v>1185017.43</v>
      </c>
      <c r="D337" s="106">
        <v>263243.22000000003</v>
      </c>
      <c r="E337" s="107">
        <v>0.22214290974606171</v>
      </c>
    </row>
    <row r="338" spans="1:5">
      <c r="A338" s="110" t="s">
        <v>474</v>
      </c>
      <c r="B338" s="106">
        <v>1784948</v>
      </c>
      <c r="C338" s="106">
        <v>1193748.6400000001</v>
      </c>
      <c r="D338" s="106">
        <v>591199.36</v>
      </c>
      <c r="E338" s="107">
        <v>0.49524610139032293</v>
      </c>
    </row>
    <row r="339" spans="1:5">
      <c r="A339" s="110" t="s">
        <v>475</v>
      </c>
      <c r="B339" s="106">
        <v>-336687.35</v>
      </c>
      <c r="C339" s="106">
        <v>-8731.2100000000009</v>
      </c>
      <c r="D339" s="106">
        <v>-327956.14</v>
      </c>
      <c r="E339" s="107">
        <v>37.561362056347285</v>
      </c>
    </row>
    <row r="340" spans="1:5">
      <c r="A340" s="109" t="s">
        <v>476</v>
      </c>
      <c r="B340" s="106">
        <v>581968.34</v>
      </c>
      <c r="C340" s="106">
        <v>699218.57000000007</v>
      </c>
      <c r="D340" s="106">
        <v>-117250.23000000001</v>
      </c>
      <c r="E340" s="107">
        <v>-0.16768752294436345</v>
      </c>
    </row>
    <row r="341" spans="1:5">
      <c r="A341" s="110" t="s">
        <v>477</v>
      </c>
      <c r="B341" s="106">
        <v>581968.34</v>
      </c>
      <c r="C341" s="106">
        <v>699218.68</v>
      </c>
      <c r="D341" s="106">
        <v>-117250.34</v>
      </c>
      <c r="E341" s="107">
        <v>-0.1676876538824735</v>
      </c>
    </row>
    <row r="342" spans="1:5">
      <c r="A342" s="110" t="s">
        <v>478</v>
      </c>
      <c r="B342" s="106"/>
      <c r="C342" s="106">
        <v>0.11</v>
      </c>
      <c r="D342" s="106">
        <v>-0.11</v>
      </c>
      <c r="E342" s="107">
        <v>-1</v>
      </c>
    </row>
    <row r="343" spans="1:5">
      <c r="A343" s="112" t="s">
        <v>479</v>
      </c>
      <c r="B343" s="113">
        <v>1612519641.3199999</v>
      </c>
      <c r="C343" s="113">
        <v>1422042598.6700001</v>
      </c>
      <c r="D343" s="113">
        <v>190477042.65000001</v>
      </c>
      <c r="E343" s="114">
        <v>0.13394608771083813</v>
      </c>
    </row>
    <row r="344" spans="1:5" ht="14.4">
      <c r="A344" s="115" t="s">
        <v>143</v>
      </c>
      <c r="B344" s="104">
        <v>1612519641.3199999</v>
      </c>
      <c r="C344" s="104">
        <v>1422042598.6700001</v>
      </c>
      <c r="D344" s="104">
        <v>190477042.65000001</v>
      </c>
      <c r="E344" s="104">
        <v>0.13394608771083813</v>
      </c>
    </row>
    <row r="345" spans="1:5">
      <c r="A345" s="105" t="s">
        <v>480</v>
      </c>
      <c r="B345" s="106">
        <v>77710892.120000005</v>
      </c>
      <c r="C345" s="106">
        <v>73490689.140000001</v>
      </c>
      <c r="D345" s="106">
        <v>4220202.9799999995</v>
      </c>
      <c r="E345" s="107">
        <v>5.7425002124561655E-2</v>
      </c>
    </row>
    <row r="346" spans="1:5">
      <c r="A346" s="108" t="s">
        <v>481</v>
      </c>
      <c r="B346" s="106">
        <v>-584993.10000000009</v>
      </c>
      <c r="C346" s="106">
        <v>597948.86</v>
      </c>
      <c r="D346" s="106">
        <v>-1182941.96</v>
      </c>
      <c r="E346" s="107">
        <v>-1.9783329965709777</v>
      </c>
    </row>
    <row r="347" spans="1:5">
      <c r="A347" s="109" t="s">
        <v>482</v>
      </c>
      <c r="B347" s="106">
        <v>-584993.1</v>
      </c>
      <c r="C347" s="106">
        <v>597948.86</v>
      </c>
      <c r="D347" s="106">
        <v>-1182941.9600000002</v>
      </c>
      <c r="E347" s="107">
        <v>-1.9783329965709777</v>
      </c>
    </row>
    <row r="348" spans="1:5">
      <c r="A348" s="108" t="s">
        <v>483</v>
      </c>
      <c r="B348" s="106">
        <v>0</v>
      </c>
      <c r="C348" s="106"/>
      <c r="D348" s="106">
        <v>0</v>
      </c>
      <c r="E348" s="107"/>
    </row>
    <row r="349" spans="1:5">
      <c r="A349" s="109" t="s">
        <v>484</v>
      </c>
      <c r="B349" s="106">
        <v>24790.22</v>
      </c>
      <c r="C349" s="106"/>
      <c r="D349" s="106">
        <v>24790.22</v>
      </c>
      <c r="E349" s="107"/>
    </row>
    <row r="350" spans="1:5">
      <c r="A350" s="109" t="s">
        <v>485</v>
      </c>
      <c r="B350" s="106">
        <v>24790.22</v>
      </c>
      <c r="C350" s="106"/>
      <c r="D350" s="106">
        <v>24790.22</v>
      </c>
      <c r="E350" s="107"/>
    </row>
    <row r="351" spans="1:5">
      <c r="A351" s="108" t="s">
        <v>486</v>
      </c>
      <c r="B351" s="106">
        <v>56563951.740000002</v>
      </c>
      <c r="C351" s="106">
        <v>36131788.57</v>
      </c>
      <c r="D351" s="106">
        <v>20432163.170000002</v>
      </c>
      <c r="E351" s="107">
        <v>0.56548994607382097</v>
      </c>
    </row>
    <row r="352" spans="1:5">
      <c r="A352" s="109" t="s">
        <v>487</v>
      </c>
      <c r="B352" s="106">
        <v>1935298.66</v>
      </c>
      <c r="C352" s="106">
        <v>258904.48</v>
      </c>
      <c r="D352" s="106">
        <v>1676394.18</v>
      </c>
      <c r="E352" s="107">
        <v>6.4749523839834673</v>
      </c>
    </row>
    <row r="353" spans="1:5">
      <c r="A353" s="109" t="s">
        <v>488</v>
      </c>
      <c r="B353" s="106">
        <v>2602018.44</v>
      </c>
      <c r="C353" s="106">
        <v>2602018.44</v>
      </c>
      <c r="D353" s="106">
        <v>0</v>
      </c>
      <c r="E353" s="107">
        <v>0</v>
      </c>
    </row>
    <row r="354" spans="1:5">
      <c r="A354" s="109" t="s">
        <v>489</v>
      </c>
      <c r="B354" s="106">
        <v>1429924.21</v>
      </c>
      <c r="C354" s="106">
        <v>-2074823.1400000001</v>
      </c>
      <c r="D354" s="106">
        <v>3504747.35</v>
      </c>
      <c r="E354" s="107">
        <v>-1.6891788424916063</v>
      </c>
    </row>
    <row r="355" spans="1:5">
      <c r="A355" s="109" t="s">
        <v>490</v>
      </c>
      <c r="B355" s="106">
        <v>4190464.2199999997</v>
      </c>
      <c r="C355" s="106">
        <v>26606441.919999998</v>
      </c>
      <c r="D355" s="106">
        <v>-22415977.699999999</v>
      </c>
      <c r="E355" s="107">
        <v>-0.84250189361659678</v>
      </c>
    </row>
    <row r="356" spans="1:5">
      <c r="A356" s="109" t="s">
        <v>491</v>
      </c>
      <c r="B356" s="106">
        <v>813197.83</v>
      </c>
      <c r="C356" s="106">
        <v>8032607.9399999995</v>
      </c>
      <c r="D356" s="106">
        <v>-7219410.1099999994</v>
      </c>
      <c r="E356" s="107">
        <v>-0.8987629128579131</v>
      </c>
    </row>
    <row r="357" spans="1:5">
      <c r="A357" s="109" t="s">
        <v>492</v>
      </c>
      <c r="B357" s="106">
        <v>-47219444.039999999</v>
      </c>
      <c r="C357" s="106">
        <v>-16771854.810000001</v>
      </c>
      <c r="D357" s="106">
        <v>-30447589.229999997</v>
      </c>
      <c r="E357" s="107">
        <v>1.8153978540194626</v>
      </c>
    </row>
    <row r="358" spans="1:5">
      <c r="A358" s="108" t="s">
        <v>493</v>
      </c>
      <c r="B358" s="106">
        <v>15073410.549999999</v>
      </c>
      <c r="C358" s="106">
        <v>16387830.749999998</v>
      </c>
      <c r="D358" s="106">
        <v>-1314420.2</v>
      </c>
      <c r="E358" s="107">
        <v>-8.0207089031597428E-2</v>
      </c>
    </row>
    <row r="359" spans="1:5">
      <c r="A359" s="109" t="s">
        <v>494</v>
      </c>
      <c r="B359" s="106">
        <v>15073410.549999999</v>
      </c>
      <c r="C359" s="106">
        <v>16387830.75</v>
      </c>
      <c r="D359" s="106">
        <v>-1314420.2</v>
      </c>
      <c r="E359" s="107">
        <v>-8.0207089031597428E-2</v>
      </c>
    </row>
    <row r="360" spans="1:5">
      <c r="A360" s="108" t="s">
        <v>495</v>
      </c>
      <c r="B360" s="106">
        <v>2973496.05</v>
      </c>
      <c r="C360" s="106">
        <v>20179429.68</v>
      </c>
      <c r="D360" s="106">
        <v>-17205933.629999999</v>
      </c>
      <c r="E360" s="107">
        <v>-0.85264717104730381</v>
      </c>
    </row>
    <row r="361" spans="1:5">
      <c r="A361" s="109" t="s">
        <v>496</v>
      </c>
      <c r="B361" s="106">
        <v>1068709.93</v>
      </c>
      <c r="C361" s="106">
        <v>969961.55999999994</v>
      </c>
      <c r="D361" s="106">
        <v>98748.37</v>
      </c>
      <c r="E361" s="107">
        <v>0.10180647777423261</v>
      </c>
    </row>
    <row r="362" spans="1:5">
      <c r="A362" s="109" t="s">
        <v>497</v>
      </c>
      <c r="B362" s="106">
        <v>1869886.5599999998</v>
      </c>
      <c r="C362" s="106">
        <v>354889.64999999997</v>
      </c>
      <c r="D362" s="106">
        <v>1514996.91</v>
      </c>
      <c r="E362" s="107">
        <v>4.2689239035288864</v>
      </c>
    </row>
    <row r="363" spans="1:5">
      <c r="A363" s="109" t="s">
        <v>498</v>
      </c>
      <c r="B363" s="106">
        <v>34899.56</v>
      </c>
      <c r="C363" s="106">
        <v>18854578.469999999</v>
      </c>
      <c r="D363" s="106">
        <v>-18819678.91</v>
      </c>
      <c r="E363" s="107">
        <v>-0.99814901404157463</v>
      </c>
    </row>
    <row r="364" spans="1:5">
      <c r="A364" s="108" t="s">
        <v>499</v>
      </c>
      <c r="B364" s="106">
        <v>3685026.8800000004</v>
      </c>
      <c r="C364" s="106">
        <v>193691.28000000003</v>
      </c>
      <c r="D364" s="106">
        <v>3491335.6</v>
      </c>
      <c r="E364" s="107">
        <v>18.025259578025402</v>
      </c>
    </row>
    <row r="365" spans="1:5">
      <c r="A365" s="109" t="s">
        <v>500</v>
      </c>
      <c r="B365" s="106">
        <v>3685026.8800000004</v>
      </c>
      <c r="C365" s="106">
        <v>193691.28000000003</v>
      </c>
      <c r="D365" s="106">
        <v>3491335.6</v>
      </c>
      <c r="E365" s="107">
        <v>18.025259578025402</v>
      </c>
    </row>
    <row r="366" spans="1:5">
      <c r="A366" s="109" t="s">
        <v>501</v>
      </c>
      <c r="B366" s="106">
        <v>0</v>
      </c>
      <c r="C366" s="106">
        <v>0</v>
      </c>
      <c r="D366" s="106">
        <v>0</v>
      </c>
      <c r="E366" s="107"/>
    </row>
    <row r="367" spans="1:5" ht="14.4">
      <c r="A367" s="115" t="s">
        <v>143</v>
      </c>
      <c r="B367" s="104">
        <v>77710892.120000005</v>
      </c>
      <c r="C367" s="104">
        <v>73490689.140000001</v>
      </c>
      <c r="D367" s="104">
        <v>4220202.9799999995</v>
      </c>
      <c r="E367" s="104">
        <v>5.7425002124561655E-2</v>
      </c>
    </row>
    <row r="368" spans="1:5">
      <c r="A368" s="105" t="s">
        <v>502</v>
      </c>
      <c r="B368" s="136">
        <v>412977131.61000001</v>
      </c>
      <c r="C368" s="136">
        <v>362077742.89999998</v>
      </c>
      <c r="D368" s="136">
        <v>50899388.710000001</v>
      </c>
      <c r="E368" s="137">
        <v>0.14057585617478174</v>
      </c>
    </row>
    <row r="369" spans="1:5">
      <c r="A369" s="108" t="s">
        <v>503</v>
      </c>
      <c r="B369" s="106">
        <v>427034759.64000005</v>
      </c>
      <c r="C369" s="106">
        <v>346875717.85999995</v>
      </c>
      <c r="D369" s="106">
        <v>80159041.780000001</v>
      </c>
      <c r="E369" s="107">
        <v>0.23108865121643488</v>
      </c>
    </row>
    <row r="370" spans="1:5">
      <c r="A370" s="109" t="s">
        <v>504</v>
      </c>
      <c r="B370" s="106">
        <v>25798045.169999998</v>
      </c>
      <c r="C370" s="106">
        <v>27082821.530000001</v>
      </c>
      <c r="D370" s="106">
        <v>-1284776.3600000001</v>
      </c>
      <c r="E370" s="107">
        <v>-4.7438792836885048E-2</v>
      </c>
    </row>
    <row r="371" spans="1:5">
      <c r="A371" s="109" t="s">
        <v>505</v>
      </c>
      <c r="B371" s="106">
        <v>18719965.039999999</v>
      </c>
      <c r="C371" s="106">
        <v>7540867.3499999996</v>
      </c>
      <c r="D371" s="106">
        <v>11179097.689999999</v>
      </c>
      <c r="E371" s="107">
        <v>1.4824684179068606</v>
      </c>
    </row>
    <row r="372" spans="1:5">
      <c r="A372" s="109" t="s">
        <v>506</v>
      </c>
      <c r="B372" s="106">
        <v>382516749.43000001</v>
      </c>
      <c r="C372" s="106">
        <v>312252028.98000002</v>
      </c>
      <c r="D372" s="106">
        <v>70264720.450000003</v>
      </c>
      <c r="E372" s="107">
        <v>0.22502566493971612</v>
      </c>
    </row>
    <row r="373" spans="1:5">
      <c r="A373" s="108" t="s">
        <v>507</v>
      </c>
      <c r="B373" s="106">
        <v>-48904123.57</v>
      </c>
      <c r="C373" s="106">
        <v>4171748.63</v>
      </c>
      <c r="D373" s="106">
        <v>-53075872.200000003</v>
      </c>
      <c r="E373" s="107">
        <v>-12.722691827191898</v>
      </c>
    </row>
    <row r="374" spans="1:5">
      <c r="A374" s="109" t="s">
        <v>508</v>
      </c>
      <c r="B374" s="106">
        <v>0</v>
      </c>
      <c r="C374" s="106">
        <v>0</v>
      </c>
      <c r="D374" s="106">
        <v>0</v>
      </c>
      <c r="E374" s="107"/>
    </row>
    <row r="375" spans="1:5">
      <c r="A375" s="109" t="s">
        <v>509</v>
      </c>
      <c r="B375" s="106">
        <v>-50945234.869999997</v>
      </c>
      <c r="C375" s="106">
        <v>1597749.22</v>
      </c>
      <c r="D375" s="106">
        <v>-52542984.089999996</v>
      </c>
      <c r="E375" s="107">
        <v>-32.885626500258908</v>
      </c>
    </row>
    <row r="376" spans="1:5">
      <c r="A376" s="109" t="s">
        <v>510</v>
      </c>
      <c r="B376" s="106">
        <v>2041111.2999999998</v>
      </c>
      <c r="C376" s="106">
        <v>2573999.4099999997</v>
      </c>
      <c r="D376" s="106">
        <v>-532888.11</v>
      </c>
      <c r="E376" s="107">
        <v>-0.20702728521604441</v>
      </c>
    </row>
    <row r="377" spans="1:5">
      <c r="A377" s="108" t="s">
        <v>511</v>
      </c>
      <c r="B377" s="106">
        <v>1010485.1699999999</v>
      </c>
      <c r="C377" s="106">
        <v>885634.00999999989</v>
      </c>
      <c r="D377" s="106">
        <v>124851.16</v>
      </c>
      <c r="E377" s="107">
        <v>0.14097376409471901</v>
      </c>
    </row>
    <row r="378" spans="1:5">
      <c r="A378" s="109" t="s">
        <v>512</v>
      </c>
      <c r="B378" s="106">
        <v>1010485.17</v>
      </c>
      <c r="C378" s="106">
        <v>885634.00999999989</v>
      </c>
      <c r="D378" s="106">
        <v>124851.15999999999</v>
      </c>
      <c r="E378" s="107">
        <v>0.14097376409471901</v>
      </c>
    </row>
    <row r="379" spans="1:5">
      <c r="A379" s="108" t="s">
        <v>513</v>
      </c>
      <c r="B379" s="106">
        <v>7382678.9199999999</v>
      </c>
      <c r="C379" s="106">
        <v>6570458.9800000004</v>
      </c>
      <c r="D379" s="106">
        <v>812219.94000000006</v>
      </c>
      <c r="E379" s="107">
        <v>0.12361692576916447</v>
      </c>
    </row>
    <row r="380" spans="1:5">
      <c r="A380" s="109" t="s">
        <v>514</v>
      </c>
      <c r="B380" s="106">
        <v>612577.24</v>
      </c>
      <c r="C380" s="106">
        <v>560301.39999999991</v>
      </c>
      <c r="D380" s="106">
        <v>52275.840000000004</v>
      </c>
      <c r="E380" s="107">
        <v>9.3299499162415089E-2</v>
      </c>
    </row>
    <row r="381" spans="1:5">
      <c r="A381" s="109" t="s">
        <v>515</v>
      </c>
      <c r="B381" s="106">
        <v>5995786.7300000004</v>
      </c>
      <c r="C381" s="106">
        <v>5170697.71</v>
      </c>
      <c r="D381" s="106">
        <v>825089.02</v>
      </c>
      <c r="E381" s="107">
        <v>0.1595701520907514</v>
      </c>
    </row>
    <row r="382" spans="1:5">
      <c r="A382" s="109" t="s">
        <v>516</v>
      </c>
      <c r="B382" s="106">
        <v>774314.95</v>
      </c>
      <c r="C382" s="106">
        <v>839459.87</v>
      </c>
      <c r="D382" s="106">
        <v>-65144.92</v>
      </c>
      <c r="E382" s="107">
        <v>-7.7603376085148654E-2</v>
      </c>
    </row>
    <row r="383" spans="1:5">
      <c r="A383" s="108" t="s">
        <v>517</v>
      </c>
      <c r="B383" s="106">
        <v>5694693.7400000002</v>
      </c>
      <c r="C383" s="106">
        <v>1476388.6400000001</v>
      </c>
      <c r="D383" s="106">
        <v>4218305.1000000006</v>
      </c>
      <c r="E383" s="107">
        <v>2.8571779717839068</v>
      </c>
    </row>
    <row r="384" spans="1:5">
      <c r="A384" s="109" t="s">
        <v>518</v>
      </c>
      <c r="B384" s="106">
        <v>8.77</v>
      </c>
      <c r="C384" s="106">
        <v>45.01</v>
      </c>
      <c r="D384" s="106">
        <v>-36.24</v>
      </c>
      <c r="E384" s="107">
        <v>-0.80515441013108202</v>
      </c>
    </row>
    <row r="385" spans="1:5">
      <c r="A385" s="109" t="s">
        <v>519</v>
      </c>
      <c r="B385" s="106">
        <v>387582.65</v>
      </c>
      <c r="C385" s="106"/>
      <c r="D385" s="106">
        <v>387582.65</v>
      </c>
      <c r="E385" s="107"/>
    </row>
    <row r="386" spans="1:5">
      <c r="A386" s="109" t="s">
        <v>520</v>
      </c>
      <c r="B386" s="106">
        <v>5307102.32</v>
      </c>
      <c r="C386" s="106">
        <v>1476343.6300000001</v>
      </c>
      <c r="D386" s="106">
        <v>3830758.69</v>
      </c>
      <c r="E386" s="107">
        <v>2.5947608755557812</v>
      </c>
    </row>
    <row r="387" spans="1:5">
      <c r="A387" s="108" t="s">
        <v>521</v>
      </c>
      <c r="B387" s="106">
        <v>26492699.27</v>
      </c>
      <c r="C387" s="106">
        <v>8738389.3200000003</v>
      </c>
      <c r="D387" s="106">
        <v>17754309.949999999</v>
      </c>
      <c r="E387" s="107">
        <v>2.0317600074609632</v>
      </c>
    </row>
    <row r="388" spans="1:5">
      <c r="A388" s="109" t="s">
        <v>522</v>
      </c>
      <c r="B388" s="106">
        <v>26492699.270000003</v>
      </c>
      <c r="C388" s="106">
        <v>8738389.3200000003</v>
      </c>
      <c r="D388" s="106">
        <v>17754309.949999999</v>
      </c>
      <c r="E388" s="107">
        <v>2.0317600074609632</v>
      </c>
    </row>
    <row r="389" spans="1:5">
      <c r="A389" s="108" t="s">
        <v>523</v>
      </c>
      <c r="B389" s="106">
        <v>-5734061.5600000005</v>
      </c>
      <c r="C389" s="106">
        <v>-6640594.54</v>
      </c>
      <c r="D389" s="106">
        <v>906532.98</v>
      </c>
      <c r="E389" s="107">
        <v>-0.13651382787180377</v>
      </c>
    </row>
    <row r="390" spans="1:5">
      <c r="A390" s="109" t="s">
        <v>524</v>
      </c>
      <c r="B390" s="106">
        <v>-5734061.5600000005</v>
      </c>
      <c r="C390" s="106">
        <v>-6640594.5399999991</v>
      </c>
      <c r="D390" s="106">
        <v>906532.98</v>
      </c>
      <c r="E390" s="107">
        <v>-0.13651382787180377</v>
      </c>
    </row>
    <row r="391" spans="1:5">
      <c r="A391" s="112" t="s">
        <v>525</v>
      </c>
      <c r="B391" s="113">
        <v>1277253401.8300002</v>
      </c>
      <c r="C391" s="113">
        <v>1133455544.9100001</v>
      </c>
      <c r="D391" s="113">
        <v>143797856.91999999</v>
      </c>
      <c r="E391" s="114">
        <v>0.12686678146818542</v>
      </c>
    </row>
    <row r="392" spans="1:5" ht="14.4">
      <c r="A392" s="115" t="s">
        <v>143</v>
      </c>
      <c r="B392" s="104">
        <v>1690230533.4400001</v>
      </c>
      <c r="C392" s="104">
        <v>1495533287.8099999</v>
      </c>
      <c r="D392" s="104">
        <v>194697245.63</v>
      </c>
      <c r="E392" s="104">
        <v>0.13018583218238292</v>
      </c>
    </row>
    <row r="393" spans="1:5">
      <c r="A393" s="105" t="s">
        <v>526</v>
      </c>
      <c r="B393" s="106">
        <v>260819821.69999999</v>
      </c>
      <c r="C393" s="106">
        <v>224850714.72</v>
      </c>
      <c r="D393" s="106">
        <v>35969106.979999997</v>
      </c>
      <c r="E393" s="107">
        <v>0.15996883543283941</v>
      </c>
    </row>
    <row r="394" spans="1:5">
      <c r="A394" s="108" t="s">
        <v>527</v>
      </c>
      <c r="B394" s="106">
        <v>279050510.78000003</v>
      </c>
      <c r="C394" s="106">
        <v>-36602137.469999999</v>
      </c>
      <c r="D394" s="106">
        <v>315652648.25</v>
      </c>
      <c r="E394" s="107">
        <v>-8.6238856544571085</v>
      </c>
    </row>
    <row r="395" spans="1:5">
      <c r="A395" s="109" t="s">
        <v>528</v>
      </c>
      <c r="B395" s="106">
        <v>266857032.03</v>
      </c>
      <c r="C395" s="106">
        <v>-49461137.740000002</v>
      </c>
      <c r="D395" s="106">
        <v>316318169.76999998</v>
      </c>
      <c r="E395" s="107">
        <v>-6.3952869712131291</v>
      </c>
    </row>
    <row r="396" spans="1:5">
      <c r="A396" s="109" t="s">
        <v>529</v>
      </c>
      <c r="B396" s="106">
        <v>7475067.3799999999</v>
      </c>
      <c r="C396" s="106">
        <v>3572012.89</v>
      </c>
      <c r="D396" s="106">
        <v>3903054.49</v>
      </c>
      <c r="E396" s="107">
        <v>1.0926764852743855</v>
      </c>
    </row>
    <row r="397" spans="1:5">
      <c r="A397" s="109" t="s">
        <v>530</v>
      </c>
      <c r="B397" s="106">
        <v>5515137.79</v>
      </c>
      <c r="C397" s="106">
        <v>10277804.539999999</v>
      </c>
      <c r="D397" s="106">
        <v>-4762666.75</v>
      </c>
      <c r="E397" s="107">
        <v>-0.4633933960763959</v>
      </c>
    </row>
    <row r="398" spans="1:5">
      <c r="A398" s="109" t="s">
        <v>531</v>
      </c>
      <c r="B398" s="106">
        <v>-796726.42</v>
      </c>
      <c r="C398" s="106">
        <v>-990817.15999999992</v>
      </c>
      <c r="D398" s="106">
        <v>194090.74</v>
      </c>
      <c r="E398" s="107">
        <v>-0.19588956251020118</v>
      </c>
    </row>
    <row r="399" spans="1:5">
      <c r="A399" s="108" t="s">
        <v>532</v>
      </c>
      <c r="B399" s="106">
        <v>71105202.659999996</v>
      </c>
      <c r="C399" s="106">
        <v>-23462780.359999999</v>
      </c>
      <c r="D399" s="106">
        <v>94567983.019999996</v>
      </c>
      <c r="E399" s="107">
        <v>-4.0305531385880471</v>
      </c>
    </row>
    <row r="400" spans="1:5">
      <c r="A400" s="109" t="s">
        <v>533</v>
      </c>
      <c r="B400" s="106">
        <v>65601960.919999994</v>
      </c>
      <c r="C400" s="106">
        <v>-31386731.68</v>
      </c>
      <c r="D400" s="106">
        <v>96988692.599999994</v>
      </c>
      <c r="E400" s="107">
        <v>-3.0901176200452358</v>
      </c>
    </row>
    <row r="401" spans="1:5">
      <c r="A401" s="109" t="s">
        <v>534</v>
      </c>
      <c r="B401" s="106">
        <v>4231061.17</v>
      </c>
      <c r="C401" s="106">
        <v>5273415.95</v>
      </c>
      <c r="D401" s="106">
        <v>-1042354.78</v>
      </c>
      <c r="E401" s="107">
        <v>-0.19766215862414571</v>
      </c>
    </row>
    <row r="402" spans="1:5">
      <c r="A402" s="109" t="s">
        <v>535</v>
      </c>
      <c r="B402" s="106">
        <v>1512395.73</v>
      </c>
      <c r="C402" s="106">
        <v>2837585.4099999997</v>
      </c>
      <c r="D402" s="106">
        <v>-1325189.68</v>
      </c>
      <c r="E402" s="107">
        <v>-0.46701314269867211</v>
      </c>
    </row>
    <row r="403" spans="1:5">
      <c r="A403" s="109" t="s">
        <v>536</v>
      </c>
      <c r="B403" s="106">
        <v>-240192.22999999998</v>
      </c>
      <c r="C403" s="106">
        <v>-187050.04</v>
      </c>
      <c r="D403" s="106">
        <v>-53142.19</v>
      </c>
      <c r="E403" s="107">
        <v>0.28410680906563829</v>
      </c>
    </row>
    <row r="404" spans="1:5">
      <c r="A404" s="109" t="s">
        <v>537</v>
      </c>
      <c r="B404" s="106">
        <v>-22.93</v>
      </c>
      <c r="C404" s="106"/>
      <c r="D404" s="106">
        <v>-22.93</v>
      </c>
      <c r="E404" s="107"/>
    </row>
    <row r="405" spans="1:5">
      <c r="A405" s="108" t="s">
        <v>538</v>
      </c>
      <c r="B405" s="106">
        <v>-90351933.379999995</v>
      </c>
      <c r="C405" s="106">
        <v>199484085.89000002</v>
      </c>
      <c r="D405" s="106">
        <v>-289836019.26999998</v>
      </c>
      <c r="E405" s="107">
        <v>-1.4529280266989424</v>
      </c>
    </row>
    <row r="406" spans="1:5">
      <c r="A406" s="109" t="s">
        <v>539</v>
      </c>
      <c r="B406" s="106">
        <v>507136293.39000005</v>
      </c>
      <c r="C406" s="106">
        <v>665350460.90999997</v>
      </c>
      <c r="D406" s="106">
        <v>-158214167.51999998</v>
      </c>
      <c r="E406" s="107">
        <v>-0.23779072355884512</v>
      </c>
    </row>
    <row r="407" spans="1:5">
      <c r="A407" s="109" t="s">
        <v>540</v>
      </c>
      <c r="B407" s="106">
        <v>39805342.770000003</v>
      </c>
      <c r="C407" s="106">
        <v>17599124.830000002</v>
      </c>
      <c r="D407" s="106">
        <v>22206217.940000001</v>
      </c>
      <c r="E407" s="107">
        <v>1.2617796711201577</v>
      </c>
    </row>
    <row r="408" spans="1:5">
      <c r="A408" s="109" t="s">
        <v>541</v>
      </c>
      <c r="B408" s="106">
        <v>1425332.16</v>
      </c>
      <c r="C408" s="106">
        <v>1904152.6099999999</v>
      </c>
      <c r="D408" s="106">
        <v>-478820.45</v>
      </c>
      <c r="E408" s="107">
        <v>-0.25146117358734182</v>
      </c>
    </row>
    <row r="409" spans="1:5">
      <c r="A409" s="109" t="s">
        <v>542</v>
      </c>
      <c r="B409" s="106">
        <v>141450.20000000001</v>
      </c>
      <c r="C409" s="106">
        <v>125822.06000000001</v>
      </c>
      <c r="D409" s="106">
        <v>15628.140000000001</v>
      </c>
      <c r="E409" s="107">
        <v>0.12420826681744046</v>
      </c>
    </row>
    <row r="410" spans="1:5">
      <c r="A410" s="109" t="s">
        <v>543</v>
      </c>
      <c r="B410" s="106">
        <v>-561540888.14999998</v>
      </c>
      <c r="C410" s="106">
        <v>-398817519.99000001</v>
      </c>
      <c r="D410" s="106">
        <v>-162723368.16</v>
      </c>
      <c r="E410" s="107">
        <v>0.40801459315047184</v>
      </c>
    </row>
    <row r="411" spans="1:5">
      <c r="A411" s="109" t="s">
        <v>544</v>
      </c>
      <c r="B411" s="106">
        <v>-51598300.290000007</v>
      </c>
      <c r="C411" s="106">
        <v>-27096886.84</v>
      </c>
      <c r="D411" s="106">
        <v>-24501413.449999999</v>
      </c>
      <c r="E411" s="107">
        <v>0.9042150707081007</v>
      </c>
    </row>
    <row r="412" spans="1:5">
      <c r="A412" s="109" t="s">
        <v>545</v>
      </c>
      <c r="B412" s="106">
        <v>-25054832.84</v>
      </c>
      <c r="C412" s="106">
        <v>-58767144</v>
      </c>
      <c r="D412" s="106">
        <v>33712311.159999996</v>
      </c>
      <c r="E412" s="107">
        <v>-0.57365917186651105</v>
      </c>
    </row>
    <row r="413" spans="1:5">
      <c r="A413" s="109" t="s">
        <v>546</v>
      </c>
      <c r="B413" s="106">
        <v>-424543.58</v>
      </c>
      <c r="C413" s="106">
        <v>-807302.67</v>
      </c>
      <c r="D413" s="106">
        <v>382759.08999999997</v>
      </c>
      <c r="E413" s="107">
        <v>-0.47412092666558375</v>
      </c>
    </row>
    <row r="414" spans="1:5">
      <c r="A414" s="109" t="s">
        <v>547</v>
      </c>
      <c r="B414" s="106">
        <v>-241787.03999999998</v>
      </c>
      <c r="C414" s="106">
        <v>-6621.0199999999995</v>
      </c>
      <c r="D414" s="106">
        <v>-235166.02000000002</v>
      </c>
      <c r="E414" s="107">
        <v>35.518095399198309</v>
      </c>
    </row>
    <row r="415" spans="1:5">
      <c r="A415" s="108" t="s">
        <v>548</v>
      </c>
      <c r="B415" s="106">
        <v>412612.77</v>
      </c>
      <c r="C415" s="106">
        <v>84368864.590000004</v>
      </c>
      <c r="D415" s="106">
        <v>-83956251.819999993</v>
      </c>
      <c r="E415" s="107">
        <v>-0.99510941895443139</v>
      </c>
    </row>
    <row r="416" spans="1:5">
      <c r="A416" s="109" t="s">
        <v>549</v>
      </c>
      <c r="B416" s="106">
        <v>137873599.60999998</v>
      </c>
      <c r="C416" s="106">
        <v>193775563.05000001</v>
      </c>
      <c r="D416" s="106">
        <v>-55901963.440000005</v>
      </c>
      <c r="E416" s="107">
        <v>-0.28848820026690153</v>
      </c>
    </row>
    <row r="417" spans="1:5">
      <c r="A417" s="109" t="s">
        <v>550</v>
      </c>
      <c r="B417" s="106">
        <v>8661545.0899999999</v>
      </c>
      <c r="C417" s="106">
        <v>3380787.4299999997</v>
      </c>
      <c r="D417" s="106">
        <v>5280757.66</v>
      </c>
      <c r="E417" s="107">
        <v>1.5619904443385841</v>
      </c>
    </row>
    <row r="418" spans="1:5">
      <c r="A418" s="109" t="s">
        <v>551</v>
      </c>
      <c r="B418" s="106">
        <v>395027.83</v>
      </c>
      <c r="C418" s="106">
        <v>527731.89</v>
      </c>
      <c r="D418" s="106">
        <v>-132704.06</v>
      </c>
      <c r="E418" s="107">
        <v>-0.25146113493349814</v>
      </c>
    </row>
    <row r="419" spans="1:5">
      <c r="A419" s="109" t="s">
        <v>552</v>
      </c>
      <c r="B419" s="106">
        <v>70728.430000000008</v>
      </c>
      <c r="C419" s="106">
        <v>66397.13</v>
      </c>
      <c r="D419" s="106">
        <v>4331.3</v>
      </c>
      <c r="E419" s="107">
        <v>6.5233241256060309E-2</v>
      </c>
    </row>
    <row r="420" spans="1:5">
      <c r="A420" s="109" t="s">
        <v>553</v>
      </c>
      <c r="B420" s="106">
        <v>-133882077.48</v>
      </c>
      <c r="C420" s="106">
        <v>-101704149.34</v>
      </c>
      <c r="D420" s="106">
        <v>-32177928.140000001</v>
      </c>
      <c r="E420" s="107">
        <v>0.31638756480257485</v>
      </c>
    </row>
    <row r="421" spans="1:5">
      <c r="A421" s="109" t="s">
        <v>554</v>
      </c>
      <c r="B421" s="106">
        <v>-12523373.4</v>
      </c>
      <c r="C421" s="106">
        <v>-11453723.16</v>
      </c>
      <c r="D421" s="106">
        <v>-1069650.24</v>
      </c>
      <c r="E421" s="107">
        <v>9.3388867974001213E-2</v>
      </c>
    </row>
    <row r="422" spans="1:5">
      <c r="A422" s="109" t="s">
        <v>555</v>
      </c>
      <c r="B422" s="106">
        <v>-117661.37</v>
      </c>
      <c r="C422" s="106">
        <v>-223742.24000000002</v>
      </c>
      <c r="D422" s="106">
        <v>106080.87000000001</v>
      </c>
      <c r="E422" s="107">
        <v>-0.47412089018148745</v>
      </c>
    </row>
    <row r="423" spans="1:5">
      <c r="A423" s="109" t="s">
        <v>556</v>
      </c>
      <c r="B423" s="106">
        <v>-65175.94</v>
      </c>
      <c r="C423" s="106">
        <v>-0.17</v>
      </c>
      <c r="D423" s="106">
        <v>-65175.770000000004</v>
      </c>
      <c r="E423" s="107">
        <v>383386.8823529412</v>
      </c>
    </row>
    <row r="424" spans="1:5">
      <c r="A424" s="108" t="s">
        <v>557</v>
      </c>
      <c r="B424" s="106"/>
      <c r="C424" s="106">
        <v>-1.7000000000000002</v>
      </c>
      <c r="D424" s="106">
        <v>1.7000000000000002</v>
      </c>
      <c r="E424" s="107">
        <v>-1</v>
      </c>
    </row>
    <row r="425" spans="1:5">
      <c r="A425" s="109" t="s">
        <v>558</v>
      </c>
      <c r="B425" s="106"/>
      <c r="C425" s="106">
        <v>-1.7</v>
      </c>
      <c r="D425" s="106">
        <v>1.7</v>
      </c>
      <c r="E425" s="107">
        <v>-1</v>
      </c>
    </row>
    <row r="426" spans="1:5">
      <c r="A426" s="108" t="s">
        <v>559</v>
      </c>
      <c r="B426" s="106"/>
      <c r="C426" s="106">
        <v>-3.0000000000000004</v>
      </c>
      <c r="D426" s="106">
        <v>3.0000000000000004</v>
      </c>
      <c r="E426" s="107">
        <v>-1</v>
      </c>
    </row>
    <row r="427" spans="1:5">
      <c r="A427" s="109" t="s">
        <v>560</v>
      </c>
      <c r="B427" s="106"/>
      <c r="C427" s="106">
        <v>-3</v>
      </c>
      <c r="D427" s="106">
        <v>3</v>
      </c>
      <c r="E427" s="107">
        <v>-1</v>
      </c>
    </row>
    <row r="428" spans="1:5">
      <c r="A428" s="108" t="s">
        <v>561</v>
      </c>
      <c r="B428" s="106">
        <v>1044723.87</v>
      </c>
      <c r="C428" s="106">
        <v>1503981.77</v>
      </c>
      <c r="D428" s="106">
        <v>-459257.9</v>
      </c>
      <c r="E428" s="107">
        <v>-0.30536134756473809</v>
      </c>
    </row>
    <row r="429" spans="1:5">
      <c r="A429" s="109" t="s">
        <v>562</v>
      </c>
      <c r="B429" s="106">
        <v>1044723.8699999999</v>
      </c>
      <c r="C429" s="106">
        <v>1503981.77</v>
      </c>
      <c r="D429" s="106">
        <v>-459257.9</v>
      </c>
      <c r="E429" s="107">
        <v>-0.30536134756473809</v>
      </c>
    </row>
    <row r="430" spans="1:5">
      <c r="A430" s="108" t="s">
        <v>563</v>
      </c>
      <c r="B430" s="106">
        <v>-441295.00000000006</v>
      </c>
      <c r="C430" s="106">
        <v>-441295.00000000006</v>
      </c>
      <c r="D430" s="106">
        <v>0</v>
      </c>
      <c r="E430" s="107">
        <v>0</v>
      </c>
    </row>
    <row r="431" spans="1:5">
      <c r="A431" s="109" t="s">
        <v>564</v>
      </c>
      <c r="B431" s="106">
        <v>-441295</v>
      </c>
      <c r="C431" s="106">
        <v>-441295</v>
      </c>
      <c r="D431" s="106">
        <v>0</v>
      </c>
      <c r="E431" s="107">
        <v>0</v>
      </c>
    </row>
    <row r="432" spans="1:5" ht="14.4">
      <c r="A432" s="115" t="s">
        <v>143</v>
      </c>
      <c r="B432" s="104">
        <v>260819821.69999999</v>
      </c>
      <c r="C432" s="104">
        <v>224850714.72</v>
      </c>
      <c r="D432" s="104">
        <v>35969106.979999997</v>
      </c>
      <c r="E432" s="104">
        <v>0.15996883543283941</v>
      </c>
    </row>
    <row r="433" spans="1:5">
      <c r="A433" s="105" t="s">
        <v>565</v>
      </c>
      <c r="B433" s="106">
        <v>0</v>
      </c>
      <c r="C433" s="106">
        <v>0</v>
      </c>
      <c r="D433" s="106">
        <v>0</v>
      </c>
      <c r="E433" s="107"/>
    </row>
    <row r="434" spans="1:5" ht="14.4">
      <c r="A434" s="115" t="s">
        <v>143</v>
      </c>
      <c r="B434" s="104">
        <v>0</v>
      </c>
      <c r="C434" s="104">
        <v>0</v>
      </c>
      <c r="D434" s="104">
        <v>0</v>
      </c>
      <c r="E434" s="104"/>
    </row>
    <row r="435" spans="1:5">
      <c r="A435" s="112" t="s">
        <v>566</v>
      </c>
      <c r="B435" s="113">
        <v>1016433580.1300001</v>
      </c>
      <c r="C435" s="113">
        <v>908604830.19000006</v>
      </c>
      <c r="D435" s="113">
        <v>107828749.94</v>
      </c>
      <c r="E435" s="114">
        <v>0.11867507893112536</v>
      </c>
    </row>
    <row r="436" spans="1:5" ht="14.4">
      <c r="A436" s="115" t="s">
        <v>143</v>
      </c>
      <c r="B436" s="104">
        <v>1016433580.1300001</v>
      </c>
      <c r="C436" s="104">
        <v>908604830.19000006</v>
      </c>
      <c r="D436" s="104">
        <v>107828749.94</v>
      </c>
      <c r="E436" s="104">
        <v>0.11867507893112536</v>
      </c>
    </row>
    <row r="437" spans="1:5">
      <c r="A437" s="105" t="s">
        <v>567</v>
      </c>
      <c r="B437" s="106">
        <v>0</v>
      </c>
      <c r="C437" s="106">
        <v>0</v>
      </c>
      <c r="D437" s="106">
        <v>0</v>
      </c>
      <c r="E437" s="107"/>
    </row>
    <row r="438" spans="1:5" ht="14.4">
      <c r="A438" s="115" t="s">
        <v>143</v>
      </c>
      <c r="B438" s="104">
        <v>0</v>
      </c>
      <c r="C438" s="104">
        <v>0</v>
      </c>
      <c r="D438" s="104">
        <v>0</v>
      </c>
      <c r="E438" s="104"/>
    </row>
    <row r="439" spans="1:5">
      <c r="A439" s="112" t="s">
        <v>568</v>
      </c>
      <c r="B439" s="113">
        <v>1016433580.1300001</v>
      </c>
      <c r="C439" s="113">
        <v>908604830.19000006</v>
      </c>
      <c r="D439" s="113">
        <v>107828749.94</v>
      </c>
      <c r="E439" s="114">
        <v>0.11867507893112536</v>
      </c>
    </row>
    <row r="440" spans="1:5" ht="14.4">
      <c r="A440" s="115" t="s">
        <v>143</v>
      </c>
      <c r="B440" s="104">
        <v>1016433580.1300001</v>
      </c>
      <c r="C440" s="104">
        <v>908604830.19000006</v>
      </c>
      <c r="D440" s="104">
        <v>107828749.94</v>
      </c>
      <c r="E440" s="104">
        <v>0.11867507893112536</v>
      </c>
    </row>
    <row r="441" spans="1:5">
      <c r="A441" s="105" t="s">
        <v>569</v>
      </c>
      <c r="B441" s="106">
        <v>0</v>
      </c>
      <c r="C441" s="106">
        <v>0</v>
      </c>
      <c r="D441" s="106">
        <v>0</v>
      </c>
      <c r="E441" s="107"/>
    </row>
    <row r="442" spans="1:5">
      <c r="A442" s="108" t="s">
        <v>570</v>
      </c>
      <c r="B442" s="106">
        <v>0</v>
      </c>
      <c r="C442" s="106">
        <v>0</v>
      </c>
      <c r="D442" s="106">
        <v>0</v>
      </c>
      <c r="E442" s="107"/>
    </row>
    <row r="443" spans="1:5">
      <c r="A443" s="109" t="s">
        <v>571</v>
      </c>
      <c r="B443" s="106">
        <v>0</v>
      </c>
      <c r="C443" s="106">
        <v>0</v>
      </c>
      <c r="D443" s="106">
        <v>0</v>
      </c>
      <c r="E443" s="107"/>
    </row>
    <row r="444" spans="1:5" ht="14.4">
      <c r="A444" s="115" t="s">
        <v>143</v>
      </c>
      <c r="B444" s="104">
        <v>0</v>
      </c>
      <c r="C444" s="104">
        <v>0</v>
      </c>
      <c r="D444" s="104">
        <v>0</v>
      </c>
      <c r="E444" s="104"/>
    </row>
    <row r="445" spans="1:5">
      <c r="A445" s="112" t="s">
        <v>572</v>
      </c>
      <c r="B445" s="113">
        <v>1016433580.1300001</v>
      </c>
      <c r="C445" s="113">
        <v>908604830.19000006</v>
      </c>
      <c r="D445" s="113">
        <v>107828749.94</v>
      </c>
      <c r="E445" s="114">
        <v>0.11867507893112536</v>
      </c>
    </row>
    <row r="446" spans="1:5" ht="14.4">
      <c r="A446" s="115" t="s">
        <v>143</v>
      </c>
      <c r="B446" s="104">
        <v>1016433580.1300001</v>
      </c>
      <c r="C446" s="104">
        <v>908604830.19000006</v>
      </c>
      <c r="D446" s="104">
        <v>107828749.94</v>
      </c>
      <c r="E446" s="104">
        <v>0.11867507893112536</v>
      </c>
    </row>
    <row r="447" spans="1:5">
      <c r="A447" s="112" t="s">
        <v>573</v>
      </c>
      <c r="B447" s="113">
        <v>1016433580.1300001</v>
      </c>
      <c r="C447" s="113">
        <v>908604830.19000006</v>
      </c>
      <c r="D447" s="113">
        <v>107828749.94</v>
      </c>
      <c r="E447" s="114">
        <v>0.11867507893112536</v>
      </c>
    </row>
    <row r="448" spans="1:5" ht="14.4">
      <c r="A448" s="115" t="s">
        <v>143</v>
      </c>
      <c r="B448" s="104">
        <v>1016433580.1300001</v>
      </c>
      <c r="C448" s="104">
        <v>908604830.19000006</v>
      </c>
      <c r="D448" s="104">
        <v>107828749.94</v>
      </c>
      <c r="E448" s="104">
        <v>0.11867507893112536</v>
      </c>
    </row>
    <row r="449" spans="1:5">
      <c r="A449" s="105" t="s">
        <v>574</v>
      </c>
      <c r="B449" s="106">
        <v>0</v>
      </c>
      <c r="C449" s="106">
        <v>0</v>
      </c>
      <c r="D449" s="106">
        <v>0</v>
      </c>
      <c r="E449" s="107"/>
    </row>
    <row r="450" spans="1:5">
      <c r="A450" s="108" t="s">
        <v>575</v>
      </c>
      <c r="B450" s="106">
        <v>0</v>
      </c>
      <c r="C450" s="106">
        <v>0</v>
      </c>
      <c r="D450" s="106">
        <v>0</v>
      </c>
      <c r="E450" s="107"/>
    </row>
    <row r="451" spans="1:5">
      <c r="A451" s="109" t="s">
        <v>576</v>
      </c>
      <c r="B451" s="106">
        <v>0</v>
      </c>
      <c r="C451" s="106">
        <v>0</v>
      </c>
      <c r="D451" s="106">
        <v>0</v>
      </c>
      <c r="E451" s="107"/>
    </row>
    <row r="452" spans="1:5">
      <c r="A452" s="112" t="s">
        <v>577</v>
      </c>
      <c r="B452" s="113">
        <v>1016433580.1300001</v>
      </c>
      <c r="C452" s="113">
        <v>908604830.19000006</v>
      </c>
      <c r="D452" s="113">
        <v>107828749.94</v>
      </c>
      <c r="E452" s="114">
        <v>0.11867507893112536</v>
      </c>
    </row>
    <row r="453" spans="1:5" ht="14.4">
      <c r="A453" s="115" t="s">
        <v>143</v>
      </c>
      <c r="B453" s="104">
        <v>1016433580.1300001</v>
      </c>
      <c r="C453" s="104">
        <v>908604830.19000006</v>
      </c>
      <c r="D453" s="104">
        <v>107828749.94</v>
      </c>
      <c r="E453" s="104">
        <v>0.11867507893112536</v>
      </c>
    </row>
    <row r="454" spans="1:5">
      <c r="A454" s="112" t="s">
        <v>578</v>
      </c>
      <c r="B454" s="113">
        <v>1016433580.1300001</v>
      </c>
      <c r="C454" s="113">
        <v>908604830.19000006</v>
      </c>
      <c r="D454" s="113">
        <v>107828749.94</v>
      </c>
      <c r="E454" s="114">
        <v>0.11867507893112536</v>
      </c>
    </row>
  </sheetData>
  <printOptions horizontalCentered="1"/>
  <pageMargins left="0.5" right="0.5" top="0.75" bottom="0.5" header="0.5" footer="0.5"/>
  <pageSetup scale="75" pageOrder="overThenDown" orientation="landscape" cellComments="asDisplayed" r:id="rId1"/>
  <headerFooter>
    <oddHeader xml:space="preserve">&amp;RDEF’s Response to OPC POD 1 (1-26)
Q7
Page &amp;P of &amp;N
</oddHeader>
    <oddFooter>&amp;R20240025-OPCPOD1-00004281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71844-CF23-4299-9BBD-10AD7EFB04D3}">
  <dimension ref="A1:G70"/>
  <sheetViews>
    <sheetView tabSelected="1" workbookViewId="0">
      <selection activeCell="B30" sqref="B30"/>
    </sheetView>
  </sheetViews>
  <sheetFormatPr defaultColWidth="9.33203125" defaultRowHeight="13.2"/>
  <cols>
    <col min="1" max="1" width="38.33203125" style="95" bestFit="1" customWidth="1"/>
    <col min="2" max="2" width="59.44140625" style="95" bestFit="1" customWidth="1"/>
    <col min="3" max="3" width="34.77734375" style="95" bestFit="1" customWidth="1"/>
    <col min="4" max="4" width="51.109375" style="95" bestFit="1" customWidth="1"/>
    <col min="5" max="5" width="33.6640625" style="95" bestFit="1" customWidth="1"/>
    <col min="6" max="6" width="28.109375" style="95" bestFit="1" customWidth="1"/>
    <col min="7" max="7" width="34.77734375" style="95" bestFit="1" customWidth="1"/>
    <col min="8" max="16384" width="9.33203125" style="95"/>
  </cols>
  <sheetData>
    <row r="1" spans="1:7" ht="23.4">
      <c r="D1" s="97" t="s">
        <v>135</v>
      </c>
    </row>
    <row r="3" spans="1:7" ht="14.4" thickBot="1">
      <c r="A3" s="99"/>
      <c r="B3" s="99"/>
      <c r="C3" s="99"/>
      <c r="D3" s="100" t="s">
        <v>579</v>
      </c>
      <c r="E3" s="99"/>
      <c r="F3" s="99"/>
      <c r="G3" s="99"/>
    </row>
    <row r="5" spans="1:7" ht="14.4">
      <c r="A5" s="95" t="s">
        <v>32</v>
      </c>
      <c r="B5" s="116" t="s">
        <v>143</v>
      </c>
      <c r="C5" s="117" t="s">
        <v>138</v>
      </c>
      <c r="D5" s="117" t="s">
        <v>139</v>
      </c>
      <c r="E5" s="118" t="s">
        <v>580</v>
      </c>
      <c r="F5" s="118" t="s">
        <v>581</v>
      </c>
      <c r="G5" s="118" t="s">
        <v>582</v>
      </c>
    </row>
    <row r="6" spans="1:7">
      <c r="A6" s="118" t="s">
        <v>583</v>
      </c>
      <c r="B6" s="119" t="s">
        <v>135</v>
      </c>
      <c r="C6" s="120" t="s">
        <v>135</v>
      </c>
      <c r="D6" s="120" t="s">
        <v>135</v>
      </c>
      <c r="E6" s="121">
        <v>0</v>
      </c>
      <c r="F6" s="122"/>
      <c r="G6" s="120" t="s">
        <v>135</v>
      </c>
    </row>
    <row r="7" spans="1:7" ht="15.6">
      <c r="A7" s="103" t="s">
        <v>584</v>
      </c>
      <c r="B7" s="123" t="s">
        <v>585</v>
      </c>
      <c r="C7" s="115">
        <v>26600549517.259998</v>
      </c>
      <c r="D7" s="115">
        <v>25554069669.619999</v>
      </c>
      <c r="E7" s="115">
        <v>1046479847.64</v>
      </c>
      <c r="F7" s="115">
        <v>4.0951592492686574E-2</v>
      </c>
      <c r="G7" s="115">
        <v>25554069669.619999</v>
      </c>
    </row>
    <row r="8" spans="1:7" ht="15.6">
      <c r="A8" s="103" t="s">
        <v>586</v>
      </c>
      <c r="B8" s="123" t="s">
        <v>587</v>
      </c>
      <c r="C8" s="115">
        <v>2321414815.5</v>
      </c>
      <c r="D8" s="115">
        <v>2515448479.4899998</v>
      </c>
      <c r="E8" s="115">
        <v>-194033663.99000001</v>
      </c>
      <c r="F8" s="115">
        <v>-7.7136807043386463E-2</v>
      </c>
      <c r="G8" s="115">
        <v>2515448479.4899998</v>
      </c>
    </row>
    <row r="9" spans="1:7">
      <c r="A9" s="105" t="s">
        <v>588</v>
      </c>
      <c r="B9" s="124" t="s">
        <v>589</v>
      </c>
      <c r="C9" s="125">
        <v>23820836.050000001</v>
      </c>
      <c r="D9" s="125">
        <v>44989931.859999999</v>
      </c>
      <c r="E9" s="126">
        <v>-21169095.810000002</v>
      </c>
      <c r="F9" s="127">
        <v>-0.47052962595885117</v>
      </c>
      <c r="G9" s="125" t="s">
        <v>32</v>
      </c>
    </row>
    <row r="10" spans="1:7">
      <c r="A10" s="105" t="s">
        <v>590</v>
      </c>
      <c r="B10" s="124" t="s">
        <v>591</v>
      </c>
      <c r="C10" s="125">
        <v>82904307.030000001</v>
      </c>
      <c r="D10" s="125">
        <v>147623695.66</v>
      </c>
      <c r="E10" s="126">
        <v>-64719388.629999995</v>
      </c>
      <c r="F10" s="127">
        <v>-0.43840786088338196</v>
      </c>
      <c r="G10" s="125" t="s">
        <v>32</v>
      </c>
    </row>
    <row r="11" spans="1:7">
      <c r="A11" s="105" t="s">
        <v>592</v>
      </c>
      <c r="B11" s="124" t="s">
        <v>593</v>
      </c>
      <c r="C11" s="125">
        <v>531768352.46000004</v>
      </c>
      <c r="D11" s="125">
        <v>496290094.02999997</v>
      </c>
      <c r="E11" s="126">
        <v>35478258.43</v>
      </c>
      <c r="F11" s="127">
        <v>7.1486936484884564E-2</v>
      </c>
      <c r="G11" s="125" t="s">
        <v>32</v>
      </c>
    </row>
    <row r="12" spans="1:7">
      <c r="A12" s="105" t="s">
        <v>594</v>
      </c>
      <c r="B12" s="124" t="s">
        <v>595</v>
      </c>
      <c r="C12" s="125">
        <v>238343750.54999998</v>
      </c>
      <c r="D12" s="125">
        <v>1735835.83</v>
      </c>
      <c r="E12" s="126">
        <v>236607914.72</v>
      </c>
      <c r="F12" s="127">
        <v>136.3077721007752</v>
      </c>
      <c r="G12" s="125" t="s">
        <v>32</v>
      </c>
    </row>
    <row r="13" spans="1:7">
      <c r="A13" s="105" t="s">
        <v>596</v>
      </c>
      <c r="B13" s="124" t="s">
        <v>597</v>
      </c>
      <c r="C13" s="125">
        <v>673803693.07000005</v>
      </c>
      <c r="D13" s="125">
        <v>572898999</v>
      </c>
      <c r="E13" s="126">
        <v>100904694.07000001</v>
      </c>
      <c r="F13" s="127">
        <v>0.17612998843797947</v>
      </c>
      <c r="G13" s="125" t="s">
        <v>32</v>
      </c>
    </row>
    <row r="14" spans="1:7">
      <c r="A14" s="105" t="s">
        <v>598</v>
      </c>
      <c r="B14" s="124" t="s">
        <v>599</v>
      </c>
      <c r="C14" s="125">
        <v>719641666.80999994</v>
      </c>
      <c r="D14" s="125">
        <v>1143241803.6400001</v>
      </c>
      <c r="E14" s="126">
        <v>-423600136.83000004</v>
      </c>
      <c r="F14" s="127">
        <v>-0.37052540895660702</v>
      </c>
      <c r="G14" s="125" t="s">
        <v>32</v>
      </c>
    </row>
    <row r="15" spans="1:7">
      <c r="A15" s="105" t="s">
        <v>600</v>
      </c>
      <c r="B15" s="124" t="s">
        <v>601</v>
      </c>
      <c r="C15" s="125">
        <v>51132209.530000001</v>
      </c>
      <c r="D15" s="125">
        <v>108668119.47</v>
      </c>
      <c r="E15" s="126">
        <v>-57535909.940000005</v>
      </c>
      <c r="F15" s="127">
        <v>-0.52946448526592871</v>
      </c>
      <c r="G15" s="125" t="s">
        <v>32</v>
      </c>
    </row>
    <row r="16" spans="1:7">
      <c r="A16" s="105" t="s">
        <v>602</v>
      </c>
      <c r="B16" s="128" t="s">
        <v>587</v>
      </c>
      <c r="C16" s="129">
        <v>2321414815.5</v>
      </c>
      <c r="D16" s="129">
        <v>2515448479.4899998</v>
      </c>
      <c r="E16" s="130">
        <v>-194033663.99000001</v>
      </c>
      <c r="F16" s="131">
        <v>-7.7136807043386463E-2</v>
      </c>
      <c r="G16" s="129" t="s">
        <v>32</v>
      </c>
    </row>
    <row r="17" spans="1:7" ht="14.4">
      <c r="A17" s="115" t="s">
        <v>143</v>
      </c>
      <c r="B17" s="123" t="s">
        <v>587</v>
      </c>
      <c r="C17" s="115">
        <v>2321414815.5</v>
      </c>
      <c r="D17" s="115">
        <v>2515448479.4899998</v>
      </c>
      <c r="E17" s="115">
        <v>-194033663.99000001</v>
      </c>
      <c r="F17" s="115">
        <v>-7.7136807043386463E-2</v>
      </c>
      <c r="G17" s="115">
        <v>2515448479.4899998</v>
      </c>
    </row>
    <row r="18" spans="1:7" ht="15.6">
      <c r="A18" s="103" t="s">
        <v>603</v>
      </c>
      <c r="B18" s="123" t="s">
        <v>604</v>
      </c>
      <c r="C18" s="115">
        <v>21285795229.16</v>
      </c>
      <c r="D18" s="115">
        <v>19562901039.32</v>
      </c>
      <c r="E18" s="115">
        <v>1722894189.8399999</v>
      </c>
      <c r="F18" s="115">
        <v>8.8069463029900763E-2</v>
      </c>
      <c r="G18" s="115">
        <v>19562901039.32</v>
      </c>
    </row>
    <row r="19" spans="1:7">
      <c r="A19" s="105" t="s">
        <v>605</v>
      </c>
      <c r="B19" s="124" t="s">
        <v>606</v>
      </c>
      <c r="C19" s="125">
        <v>28352542946.66</v>
      </c>
      <c r="D19" s="125">
        <v>25939729150.040001</v>
      </c>
      <c r="E19" s="126">
        <v>2412813796.6200004</v>
      </c>
      <c r="F19" s="127">
        <v>9.3016152276064898E-2</v>
      </c>
      <c r="G19" s="125" t="s">
        <v>32</v>
      </c>
    </row>
    <row r="20" spans="1:7">
      <c r="A20" s="105" t="s">
        <v>607</v>
      </c>
      <c r="B20" s="124" t="s">
        <v>608</v>
      </c>
      <c r="C20" s="125">
        <v>-7066747717.5</v>
      </c>
      <c r="D20" s="125">
        <v>-6376828110.7200003</v>
      </c>
      <c r="E20" s="126">
        <v>-689919606.77999997</v>
      </c>
      <c r="F20" s="127">
        <v>0.10819165810980312</v>
      </c>
      <c r="G20" s="125" t="s">
        <v>32</v>
      </c>
    </row>
    <row r="21" spans="1:7">
      <c r="A21" s="105" t="s">
        <v>609</v>
      </c>
      <c r="B21" s="128" t="s">
        <v>604</v>
      </c>
      <c r="C21" s="129">
        <v>21285795229.16</v>
      </c>
      <c r="D21" s="129">
        <v>19562901039.32</v>
      </c>
      <c r="E21" s="130">
        <v>1722894189.8399999</v>
      </c>
      <c r="F21" s="131">
        <v>8.8069463029900763E-2</v>
      </c>
      <c r="G21" s="129" t="s">
        <v>32</v>
      </c>
    </row>
    <row r="22" spans="1:7" ht="14.4">
      <c r="A22" s="115" t="s">
        <v>143</v>
      </c>
      <c r="B22" s="123" t="s">
        <v>604</v>
      </c>
      <c r="C22" s="115">
        <v>21285795229.16</v>
      </c>
      <c r="D22" s="115">
        <v>19562901039.32</v>
      </c>
      <c r="E22" s="115">
        <v>1722894189.8399999</v>
      </c>
      <c r="F22" s="115">
        <v>8.8069463029900763E-2</v>
      </c>
      <c r="G22" s="115">
        <v>19562901039.32</v>
      </c>
    </row>
    <row r="23" spans="1:7" ht="15.6">
      <c r="A23" s="103" t="s">
        <v>610</v>
      </c>
      <c r="B23" s="123" t="s">
        <v>611</v>
      </c>
      <c r="C23" s="115">
        <v>2993339472.6100001</v>
      </c>
      <c r="D23" s="115">
        <v>3475720150.8499999</v>
      </c>
      <c r="E23" s="115">
        <v>-482380678.24000001</v>
      </c>
      <c r="F23" s="115">
        <v>-0.13878582201792974</v>
      </c>
      <c r="G23" s="115">
        <v>3475720150.8499999</v>
      </c>
    </row>
    <row r="24" spans="1:7">
      <c r="A24" s="105" t="s">
        <v>612</v>
      </c>
      <c r="B24" s="124" t="s">
        <v>599</v>
      </c>
      <c r="C24" s="125">
        <v>1883355715.03</v>
      </c>
      <c r="D24" s="125">
        <v>2422469889.4499998</v>
      </c>
      <c r="E24" s="126">
        <v>-539114174.41999996</v>
      </c>
      <c r="F24" s="127">
        <v>-0.22254731700396946</v>
      </c>
      <c r="G24" s="125" t="s">
        <v>32</v>
      </c>
    </row>
    <row r="25" spans="1:7">
      <c r="A25" s="105" t="s">
        <v>613</v>
      </c>
      <c r="B25" s="124" t="s">
        <v>614</v>
      </c>
      <c r="C25" s="125">
        <v>382410207.47999996</v>
      </c>
      <c r="D25" s="125">
        <v>424294299.84999996</v>
      </c>
      <c r="E25" s="126">
        <v>-41884092.369999997</v>
      </c>
      <c r="F25" s="127">
        <v>-9.8714718498002951E-2</v>
      </c>
      <c r="G25" s="125" t="s">
        <v>32</v>
      </c>
    </row>
    <row r="26" spans="1:7">
      <c r="A26" s="105" t="s">
        <v>615</v>
      </c>
      <c r="B26" s="124" t="s">
        <v>616</v>
      </c>
      <c r="C26" s="125">
        <v>299031008.59000003</v>
      </c>
      <c r="D26" s="125">
        <v>258321592.41999999</v>
      </c>
      <c r="E26" s="126">
        <v>40709416.169999994</v>
      </c>
      <c r="F26" s="127">
        <v>0.15759199913807964</v>
      </c>
      <c r="G26" s="125" t="s">
        <v>32</v>
      </c>
    </row>
    <row r="27" spans="1:7">
      <c r="A27" s="105" t="s">
        <v>617</v>
      </c>
      <c r="B27" s="124" t="s">
        <v>618</v>
      </c>
      <c r="C27" s="125">
        <v>777878.94000000006</v>
      </c>
      <c r="D27" s="125">
        <v>1362872.04</v>
      </c>
      <c r="E27" s="125">
        <v>-584993.10000000009</v>
      </c>
      <c r="F27" s="127">
        <v>-0.42923552823051536</v>
      </c>
      <c r="G27" s="125" t="s">
        <v>32</v>
      </c>
    </row>
    <row r="28" spans="1:7">
      <c r="A28" s="105" t="s">
        <v>619</v>
      </c>
      <c r="B28" s="124" t="s">
        <v>620</v>
      </c>
      <c r="C28" s="125">
        <v>427764662.56999999</v>
      </c>
      <c r="D28" s="125">
        <v>369271497.08999997</v>
      </c>
      <c r="E28" s="126">
        <v>58493165.479999997</v>
      </c>
      <c r="F28" s="127">
        <v>0.15840151742267794</v>
      </c>
      <c r="G28" s="125" t="s">
        <v>32</v>
      </c>
    </row>
    <row r="29" spans="1:7">
      <c r="A29" s="105" t="s">
        <v>621</v>
      </c>
      <c r="B29" s="128" t="s">
        <v>611</v>
      </c>
      <c r="C29" s="129">
        <v>2993339472.6100001</v>
      </c>
      <c r="D29" s="129">
        <v>3475720150.8499999</v>
      </c>
      <c r="E29" s="130">
        <v>-482380678.24000001</v>
      </c>
      <c r="F29" s="131">
        <v>-0.13878582201792974</v>
      </c>
      <c r="G29" s="129" t="s">
        <v>32</v>
      </c>
    </row>
    <row r="30" spans="1:7" ht="14.4">
      <c r="A30" s="115" t="s">
        <v>143</v>
      </c>
      <c r="B30" s="123" t="s">
        <v>611</v>
      </c>
      <c r="C30" s="115">
        <v>2993339472.6100001</v>
      </c>
      <c r="D30" s="115">
        <v>3475720150.8499999</v>
      </c>
      <c r="E30" s="115">
        <v>-482380678.24000001</v>
      </c>
      <c r="F30" s="115">
        <v>-0.13878582201792974</v>
      </c>
      <c r="G30" s="115">
        <v>3475720150.8499999</v>
      </c>
    </row>
    <row r="31" spans="1:7">
      <c r="A31" s="112" t="s">
        <v>622</v>
      </c>
      <c r="B31" s="132" t="s">
        <v>623</v>
      </c>
      <c r="C31" s="133">
        <v>-0.01</v>
      </c>
      <c r="D31" s="133">
        <v>-0.04</v>
      </c>
      <c r="E31" s="133">
        <v>0.03</v>
      </c>
      <c r="F31" s="131">
        <v>-0.75</v>
      </c>
      <c r="G31" s="133" t="s">
        <v>32</v>
      </c>
    </row>
    <row r="32" spans="1:7" ht="14.4">
      <c r="A32" s="115" t="s">
        <v>143</v>
      </c>
      <c r="B32" s="123" t="s">
        <v>623</v>
      </c>
      <c r="C32" s="115">
        <v>-0.01</v>
      </c>
      <c r="D32" s="115">
        <v>-0.04</v>
      </c>
      <c r="E32" s="115">
        <v>0.03</v>
      </c>
      <c r="F32" s="115">
        <v>-0.75</v>
      </c>
      <c r="G32" s="115">
        <v>-0.04</v>
      </c>
    </row>
    <row r="33" spans="1:7">
      <c r="A33" s="112" t="s">
        <v>584</v>
      </c>
      <c r="B33" s="132" t="s">
        <v>585</v>
      </c>
      <c r="C33" s="133">
        <v>26600549517.259998</v>
      </c>
      <c r="D33" s="133">
        <v>25554069669.619999</v>
      </c>
      <c r="E33" s="134">
        <v>1046479847.64</v>
      </c>
      <c r="F33" s="135">
        <v>4.0951592492686574E-2</v>
      </c>
      <c r="G33" s="133" t="s">
        <v>32</v>
      </c>
    </row>
    <row r="34" spans="1:7" ht="14.4">
      <c r="A34" s="115" t="s">
        <v>143</v>
      </c>
      <c r="B34" s="123" t="s">
        <v>585</v>
      </c>
      <c r="C34" s="115">
        <v>26600549517.259998</v>
      </c>
      <c r="D34" s="115">
        <v>25554069669.619999</v>
      </c>
      <c r="E34" s="115">
        <v>1046479847.64</v>
      </c>
      <c r="F34" s="115">
        <v>4.0951592492686574E-2</v>
      </c>
      <c r="G34" s="115">
        <v>25554069669.619999</v>
      </c>
    </row>
    <row r="35" spans="1:7" ht="15.6">
      <c r="A35" s="103" t="s">
        <v>624</v>
      </c>
      <c r="B35" s="123" t="s">
        <v>625</v>
      </c>
      <c r="C35" s="115">
        <v>26600549517.259998</v>
      </c>
      <c r="D35" s="115">
        <v>25554069669.619999</v>
      </c>
      <c r="E35" s="115">
        <v>1046479847.64</v>
      </c>
      <c r="F35" s="115">
        <v>4.0951592492686574E-2</v>
      </c>
      <c r="G35" s="115">
        <v>25554069669.619999</v>
      </c>
    </row>
    <row r="36" spans="1:7" ht="15.6">
      <c r="A36" s="103" t="s">
        <v>626</v>
      </c>
      <c r="B36" s="123" t="s">
        <v>627</v>
      </c>
      <c r="C36" s="115">
        <v>2353280691.5599999</v>
      </c>
      <c r="D36" s="115">
        <v>2730975029.4900002</v>
      </c>
      <c r="E36" s="115">
        <v>-377694337.93000001</v>
      </c>
      <c r="F36" s="115">
        <v>-0.13830017991798815</v>
      </c>
      <c r="G36" s="115">
        <v>2730975029.4900002</v>
      </c>
    </row>
    <row r="37" spans="1:7">
      <c r="A37" s="105" t="s">
        <v>628</v>
      </c>
      <c r="B37" s="124" t="s">
        <v>629</v>
      </c>
      <c r="C37" s="125">
        <v>738085874.98000002</v>
      </c>
      <c r="D37" s="125">
        <v>880098437.85000002</v>
      </c>
      <c r="E37" s="126">
        <v>-142012562.87</v>
      </c>
      <c r="F37" s="127">
        <v>-0.16135986244552791</v>
      </c>
      <c r="G37" s="125" t="s">
        <v>32</v>
      </c>
    </row>
    <row r="38" spans="1:7">
      <c r="A38" s="105" t="s">
        <v>630</v>
      </c>
      <c r="B38" s="124" t="s">
        <v>631</v>
      </c>
      <c r="C38" s="125">
        <v>134849776.08000001</v>
      </c>
      <c r="D38" s="125">
        <v>177352999.59</v>
      </c>
      <c r="E38" s="126">
        <v>-42503223.509999998</v>
      </c>
      <c r="F38" s="127">
        <v>-0.23965325429092169</v>
      </c>
      <c r="G38" s="125" t="s">
        <v>32</v>
      </c>
    </row>
    <row r="39" spans="1:7">
      <c r="A39" s="105" t="s">
        <v>632</v>
      </c>
      <c r="B39" s="124" t="s">
        <v>633</v>
      </c>
      <c r="C39" s="125">
        <v>152187999.91</v>
      </c>
      <c r="D39" s="125">
        <v>604923999.90999997</v>
      </c>
      <c r="E39" s="126">
        <v>-452735999.99999994</v>
      </c>
      <c r="F39" s="127">
        <v>-0.74841798319682751</v>
      </c>
      <c r="G39" s="125" t="s">
        <v>32</v>
      </c>
    </row>
    <row r="40" spans="1:7">
      <c r="A40" s="105" t="s">
        <v>634</v>
      </c>
      <c r="B40" s="124" t="s">
        <v>635</v>
      </c>
      <c r="C40" s="125">
        <v>184753903.78999999</v>
      </c>
      <c r="D40" s="125">
        <v>52823481.829999998</v>
      </c>
      <c r="E40" s="126">
        <v>131930421.95999999</v>
      </c>
      <c r="F40" s="127">
        <v>2.497571485056346</v>
      </c>
      <c r="G40" s="125" t="s">
        <v>32</v>
      </c>
    </row>
    <row r="41" spans="1:7">
      <c r="A41" s="105" t="s">
        <v>636</v>
      </c>
      <c r="B41" s="124" t="s">
        <v>637</v>
      </c>
      <c r="C41" s="125">
        <v>85724731.390000001</v>
      </c>
      <c r="D41" s="125">
        <v>80333846.090000004</v>
      </c>
      <c r="E41" s="125">
        <v>5390885.2999999998</v>
      </c>
      <c r="F41" s="127">
        <v>6.7106027688011563E-2</v>
      </c>
      <c r="G41" s="125" t="s">
        <v>32</v>
      </c>
    </row>
    <row r="42" spans="1:7">
      <c r="A42" s="105" t="s">
        <v>638</v>
      </c>
      <c r="B42" s="124" t="s">
        <v>639</v>
      </c>
      <c r="C42" s="125">
        <v>589044464.43999994</v>
      </c>
      <c r="D42" s="125">
        <v>328552545.09000003</v>
      </c>
      <c r="E42" s="126">
        <v>260491919.34999999</v>
      </c>
      <c r="F42" s="127">
        <v>0.79284705975613046</v>
      </c>
      <c r="G42" s="125" t="s">
        <v>32</v>
      </c>
    </row>
    <row r="43" spans="1:7">
      <c r="A43" s="105" t="s">
        <v>640</v>
      </c>
      <c r="B43" s="124" t="s">
        <v>641</v>
      </c>
      <c r="C43" s="125">
        <v>567771.31000000006</v>
      </c>
      <c r="D43" s="125">
        <v>581890.87000000011</v>
      </c>
      <c r="E43" s="125">
        <v>-14119.560000000001</v>
      </c>
      <c r="F43" s="107">
        <v>-2.4264962260019653E-2</v>
      </c>
      <c r="G43" s="125" t="s">
        <v>32</v>
      </c>
    </row>
    <row r="44" spans="1:7">
      <c r="A44" s="105" t="s">
        <v>642</v>
      </c>
      <c r="B44" s="124" t="s">
        <v>643</v>
      </c>
      <c r="C44" s="125">
        <v>118301802.56</v>
      </c>
      <c r="D44" s="125">
        <v>244117494.77000001</v>
      </c>
      <c r="E44" s="126">
        <v>-125815692.20999999</v>
      </c>
      <c r="F44" s="127">
        <v>-0.51538990406459673</v>
      </c>
      <c r="G44" s="125" t="s">
        <v>32</v>
      </c>
    </row>
    <row r="45" spans="1:7">
      <c r="A45" s="105" t="s">
        <v>644</v>
      </c>
      <c r="B45" s="124" t="s">
        <v>645</v>
      </c>
      <c r="C45" s="125">
        <v>349764367.09999996</v>
      </c>
      <c r="D45" s="125">
        <v>362190333.49000001</v>
      </c>
      <c r="E45" s="126">
        <v>-12425966.390000001</v>
      </c>
      <c r="F45" s="107">
        <v>-3.4307835524669178E-2</v>
      </c>
      <c r="G45" s="125" t="s">
        <v>32</v>
      </c>
    </row>
    <row r="46" spans="1:7">
      <c r="A46" s="105" t="s">
        <v>646</v>
      </c>
      <c r="B46" s="128" t="s">
        <v>627</v>
      </c>
      <c r="C46" s="129">
        <v>2353280691.5599999</v>
      </c>
      <c r="D46" s="129">
        <v>2730975029.4900002</v>
      </c>
      <c r="E46" s="130">
        <v>-377694337.93000001</v>
      </c>
      <c r="F46" s="131">
        <v>-0.13830017991798815</v>
      </c>
      <c r="G46" s="129" t="s">
        <v>32</v>
      </c>
    </row>
    <row r="47" spans="1:7" ht="14.4">
      <c r="A47" s="115" t="s">
        <v>143</v>
      </c>
      <c r="B47" s="123" t="s">
        <v>627</v>
      </c>
      <c r="C47" s="115">
        <v>2353280691.5599999</v>
      </c>
      <c r="D47" s="115">
        <v>2730975029.4900002</v>
      </c>
      <c r="E47" s="115">
        <v>-377694337.93000001</v>
      </c>
      <c r="F47" s="115">
        <v>-0.13830017991798815</v>
      </c>
      <c r="G47" s="115">
        <v>2730975029.4900002</v>
      </c>
    </row>
    <row r="48" spans="1:7" ht="15.6">
      <c r="A48" s="103" t="s">
        <v>647</v>
      </c>
      <c r="B48" s="123" t="s">
        <v>648</v>
      </c>
      <c r="C48" s="115">
        <v>9812131855.8099995</v>
      </c>
      <c r="D48" s="115">
        <v>9380877930.9699993</v>
      </c>
      <c r="E48" s="115">
        <v>431253924.84000003</v>
      </c>
      <c r="F48" s="115">
        <v>4.5971595410730128E-2</v>
      </c>
      <c r="G48" s="115">
        <v>9380877930.9699993</v>
      </c>
    </row>
    <row r="49" spans="1:7">
      <c r="A49" s="105" t="s">
        <v>649</v>
      </c>
      <c r="B49" s="128" t="s">
        <v>648</v>
      </c>
      <c r="C49" s="129">
        <v>9812131855.8099995</v>
      </c>
      <c r="D49" s="129">
        <v>9380877930.9699993</v>
      </c>
      <c r="E49" s="130">
        <v>431253924.84000003</v>
      </c>
      <c r="F49" s="135">
        <v>4.5971595410730128E-2</v>
      </c>
      <c r="G49" s="129" t="s">
        <v>32</v>
      </c>
    </row>
    <row r="50" spans="1:7" ht="14.4">
      <c r="A50" s="115" t="s">
        <v>143</v>
      </c>
      <c r="B50" s="123" t="s">
        <v>648</v>
      </c>
      <c r="C50" s="115">
        <v>9812131855.8099995</v>
      </c>
      <c r="D50" s="115">
        <v>9380877930.9699993</v>
      </c>
      <c r="E50" s="115">
        <v>431253924.84000003</v>
      </c>
      <c r="F50" s="115">
        <v>4.5971595410730128E-2</v>
      </c>
      <c r="G50" s="115">
        <v>9380877930.9699993</v>
      </c>
    </row>
    <row r="51" spans="1:7">
      <c r="A51" s="105" t="s">
        <v>650</v>
      </c>
      <c r="B51" s="128" t="s">
        <v>633</v>
      </c>
      <c r="C51" s="129">
        <v>0</v>
      </c>
      <c r="D51" s="129">
        <v>0</v>
      </c>
      <c r="E51" s="129">
        <v>0</v>
      </c>
      <c r="F51" s="135"/>
      <c r="G51" s="129" t="s">
        <v>32</v>
      </c>
    </row>
    <row r="52" spans="1:7" ht="15.6">
      <c r="A52" s="103" t="s">
        <v>651</v>
      </c>
      <c r="B52" s="123" t="s">
        <v>652</v>
      </c>
      <c r="C52" s="115">
        <v>4392455276.9499998</v>
      </c>
      <c r="D52" s="115">
        <v>4419318387.54</v>
      </c>
      <c r="E52" s="115">
        <v>-26863110.59</v>
      </c>
      <c r="F52" s="115">
        <v>-6.0785642115623335E-3</v>
      </c>
      <c r="G52" s="115">
        <v>4419318387.54</v>
      </c>
    </row>
    <row r="53" spans="1:7">
      <c r="A53" s="105" t="s">
        <v>653</v>
      </c>
      <c r="B53" s="124" t="s">
        <v>654</v>
      </c>
      <c r="C53" s="125">
        <v>2733300769.6900001</v>
      </c>
      <c r="D53" s="125">
        <v>2788600122.46</v>
      </c>
      <c r="E53" s="126">
        <v>-55299352.769999996</v>
      </c>
      <c r="F53" s="107">
        <v>-1.9830506469754063E-2</v>
      </c>
      <c r="G53" s="125" t="s">
        <v>32</v>
      </c>
    </row>
    <row r="54" spans="1:7">
      <c r="A54" s="105" t="s">
        <v>655</v>
      </c>
      <c r="B54" s="124" t="s">
        <v>656</v>
      </c>
      <c r="C54" s="125">
        <v>273739586.97000003</v>
      </c>
      <c r="D54" s="125">
        <v>357117472.30000001</v>
      </c>
      <c r="E54" s="126">
        <v>-83377885.329999998</v>
      </c>
      <c r="F54" s="127">
        <v>-0.23347467373413083</v>
      </c>
      <c r="G54" s="125" t="s">
        <v>32</v>
      </c>
    </row>
    <row r="55" spans="1:7">
      <c r="A55" s="105" t="s">
        <v>657</v>
      </c>
      <c r="B55" s="124" t="s">
        <v>643</v>
      </c>
      <c r="C55" s="125">
        <v>707945083.70000005</v>
      </c>
      <c r="D55" s="125">
        <v>632851448.62</v>
      </c>
      <c r="E55" s="126">
        <v>75093635.079999998</v>
      </c>
      <c r="F55" s="127">
        <v>0.11865918177757145</v>
      </c>
      <c r="G55" s="125" t="s">
        <v>32</v>
      </c>
    </row>
    <row r="56" spans="1:7">
      <c r="A56" s="105" t="s">
        <v>658</v>
      </c>
      <c r="B56" s="124" t="s">
        <v>659</v>
      </c>
      <c r="C56" s="125">
        <v>251369182.84999999</v>
      </c>
      <c r="D56" s="125">
        <v>210959379.47</v>
      </c>
      <c r="E56" s="126">
        <v>40409803.380000003</v>
      </c>
      <c r="F56" s="127">
        <v>0.19155253244260978</v>
      </c>
      <c r="G56" s="125" t="s">
        <v>32</v>
      </c>
    </row>
    <row r="57" spans="1:7">
      <c r="A57" s="105" t="s">
        <v>660</v>
      </c>
      <c r="B57" s="124" t="s">
        <v>661</v>
      </c>
      <c r="C57" s="125">
        <v>98123120.429999992</v>
      </c>
      <c r="D57" s="125">
        <v>111013548.41999999</v>
      </c>
      <c r="E57" s="126">
        <v>-12890427.99</v>
      </c>
      <c r="F57" s="127">
        <v>-0.11611580904730079</v>
      </c>
      <c r="G57" s="125" t="s">
        <v>32</v>
      </c>
    </row>
    <row r="58" spans="1:7">
      <c r="A58" s="105" t="s">
        <v>662</v>
      </c>
      <c r="B58" s="124" t="s">
        <v>663</v>
      </c>
      <c r="C58" s="125">
        <v>241934615.97999999</v>
      </c>
      <c r="D58" s="125">
        <v>233554336.68000001</v>
      </c>
      <c r="E58" s="125">
        <v>8380279.2999999998</v>
      </c>
      <c r="F58" s="107">
        <v>3.5881497295775243E-2</v>
      </c>
      <c r="G58" s="125" t="s">
        <v>32</v>
      </c>
    </row>
    <row r="59" spans="1:7">
      <c r="A59" s="105" t="s">
        <v>664</v>
      </c>
      <c r="B59" s="124" t="s">
        <v>665</v>
      </c>
      <c r="C59" s="125">
        <v>86042917.329999998</v>
      </c>
      <c r="D59" s="125">
        <v>85222079.589999989</v>
      </c>
      <c r="E59" s="125">
        <v>820837.74</v>
      </c>
      <c r="F59" s="107">
        <v>9.6317497055811978E-3</v>
      </c>
      <c r="G59" s="125" t="s">
        <v>32</v>
      </c>
    </row>
    <row r="60" spans="1:7">
      <c r="A60" s="105" t="s">
        <v>666</v>
      </c>
      <c r="B60" s="128" t="s">
        <v>652</v>
      </c>
      <c r="C60" s="129">
        <v>4392455276.9499998</v>
      </c>
      <c r="D60" s="129">
        <v>4419318387.54</v>
      </c>
      <c r="E60" s="130">
        <v>-26863110.59</v>
      </c>
      <c r="F60" s="135">
        <v>-6.0785642115623335E-3</v>
      </c>
      <c r="G60" s="129" t="s">
        <v>32</v>
      </c>
    </row>
    <row r="61" spans="1:7">
      <c r="A61" s="112" t="s">
        <v>667</v>
      </c>
      <c r="B61" s="132" t="s">
        <v>668</v>
      </c>
      <c r="C61" s="133">
        <v>16557867824.32</v>
      </c>
      <c r="D61" s="133">
        <v>16531171348</v>
      </c>
      <c r="E61" s="134">
        <v>26696476.32</v>
      </c>
      <c r="F61" s="135">
        <v>1.6149174040973107E-3</v>
      </c>
      <c r="G61" s="133" t="s">
        <v>32</v>
      </c>
    </row>
    <row r="62" spans="1:7" ht="14.4">
      <c r="A62" s="115" t="s">
        <v>143</v>
      </c>
      <c r="B62" s="123" t="s">
        <v>668</v>
      </c>
      <c r="C62" s="115">
        <v>16557867824.32</v>
      </c>
      <c r="D62" s="115">
        <v>16531171348</v>
      </c>
      <c r="E62" s="115">
        <v>26696476.32</v>
      </c>
      <c r="F62" s="115">
        <v>1.6149174040973107E-3</v>
      </c>
      <c r="G62" s="115">
        <v>16531171348</v>
      </c>
    </row>
    <row r="63" spans="1:7" ht="15.6">
      <c r="A63" s="103" t="s">
        <v>669</v>
      </c>
      <c r="B63" s="123" t="s">
        <v>670</v>
      </c>
      <c r="C63" s="115">
        <v>10042681692.940001</v>
      </c>
      <c r="D63" s="115">
        <v>9022898321.6200008</v>
      </c>
      <c r="E63" s="115">
        <v>1019783371.3200001</v>
      </c>
      <c r="F63" s="115">
        <v>0.11302170710230333</v>
      </c>
      <c r="G63" s="115">
        <v>9022898321.6200008</v>
      </c>
    </row>
    <row r="64" spans="1:7">
      <c r="A64" s="105" t="s">
        <v>671</v>
      </c>
      <c r="B64" s="124" t="s">
        <v>672</v>
      </c>
      <c r="C64" s="125">
        <v>1591355912.27</v>
      </c>
      <c r="D64" s="125">
        <v>1591035360.75</v>
      </c>
      <c r="E64" s="125">
        <v>320551.52</v>
      </c>
      <c r="F64" s="107">
        <v>2.0147353598030333E-4</v>
      </c>
      <c r="G64" s="125" t="s">
        <v>32</v>
      </c>
    </row>
    <row r="65" spans="1:7">
      <c r="A65" s="105" t="s">
        <v>673</v>
      </c>
      <c r="B65" s="124" t="s">
        <v>674</v>
      </c>
      <c r="C65" s="125">
        <v>8456555818.2299995</v>
      </c>
      <c r="D65" s="125">
        <v>7440122238.1000004</v>
      </c>
      <c r="E65" s="126">
        <v>1016433580.1300001</v>
      </c>
      <c r="F65" s="127">
        <v>0.1366151721170604</v>
      </c>
      <c r="G65" s="125" t="s">
        <v>32</v>
      </c>
    </row>
    <row r="66" spans="1:7">
      <c r="A66" s="105" t="s">
        <v>675</v>
      </c>
      <c r="B66" s="124" t="s">
        <v>676</v>
      </c>
      <c r="C66" s="125">
        <v>-5230037.5600000005</v>
      </c>
      <c r="D66" s="125">
        <v>-8259277.2300000004</v>
      </c>
      <c r="E66" s="125">
        <v>3029239.67</v>
      </c>
      <c r="F66" s="127">
        <v>-0.36676813062975488</v>
      </c>
      <c r="G66" s="125" t="s">
        <v>32</v>
      </c>
    </row>
    <row r="67" spans="1:7">
      <c r="A67" s="112" t="s">
        <v>669</v>
      </c>
      <c r="B67" s="132" t="s">
        <v>670</v>
      </c>
      <c r="C67" s="133">
        <v>10042681692.940001</v>
      </c>
      <c r="D67" s="133">
        <v>9022898321.6200008</v>
      </c>
      <c r="E67" s="134">
        <v>1019783371.3200001</v>
      </c>
      <c r="F67" s="131">
        <v>0.11302170710230333</v>
      </c>
      <c r="G67" s="133" t="s">
        <v>32</v>
      </c>
    </row>
    <row r="68" spans="1:7">
      <c r="A68" s="112" t="s">
        <v>677</v>
      </c>
      <c r="B68" s="132" t="s">
        <v>625</v>
      </c>
      <c r="C68" s="133">
        <v>26600549517.259998</v>
      </c>
      <c r="D68" s="133">
        <v>25554069669.619999</v>
      </c>
      <c r="E68" s="134">
        <v>1046479847.64</v>
      </c>
      <c r="F68" s="135">
        <v>4.0951592492686574E-2</v>
      </c>
      <c r="G68" s="133" t="s">
        <v>32</v>
      </c>
    </row>
    <row r="69" spans="1:7" ht="14.4">
      <c r="A69" s="115" t="s">
        <v>143</v>
      </c>
      <c r="B69" s="123" t="s">
        <v>625</v>
      </c>
      <c r="C69" s="115">
        <v>26600549517.259998</v>
      </c>
      <c r="D69" s="115">
        <v>25554069669.619999</v>
      </c>
      <c r="E69" s="115">
        <v>1046479847.64</v>
      </c>
      <c r="F69" s="115">
        <v>4.0951592492686574E-2</v>
      </c>
      <c r="G69" s="115">
        <v>25554069669.619999</v>
      </c>
    </row>
    <row r="70" spans="1:7">
      <c r="A70" s="112" t="s">
        <v>678</v>
      </c>
      <c r="B70" s="132" t="s">
        <v>679</v>
      </c>
      <c r="C70" s="133">
        <v>0</v>
      </c>
      <c r="D70" s="133">
        <v>0</v>
      </c>
      <c r="E70" s="133">
        <v>0</v>
      </c>
      <c r="F70" s="135"/>
      <c r="G70" s="133" t="s">
        <v>32</v>
      </c>
    </row>
  </sheetData>
  <printOptions horizontalCentered="1"/>
  <pageMargins left="0.5" right="0.5" top="0.75" bottom="0.5" header="0.5" footer="0.5"/>
  <pageSetup scale="75" pageOrder="overThenDown" orientation="landscape" cellComments="asDisplayed" r:id="rId1"/>
  <headerFooter>
    <oddHeader xml:space="preserve">&amp;RDEF’s Response to OPC POD 1 (1-26)
Q7
Page &amp;P of &amp;N
</oddHeader>
    <oddFooter>&amp;R20240025-OPCPOD1-00004281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F4EAD043515EE408A808D1623B876BF" ma:contentTypeVersion="16" ma:contentTypeDescription="Create a new document." ma:contentTypeScope="" ma:versionID="4c362b19ee3327833c3f56f132cf66b6">
  <xsd:schema xmlns:xsd="http://www.w3.org/2001/XMLSchema" xmlns:xs="http://www.w3.org/2001/XMLSchema" xmlns:p="http://schemas.microsoft.com/office/2006/metadata/properties" xmlns:ns2="1f9b4577-d510-4d0a-9b77-58a7ce050573" xmlns:ns3="cb0cb807-e4cb-4197-a0a9-ff4221d065c9" xmlns:ns4="fb449c68-7da9-4414-a7d8-785e223757ce" targetNamespace="http://schemas.microsoft.com/office/2006/metadata/properties" ma:root="true" ma:fieldsID="19f4afdcdad0360863ada656c772d039" ns2:_="" ns3:_="" ns4:_="">
    <xsd:import namespace="1f9b4577-d510-4d0a-9b77-58a7ce050573"/>
    <xsd:import namespace="cb0cb807-e4cb-4197-a0a9-ff4221d065c9"/>
    <xsd:import namespace="fb449c68-7da9-4414-a7d8-785e223757c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LengthInSecond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Comment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9b4577-d510-4d0a-9b77-58a7ce0505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f6a659c-b33e-46f9-a878-2211c7a73f6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Comments" ma:index="22" nillable="true" ma:displayName="Comments" ma:format="Dropdown" ma:internalName="Comments">
      <xsd:simpleType>
        <xsd:restriction base="dms:Text">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0cb807-e4cb-4197-a0a9-ff4221d065c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449c68-7da9-4414-a7d8-785e223757c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6767940-a93d-42dc-ba06-3854c77682a6}" ma:internalName="TaxCatchAll" ma:showField="CatchAllData" ma:web="cb0cb807-e4cb-4197-a0a9-ff4221d065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f9b4577-d510-4d0a-9b77-58a7ce050573">
      <Terms xmlns="http://schemas.microsoft.com/office/infopath/2007/PartnerControls"/>
    </lcf76f155ced4ddcb4097134ff3c332f>
    <TaxCatchAll xmlns="fb449c68-7da9-4414-a7d8-785e223757ce" xsi:nil="true"/>
    <Comments xmlns="1f9b4577-d510-4d0a-9b77-58a7ce050573" xsi:nil="true"/>
  </documentManagement>
</p:properties>
</file>

<file path=customXml/itemProps1.xml><?xml version="1.0" encoding="utf-8"?>
<ds:datastoreItem xmlns:ds="http://schemas.openxmlformats.org/officeDocument/2006/customXml" ds:itemID="{150CCDA2-1A2A-4C38-973A-D51D8DAC5A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9b4577-d510-4d0a-9b77-58a7ce050573"/>
    <ds:schemaRef ds:uri="cb0cb807-e4cb-4197-a0a9-ff4221d065c9"/>
    <ds:schemaRef ds:uri="fb449c68-7da9-4414-a7d8-785e223757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301AA6-7EA1-4FE1-A447-7CA1E99BE8F0}">
  <ds:schemaRefs>
    <ds:schemaRef ds:uri="http://schemas.microsoft.com/sharepoint/v3/contenttype/forms"/>
  </ds:schemaRefs>
</ds:datastoreItem>
</file>

<file path=customXml/itemProps3.xml><?xml version="1.0" encoding="utf-8"?>
<ds:datastoreItem xmlns:ds="http://schemas.openxmlformats.org/officeDocument/2006/customXml" ds:itemID="{3BC8EDFC-8065-4E1E-A123-D20EA54990E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ba9ff0e-347c-45d4-b3ff-b844abfdc1ce"/>
    <ds:schemaRef ds:uri="http://purl.org/dc/elements/1.1/"/>
    <ds:schemaRef ds:uri="http://schemas.microsoft.com/office/2006/metadata/properties"/>
    <ds:schemaRef ds:uri="http://www.w3.org/XML/1998/namespace"/>
    <ds:schemaRef ds:uri="http://purl.org/dc/dcmitype/"/>
    <ds:schemaRef ds:uri="1f9b4577-d510-4d0a-9b77-58a7ce050573"/>
    <ds:schemaRef ds:uri="fb449c68-7da9-4414-a7d8-785e223757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D-7 2019 - 2023</vt:lpstr>
      <vt:lpstr>2022 Moody's info</vt:lpstr>
      <vt:lpstr>2021 Moody's info</vt:lpstr>
      <vt:lpstr>Moody's info</vt:lpstr>
      <vt:lpstr>2023 Support</vt:lpstr>
      <vt:lpstr>2022 Support</vt:lpstr>
      <vt:lpstr>2021 Support</vt:lpstr>
      <vt:lpstr>DEF 2023 IS</vt:lpstr>
      <vt:lpstr>DEF 2023 BS</vt:lpstr>
      <vt:lpstr>'D-7 2019 - 2023'!Print_Area</vt:lpstr>
    </vt:vector>
  </TitlesOfParts>
  <Company>Duke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Wentz, Cheryl A</dc:creator>
  <cp:lastModifiedBy>Hampton, Monique</cp:lastModifiedBy>
  <cp:lastPrinted>2024-04-14T20:44:28Z</cp:lastPrinted>
  <dcterms:created xsi:type="dcterms:W3CDTF">2019-12-18T19:26:31Z</dcterms:created>
  <dcterms:modified xsi:type="dcterms:W3CDTF">2024-04-14T20:44:42Z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0x0101000F4EAD043515EE408A808D1623B876BF</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ediaServiceImageTags">
    <vt:lpwstr/>
  </property>
</Properties>
</file>