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K:\REGULATORY MATTERS 2009 FORWARD\20240025-Petition for Rate Case Increase\Discovery\OPC POD 1 (1-26)\Attachments\Q7\MFR E\MFR E-Schedules - COS Excel Files\"/>
    </mc:Choice>
  </mc:AlternateContent>
  <xr:revisionPtr revIDLastSave="0" documentId="13_ncr:1_{15F9EF49-34F2-4F13-A46C-636A666A0386}" xr6:coauthVersionLast="47" xr6:coauthVersionMax="47" xr10:uidLastSave="{00000000-0000-0000-0000-000000000000}"/>
  <bookViews>
    <workbookView xWindow="2172" yWindow="984" windowWidth="17280" windowHeight="8928" tabRatio="833" xr2:uid="{22B0C28A-F18C-44D1-B148-EFF6B8011C59}"/>
  </bookViews>
  <sheets>
    <sheet name="Link to COS - 2024" sheetId="10" r:id="rId1"/>
    <sheet name="Budget Pivot - All Charges" sheetId="3" r:id="rId2"/>
    <sheet name="2024  Budget - FINAL" sheetId="8" r:id="rId3"/>
    <sheet name="Vlookup" sheetId="4" r:id="rId4"/>
    <sheet name="RT for Labor Cost" sheetId="5" r:id="rId5"/>
  </sheets>
  <definedNames>
    <definedName name="_xlnm._FilterDatabase" localSheetId="2" hidden="1">'2024  Budget - FINAL'!$A$1:$M$1199</definedName>
    <definedName name="_xlnm.Print_Area" localSheetId="1">'Budget Pivot - All Charges'!$A$1:$G$76</definedName>
    <definedName name="_xlnm.Print_Area" localSheetId="0">'Link to COS - 2024'!$A$1:$E$92</definedName>
    <definedName name="_xlnm.Print_Titles" localSheetId="1">'Budget Pivot - All Charges'!$1:$6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199" i="8" l="1"/>
  <c r="F1199" i="8"/>
  <c r="G1198" i="8"/>
  <c r="F1198" i="8"/>
  <c r="G1197" i="8"/>
  <c r="F1197" i="8"/>
  <c r="G1196" i="8"/>
  <c r="F1196" i="8"/>
  <c r="G1195" i="8"/>
  <c r="F1195" i="8"/>
  <c r="G1194" i="8"/>
  <c r="F1194" i="8"/>
  <c r="G1193" i="8"/>
  <c r="F1193" i="8"/>
  <c r="G1192" i="8"/>
  <c r="F1192" i="8"/>
  <c r="G1191" i="8"/>
  <c r="F1191" i="8"/>
  <c r="G1190" i="8"/>
  <c r="F1190" i="8"/>
  <c r="G1189" i="8"/>
  <c r="F1189" i="8"/>
  <c r="G1188" i="8"/>
  <c r="F1188" i="8"/>
  <c r="G1187" i="8"/>
  <c r="F1187" i="8"/>
  <c r="G1186" i="8"/>
  <c r="F1186" i="8"/>
  <c r="G1185" i="8"/>
  <c r="F1185" i="8"/>
  <c r="G1184" i="8"/>
  <c r="F1184" i="8"/>
  <c r="G1183" i="8"/>
  <c r="F1183" i="8"/>
  <c r="G1182" i="8"/>
  <c r="F1182" i="8"/>
  <c r="G1181" i="8"/>
  <c r="F1181" i="8"/>
  <c r="G1180" i="8"/>
  <c r="F1180" i="8"/>
  <c r="G1179" i="8"/>
  <c r="F1179" i="8"/>
  <c r="G1178" i="8"/>
  <c r="F1178" i="8"/>
  <c r="G1177" i="8"/>
  <c r="F1177" i="8"/>
  <c r="G1176" i="8"/>
  <c r="F1176" i="8"/>
  <c r="G1175" i="8"/>
  <c r="F1175" i="8"/>
  <c r="G1174" i="8"/>
  <c r="F1174" i="8"/>
  <c r="G1173" i="8"/>
  <c r="F1173" i="8"/>
  <c r="G1172" i="8"/>
  <c r="F1172" i="8"/>
  <c r="G1171" i="8"/>
  <c r="F1171" i="8"/>
  <c r="G1170" i="8"/>
  <c r="F1170" i="8"/>
  <c r="G1169" i="8"/>
  <c r="F1169" i="8"/>
  <c r="G1168" i="8"/>
  <c r="F1168" i="8"/>
  <c r="G1167" i="8"/>
  <c r="F1167" i="8"/>
  <c r="G1166" i="8"/>
  <c r="F1166" i="8"/>
  <c r="G1165" i="8"/>
  <c r="F1165" i="8"/>
  <c r="G1164" i="8"/>
  <c r="F1164" i="8"/>
  <c r="G1163" i="8"/>
  <c r="F1163" i="8"/>
  <c r="G1162" i="8"/>
  <c r="F1162" i="8"/>
  <c r="G1161" i="8"/>
  <c r="F1161" i="8"/>
  <c r="G1160" i="8"/>
  <c r="F1160" i="8"/>
  <c r="G1159" i="8"/>
  <c r="F1159" i="8"/>
  <c r="G1158" i="8"/>
  <c r="F1158" i="8"/>
  <c r="G1157" i="8"/>
  <c r="F1157" i="8"/>
  <c r="G1156" i="8"/>
  <c r="F1156" i="8"/>
  <c r="G1155" i="8"/>
  <c r="F1155" i="8"/>
  <c r="G1154" i="8"/>
  <c r="F1154" i="8"/>
  <c r="G1153" i="8"/>
  <c r="F1153" i="8"/>
  <c r="G1152" i="8"/>
  <c r="F1152" i="8"/>
  <c r="G1151" i="8"/>
  <c r="F1151" i="8"/>
  <c r="G1150" i="8"/>
  <c r="F1150" i="8"/>
  <c r="G1149" i="8"/>
  <c r="F1149" i="8"/>
  <c r="G1148" i="8"/>
  <c r="F1148" i="8"/>
  <c r="G1147" i="8"/>
  <c r="F1147" i="8"/>
  <c r="G1146" i="8"/>
  <c r="F1146" i="8"/>
  <c r="G1145" i="8"/>
  <c r="F1145" i="8"/>
  <c r="G1144" i="8"/>
  <c r="F1144" i="8"/>
  <c r="G1143" i="8"/>
  <c r="F1143" i="8"/>
  <c r="G1142" i="8"/>
  <c r="F1142" i="8"/>
  <c r="G1141" i="8"/>
  <c r="F1141" i="8"/>
  <c r="G1140" i="8"/>
  <c r="F1140" i="8"/>
  <c r="G1139" i="8"/>
  <c r="F1139" i="8"/>
  <c r="G1138" i="8"/>
  <c r="F1138" i="8"/>
  <c r="G1137" i="8"/>
  <c r="F1137" i="8"/>
  <c r="G1136" i="8"/>
  <c r="F1136" i="8"/>
  <c r="G1135" i="8"/>
  <c r="F1135" i="8"/>
  <c r="G1134" i="8"/>
  <c r="F1134" i="8"/>
  <c r="G1133" i="8"/>
  <c r="F1133" i="8"/>
  <c r="G1132" i="8"/>
  <c r="F1132" i="8"/>
  <c r="G1131" i="8"/>
  <c r="F1131" i="8"/>
  <c r="G1130" i="8"/>
  <c r="F1130" i="8"/>
  <c r="G1129" i="8"/>
  <c r="F1129" i="8"/>
  <c r="G1128" i="8"/>
  <c r="F1128" i="8"/>
  <c r="G1127" i="8"/>
  <c r="F1127" i="8"/>
  <c r="G1126" i="8"/>
  <c r="F1126" i="8"/>
  <c r="G1125" i="8"/>
  <c r="F1125" i="8"/>
  <c r="G1124" i="8"/>
  <c r="F1124" i="8"/>
  <c r="G1123" i="8"/>
  <c r="F1123" i="8"/>
  <c r="G1122" i="8"/>
  <c r="F1122" i="8"/>
  <c r="G1121" i="8"/>
  <c r="F1121" i="8"/>
  <c r="G1120" i="8"/>
  <c r="F1120" i="8"/>
  <c r="G1119" i="8"/>
  <c r="F1119" i="8"/>
  <c r="G1118" i="8"/>
  <c r="F1118" i="8"/>
  <c r="G1117" i="8"/>
  <c r="F1117" i="8"/>
  <c r="G1116" i="8"/>
  <c r="F1116" i="8"/>
  <c r="G1115" i="8"/>
  <c r="F1115" i="8"/>
  <c r="G1114" i="8"/>
  <c r="F1114" i="8"/>
  <c r="G1113" i="8"/>
  <c r="F1113" i="8"/>
  <c r="G1112" i="8"/>
  <c r="F1112" i="8"/>
  <c r="G1111" i="8"/>
  <c r="F1111" i="8"/>
  <c r="G1110" i="8"/>
  <c r="F1110" i="8"/>
  <c r="G1109" i="8"/>
  <c r="F1109" i="8"/>
  <c r="G1108" i="8"/>
  <c r="F1108" i="8"/>
  <c r="G1107" i="8"/>
  <c r="F1107" i="8"/>
  <c r="G1106" i="8"/>
  <c r="F1106" i="8"/>
  <c r="G1105" i="8"/>
  <c r="F1105" i="8"/>
  <c r="G1104" i="8"/>
  <c r="F1104" i="8"/>
  <c r="G1103" i="8"/>
  <c r="F1103" i="8"/>
  <c r="G1102" i="8"/>
  <c r="F1102" i="8"/>
  <c r="G1101" i="8"/>
  <c r="F1101" i="8"/>
  <c r="G1100" i="8"/>
  <c r="F1100" i="8"/>
  <c r="G1099" i="8"/>
  <c r="F1099" i="8"/>
  <c r="G1098" i="8"/>
  <c r="F1098" i="8"/>
  <c r="G1097" i="8"/>
  <c r="F1097" i="8"/>
  <c r="G1096" i="8"/>
  <c r="F1096" i="8"/>
  <c r="G1095" i="8"/>
  <c r="F1095" i="8"/>
  <c r="G1094" i="8"/>
  <c r="F1094" i="8"/>
  <c r="G1093" i="8"/>
  <c r="F1093" i="8"/>
  <c r="G1092" i="8"/>
  <c r="F1092" i="8"/>
  <c r="G1091" i="8"/>
  <c r="F1091" i="8"/>
  <c r="G1090" i="8"/>
  <c r="F1090" i="8"/>
  <c r="G1089" i="8"/>
  <c r="F1089" i="8"/>
  <c r="G1088" i="8"/>
  <c r="F1088" i="8"/>
  <c r="G1087" i="8"/>
  <c r="F1087" i="8"/>
  <c r="G1086" i="8"/>
  <c r="F1086" i="8"/>
  <c r="G1085" i="8"/>
  <c r="F1085" i="8"/>
  <c r="G1084" i="8"/>
  <c r="F1084" i="8"/>
  <c r="G1083" i="8"/>
  <c r="F1083" i="8"/>
  <c r="G1082" i="8"/>
  <c r="F1082" i="8"/>
  <c r="G1081" i="8"/>
  <c r="F1081" i="8"/>
  <c r="G1080" i="8"/>
  <c r="F1080" i="8"/>
  <c r="G1079" i="8"/>
  <c r="F1079" i="8"/>
  <c r="G1078" i="8"/>
  <c r="F1078" i="8"/>
  <c r="G1077" i="8"/>
  <c r="F1077" i="8"/>
  <c r="G1076" i="8"/>
  <c r="F1076" i="8"/>
  <c r="G1075" i="8"/>
  <c r="F1075" i="8"/>
  <c r="G1074" i="8"/>
  <c r="F1074" i="8"/>
  <c r="G1073" i="8"/>
  <c r="F1073" i="8"/>
  <c r="G1072" i="8"/>
  <c r="F1072" i="8"/>
  <c r="G1071" i="8"/>
  <c r="F1071" i="8"/>
  <c r="G1070" i="8"/>
  <c r="F1070" i="8"/>
  <c r="G1069" i="8"/>
  <c r="F1069" i="8"/>
  <c r="G1068" i="8"/>
  <c r="F1068" i="8"/>
  <c r="G1067" i="8"/>
  <c r="F1067" i="8"/>
  <c r="G1066" i="8"/>
  <c r="F1066" i="8"/>
  <c r="G1065" i="8"/>
  <c r="F1065" i="8"/>
  <c r="G1064" i="8"/>
  <c r="F1064" i="8"/>
  <c r="G1063" i="8"/>
  <c r="F1063" i="8"/>
  <c r="G1062" i="8"/>
  <c r="F1062" i="8"/>
  <c r="G1061" i="8"/>
  <c r="F1061" i="8"/>
  <c r="G1060" i="8"/>
  <c r="F1060" i="8"/>
  <c r="G1059" i="8"/>
  <c r="F1059" i="8"/>
  <c r="G1058" i="8"/>
  <c r="F1058" i="8"/>
  <c r="G1057" i="8"/>
  <c r="F1057" i="8"/>
  <c r="G1056" i="8"/>
  <c r="F1056" i="8"/>
  <c r="G1055" i="8"/>
  <c r="F1055" i="8"/>
  <c r="G1054" i="8"/>
  <c r="F1054" i="8"/>
  <c r="G1053" i="8"/>
  <c r="F1053" i="8"/>
  <c r="G1052" i="8"/>
  <c r="F1052" i="8"/>
  <c r="G1051" i="8"/>
  <c r="F1051" i="8"/>
  <c r="G1050" i="8"/>
  <c r="F1050" i="8"/>
  <c r="G1049" i="8"/>
  <c r="F1049" i="8"/>
  <c r="G1048" i="8"/>
  <c r="F1048" i="8"/>
  <c r="G1047" i="8"/>
  <c r="F1047" i="8"/>
  <c r="G1046" i="8"/>
  <c r="F1046" i="8"/>
  <c r="G1045" i="8"/>
  <c r="F1045" i="8"/>
  <c r="G1044" i="8"/>
  <c r="F1044" i="8"/>
  <c r="G1043" i="8"/>
  <c r="F1043" i="8"/>
  <c r="G1042" i="8"/>
  <c r="F1042" i="8"/>
  <c r="G1041" i="8"/>
  <c r="F1041" i="8"/>
  <c r="G1040" i="8"/>
  <c r="F1040" i="8"/>
  <c r="G1039" i="8"/>
  <c r="F1039" i="8"/>
  <c r="G1038" i="8"/>
  <c r="F1038" i="8"/>
  <c r="G1037" i="8"/>
  <c r="F1037" i="8"/>
  <c r="G1036" i="8"/>
  <c r="F1036" i="8"/>
  <c r="G1035" i="8"/>
  <c r="F1035" i="8"/>
  <c r="G1034" i="8"/>
  <c r="F1034" i="8"/>
  <c r="G1033" i="8"/>
  <c r="F1033" i="8"/>
  <c r="G1032" i="8"/>
  <c r="F1032" i="8"/>
  <c r="G1031" i="8"/>
  <c r="F1031" i="8"/>
  <c r="G1030" i="8"/>
  <c r="F1030" i="8"/>
  <c r="G1029" i="8"/>
  <c r="F1029" i="8"/>
  <c r="G1028" i="8"/>
  <c r="F1028" i="8"/>
  <c r="G1027" i="8"/>
  <c r="F1027" i="8"/>
  <c r="G1026" i="8"/>
  <c r="F1026" i="8"/>
  <c r="G1025" i="8"/>
  <c r="F1025" i="8"/>
  <c r="G1024" i="8"/>
  <c r="F1024" i="8"/>
  <c r="G1023" i="8"/>
  <c r="F1023" i="8"/>
  <c r="G1022" i="8"/>
  <c r="F1022" i="8"/>
  <c r="G1021" i="8"/>
  <c r="F1021" i="8"/>
  <c r="G1020" i="8"/>
  <c r="F1020" i="8"/>
  <c r="G1019" i="8"/>
  <c r="F1019" i="8"/>
  <c r="G1018" i="8"/>
  <c r="F1018" i="8"/>
  <c r="G1017" i="8"/>
  <c r="F1017" i="8"/>
  <c r="G1016" i="8"/>
  <c r="F1016" i="8"/>
  <c r="G1015" i="8"/>
  <c r="F1015" i="8"/>
  <c r="G1014" i="8"/>
  <c r="F1014" i="8"/>
  <c r="G1013" i="8"/>
  <c r="F1013" i="8"/>
  <c r="G1012" i="8"/>
  <c r="F1012" i="8"/>
  <c r="G1011" i="8"/>
  <c r="F1011" i="8"/>
  <c r="G1010" i="8"/>
  <c r="F1010" i="8"/>
  <c r="G1009" i="8"/>
  <c r="F1009" i="8"/>
  <c r="G1008" i="8"/>
  <c r="F1008" i="8"/>
  <c r="G1007" i="8"/>
  <c r="F1007" i="8"/>
  <c r="G1006" i="8"/>
  <c r="F1006" i="8"/>
  <c r="G1005" i="8"/>
  <c r="F1005" i="8"/>
  <c r="G1004" i="8"/>
  <c r="F1004" i="8"/>
  <c r="G1003" i="8"/>
  <c r="F1003" i="8"/>
  <c r="G1002" i="8"/>
  <c r="F1002" i="8"/>
  <c r="G1001" i="8"/>
  <c r="F1001" i="8"/>
  <c r="G1000" i="8"/>
  <c r="F1000" i="8"/>
  <c r="G999" i="8"/>
  <c r="F999" i="8"/>
  <c r="G998" i="8"/>
  <c r="F998" i="8"/>
  <c r="G997" i="8"/>
  <c r="F997" i="8"/>
  <c r="G996" i="8"/>
  <c r="F996" i="8"/>
  <c r="G995" i="8"/>
  <c r="F995" i="8"/>
  <c r="G994" i="8"/>
  <c r="F994" i="8"/>
  <c r="G993" i="8"/>
  <c r="F993" i="8"/>
  <c r="G992" i="8"/>
  <c r="F992" i="8"/>
  <c r="G991" i="8"/>
  <c r="F991" i="8"/>
  <c r="G990" i="8"/>
  <c r="F990" i="8"/>
  <c r="G989" i="8"/>
  <c r="F989" i="8"/>
  <c r="G988" i="8"/>
  <c r="F988" i="8"/>
  <c r="G987" i="8"/>
  <c r="F987" i="8"/>
  <c r="G986" i="8"/>
  <c r="F986" i="8"/>
  <c r="G985" i="8"/>
  <c r="F985" i="8"/>
  <c r="G984" i="8"/>
  <c r="F984" i="8"/>
  <c r="G983" i="8"/>
  <c r="F983" i="8"/>
  <c r="G982" i="8"/>
  <c r="F982" i="8"/>
  <c r="G981" i="8"/>
  <c r="F981" i="8"/>
  <c r="G980" i="8"/>
  <c r="F980" i="8"/>
  <c r="G979" i="8"/>
  <c r="F979" i="8"/>
  <c r="G978" i="8"/>
  <c r="F978" i="8"/>
  <c r="G977" i="8"/>
  <c r="F977" i="8"/>
  <c r="G976" i="8"/>
  <c r="F976" i="8"/>
  <c r="G975" i="8"/>
  <c r="F975" i="8"/>
  <c r="G974" i="8"/>
  <c r="F974" i="8"/>
  <c r="G973" i="8"/>
  <c r="F973" i="8"/>
  <c r="G972" i="8"/>
  <c r="F972" i="8"/>
  <c r="G971" i="8"/>
  <c r="F971" i="8"/>
  <c r="G970" i="8"/>
  <c r="F970" i="8"/>
  <c r="G969" i="8"/>
  <c r="F969" i="8"/>
  <c r="G968" i="8"/>
  <c r="F968" i="8"/>
  <c r="G967" i="8"/>
  <c r="F967" i="8"/>
  <c r="G966" i="8"/>
  <c r="F966" i="8"/>
  <c r="G965" i="8"/>
  <c r="F965" i="8"/>
  <c r="G964" i="8"/>
  <c r="F964" i="8"/>
  <c r="G963" i="8"/>
  <c r="F963" i="8"/>
  <c r="G962" i="8"/>
  <c r="F962" i="8"/>
  <c r="G961" i="8"/>
  <c r="F961" i="8"/>
  <c r="G960" i="8"/>
  <c r="F960" i="8"/>
  <c r="G959" i="8"/>
  <c r="F959" i="8"/>
  <c r="G958" i="8"/>
  <c r="F958" i="8"/>
  <c r="G957" i="8"/>
  <c r="F957" i="8"/>
  <c r="G956" i="8"/>
  <c r="F956" i="8"/>
  <c r="G955" i="8"/>
  <c r="F955" i="8"/>
  <c r="G954" i="8"/>
  <c r="F954" i="8"/>
  <c r="G953" i="8"/>
  <c r="F953" i="8"/>
  <c r="G952" i="8"/>
  <c r="F952" i="8"/>
  <c r="G951" i="8"/>
  <c r="F951" i="8"/>
  <c r="G950" i="8"/>
  <c r="F950" i="8"/>
  <c r="G949" i="8"/>
  <c r="F949" i="8"/>
  <c r="G948" i="8"/>
  <c r="F948" i="8"/>
  <c r="G947" i="8"/>
  <c r="F947" i="8"/>
  <c r="G946" i="8"/>
  <c r="F946" i="8"/>
  <c r="G945" i="8"/>
  <c r="F945" i="8"/>
  <c r="G944" i="8"/>
  <c r="F944" i="8"/>
  <c r="G943" i="8"/>
  <c r="F943" i="8"/>
  <c r="G942" i="8"/>
  <c r="F942" i="8"/>
  <c r="G941" i="8"/>
  <c r="F941" i="8"/>
  <c r="G940" i="8"/>
  <c r="F940" i="8"/>
  <c r="G939" i="8"/>
  <c r="F939" i="8"/>
  <c r="G938" i="8"/>
  <c r="F938" i="8"/>
  <c r="G937" i="8"/>
  <c r="F937" i="8"/>
  <c r="G936" i="8"/>
  <c r="F936" i="8"/>
  <c r="G935" i="8"/>
  <c r="F935" i="8"/>
  <c r="G934" i="8"/>
  <c r="F934" i="8"/>
  <c r="G933" i="8"/>
  <c r="F933" i="8"/>
  <c r="G932" i="8"/>
  <c r="F932" i="8"/>
  <c r="G931" i="8"/>
  <c r="F931" i="8"/>
  <c r="G930" i="8"/>
  <c r="F930" i="8"/>
  <c r="G929" i="8"/>
  <c r="F929" i="8"/>
  <c r="G928" i="8"/>
  <c r="F928" i="8"/>
  <c r="G927" i="8"/>
  <c r="F927" i="8"/>
  <c r="G926" i="8"/>
  <c r="F926" i="8"/>
  <c r="G925" i="8"/>
  <c r="F925" i="8"/>
  <c r="G924" i="8"/>
  <c r="F924" i="8"/>
  <c r="G923" i="8"/>
  <c r="F923" i="8"/>
  <c r="G922" i="8"/>
  <c r="F922" i="8"/>
  <c r="G921" i="8"/>
  <c r="F921" i="8"/>
  <c r="G920" i="8"/>
  <c r="F920" i="8"/>
  <c r="G919" i="8"/>
  <c r="F919" i="8"/>
  <c r="G918" i="8"/>
  <c r="F918" i="8"/>
  <c r="G917" i="8"/>
  <c r="F917" i="8"/>
  <c r="G916" i="8"/>
  <c r="F916" i="8"/>
  <c r="G915" i="8"/>
  <c r="F915" i="8"/>
  <c r="G914" i="8"/>
  <c r="F914" i="8"/>
  <c r="G913" i="8"/>
  <c r="F913" i="8"/>
  <c r="G912" i="8"/>
  <c r="F912" i="8"/>
  <c r="G911" i="8"/>
  <c r="F911" i="8"/>
  <c r="G910" i="8"/>
  <c r="F910" i="8"/>
  <c r="G909" i="8"/>
  <c r="F909" i="8"/>
  <c r="G908" i="8"/>
  <c r="F908" i="8"/>
  <c r="G907" i="8"/>
  <c r="F907" i="8"/>
  <c r="G906" i="8"/>
  <c r="F906" i="8"/>
  <c r="G905" i="8"/>
  <c r="F905" i="8"/>
  <c r="G904" i="8"/>
  <c r="F904" i="8"/>
  <c r="G903" i="8"/>
  <c r="F903" i="8"/>
  <c r="G902" i="8"/>
  <c r="F902" i="8"/>
  <c r="G901" i="8"/>
  <c r="F901" i="8"/>
  <c r="G900" i="8"/>
  <c r="F900" i="8"/>
  <c r="G899" i="8"/>
  <c r="F899" i="8"/>
  <c r="G898" i="8"/>
  <c r="F898" i="8"/>
  <c r="G897" i="8"/>
  <c r="F897" i="8"/>
  <c r="G896" i="8"/>
  <c r="F896" i="8"/>
  <c r="G895" i="8"/>
  <c r="F895" i="8"/>
  <c r="G894" i="8"/>
  <c r="F894" i="8"/>
  <c r="G893" i="8"/>
  <c r="F893" i="8"/>
  <c r="G892" i="8"/>
  <c r="F892" i="8"/>
  <c r="G891" i="8"/>
  <c r="F891" i="8"/>
  <c r="G890" i="8"/>
  <c r="F890" i="8"/>
  <c r="G889" i="8"/>
  <c r="F889" i="8"/>
  <c r="G888" i="8"/>
  <c r="F888" i="8"/>
  <c r="G887" i="8"/>
  <c r="F887" i="8"/>
  <c r="G886" i="8"/>
  <c r="F886" i="8"/>
  <c r="G885" i="8"/>
  <c r="F885" i="8"/>
  <c r="G884" i="8"/>
  <c r="F884" i="8"/>
  <c r="G883" i="8"/>
  <c r="F883" i="8"/>
  <c r="G882" i="8"/>
  <c r="F882" i="8"/>
  <c r="G881" i="8"/>
  <c r="F881" i="8"/>
  <c r="G880" i="8"/>
  <c r="F880" i="8"/>
  <c r="G879" i="8"/>
  <c r="F879" i="8"/>
  <c r="G878" i="8"/>
  <c r="F878" i="8"/>
  <c r="G877" i="8"/>
  <c r="F877" i="8"/>
  <c r="G876" i="8"/>
  <c r="F876" i="8"/>
  <c r="G875" i="8"/>
  <c r="F875" i="8"/>
  <c r="G874" i="8"/>
  <c r="F874" i="8"/>
  <c r="G873" i="8"/>
  <c r="F873" i="8"/>
  <c r="G872" i="8"/>
  <c r="F872" i="8"/>
  <c r="G871" i="8"/>
  <c r="F871" i="8"/>
  <c r="G870" i="8"/>
  <c r="F870" i="8"/>
  <c r="G869" i="8"/>
  <c r="F869" i="8"/>
  <c r="G868" i="8"/>
  <c r="F868" i="8"/>
  <c r="G867" i="8"/>
  <c r="F867" i="8"/>
  <c r="G866" i="8"/>
  <c r="F866" i="8"/>
  <c r="G865" i="8"/>
  <c r="F865" i="8"/>
  <c r="G864" i="8"/>
  <c r="F864" i="8"/>
  <c r="G863" i="8"/>
  <c r="F863" i="8"/>
  <c r="G862" i="8"/>
  <c r="F862" i="8"/>
  <c r="G861" i="8"/>
  <c r="F861" i="8"/>
  <c r="G860" i="8"/>
  <c r="F860" i="8"/>
  <c r="G859" i="8"/>
  <c r="F859" i="8"/>
  <c r="G858" i="8"/>
  <c r="F858" i="8"/>
  <c r="G857" i="8"/>
  <c r="F857" i="8"/>
  <c r="G856" i="8"/>
  <c r="F856" i="8"/>
  <c r="G855" i="8"/>
  <c r="F855" i="8"/>
  <c r="G854" i="8"/>
  <c r="F854" i="8"/>
  <c r="G853" i="8"/>
  <c r="F853" i="8"/>
  <c r="G852" i="8"/>
  <c r="F852" i="8"/>
  <c r="G851" i="8"/>
  <c r="F851" i="8"/>
  <c r="G850" i="8"/>
  <c r="F850" i="8"/>
  <c r="G849" i="8"/>
  <c r="F849" i="8"/>
  <c r="G848" i="8"/>
  <c r="F848" i="8"/>
  <c r="G847" i="8"/>
  <c r="F847" i="8"/>
  <c r="G846" i="8"/>
  <c r="F846" i="8"/>
  <c r="G845" i="8"/>
  <c r="F845" i="8"/>
  <c r="G844" i="8"/>
  <c r="F844" i="8"/>
  <c r="G843" i="8"/>
  <c r="F843" i="8"/>
  <c r="G842" i="8"/>
  <c r="F842" i="8"/>
  <c r="G841" i="8"/>
  <c r="F841" i="8"/>
  <c r="G840" i="8"/>
  <c r="F840" i="8"/>
  <c r="G839" i="8"/>
  <c r="F839" i="8"/>
  <c r="G838" i="8"/>
  <c r="F838" i="8"/>
  <c r="G837" i="8"/>
  <c r="F837" i="8"/>
  <c r="G836" i="8"/>
  <c r="F836" i="8"/>
  <c r="G835" i="8"/>
  <c r="F835" i="8"/>
  <c r="G834" i="8"/>
  <c r="F834" i="8"/>
  <c r="G833" i="8"/>
  <c r="F833" i="8"/>
  <c r="G832" i="8"/>
  <c r="F832" i="8"/>
  <c r="G831" i="8"/>
  <c r="F831" i="8"/>
  <c r="G830" i="8"/>
  <c r="F830" i="8"/>
  <c r="G829" i="8"/>
  <c r="F829" i="8"/>
  <c r="G828" i="8"/>
  <c r="F828" i="8"/>
  <c r="G827" i="8"/>
  <c r="F827" i="8"/>
  <c r="G826" i="8"/>
  <c r="F826" i="8"/>
  <c r="G825" i="8"/>
  <c r="F825" i="8"/>
  <c r="G824" i="8"/>
  <c r="F824" i="8"/>
  <c r="G823" i="8"/>
  <c r="F823" i="8"/>
  <c r="G822" i="8"/>
  <c r="F822" i="8"/>
  <c r="G821" i="8"/>
  <c r="F821" i="8"/>
  <c r="G820" i="8"/>
  <c r="F820" i="8"/>
  <c r="G819" i="8"/>
  <c r="F819" i="8"/>
  <c r="G818" i="8"/>
  <c r="F818" i="8"/>
  <c r="G817" i="8"/>
  <c r="F817" i="8"/>
  <c r="G816" i="8"/>
  <c r="F816" i="8"/>
  <c r="G815" i="8"/>
  <c r="F815" i="8"/>
  <c r="G814" i="8"/>
  <c r="F814" i="8"/>
  <c r="G813" i="8"/>
  <c r="F813" i="8"/>
  <c r="G812" i="8"/>
  <c r="F812" i="8"/>
  <c r="G811" i="8"/>
  <c r="F811" i="8"/>
  <c r="G810" i="8"/>
  <c r="F810" i="8"/>
  <c r="G809" i="8"/>
  <c r="F809" i="8"/>
  <c r="G808" i="8"/>
  <c r="F808" i="8"/>
  <c r="G807" i="8"/>
  <c r="F807" i="8"/>
  <c r="G806" i="8"/>
  <c r="F806" i="8"/>
  <c r="G805" i="8"/>
  <c r="F805" i="8"/>
  <c r="G804" i="8"/>
  <c r="F804" i="8"/>
  <c r="G803" i="8"/>
  <c r="F803" i="8"/>
  <c r="G802" i="8"/>
  <c r="F802" i="8"/>
  <c r="G801" i="8"/>
  <c r="F801" i="8"/>
  <c r="G800" i="8"/>
  <c r="F800" i="8"/>
  <c r="G799" i="8"/>
  <c r="F799" i="8"/>
  <c r="G798" i="8"/>
  <c r="F798" i="8"/>
  <c r="G797" i="8"/>
  <c r="F797" i="8"/>
  <c r="G796" i="8"/>
  <c r="F796" i="8"/>
  <c r="G795" i="8"/>
  <c r="F795" i="8"/>
  <c r="G794" i="8"/>
  <c r="F794" i="8"/>
  <c r="G793" i="8"/>
  <c r="F793" i="8"/>
  <c r="G792" i="8"/>
  <c r="F792" i="8"/>
  <c r="G791" i="8"/>
  <c r="F791" i="8"/>
  <c r="G790" i="8"/>
  <c r="F790" i="8"/>
  <c r="G789" i="8"/>
  <c r="F789" i="8"/>
  <c r="G788" i="8"/>
  <c r="F788" i="8"/>
  <c r="G787" i="8"/>
  <c r="F787" i="8"/>
  <c r="G786" i="8"/>
  <c r="F786" i="8"/>
  <c r="G785" i="8"/>
  <c r="F785" i="8"/>
  <c r="G784" i="8"/>
  <c r="F784" i="8"/>
  <c r="G783" i="8"/>
  <c r="F783" i="8"/>
  <c r="G782" i="8"/>
  <c r="F782" i="8"/>
  <c r="G781" i="8"/>
  <c r="F781" i="8"/>
  <c r="G780" i="8"/>
  <c r="F780" i="8"/>
  <c r="G779" i="8"/>
  <c r="F779" i="8"/>
  <c r="G778" i="8"/>
  <c r="F778" i="8"/>
  <c r="G777" i="8"/>
  <c r="F777" i="8"/>
  <c r="G776" i="8"/>
  <c r="F776" i="8"/>
  <c r="G775" i="8"/>
  <c r="F775" i="8"/>
  <c r="G774" i="8"/>
  <c r="F774" i="8"/>
  <c r="G773" i="8"/>
  <c r="F773" i="8"/>
  <c r="G772" i="8"/>
  <c r="F772" i="8"/>
  <c r="G771" i="8"/>
  <c r="F771" i="8"/>
  <c r="G770" i="8"/>
  <c r="F770" i="8"/>
  <c r="G769" i="8"/>
  <c r="F769" i="8"/>
  <c r="G768" i="8"/>
  <c r="F768" i="8"/>
  <c r="G767" i="8"/>
  <c r="F767" i="8"/>
  <c r="G766" i="8"/>
  <c r="F766" i="8"/>
  <c r="G765" i="8"/>
  <c r="F765" i="8"/>
  <c r="G764" i="8"/>
  <c r="F764" i="8"/>
  <c r="G763" i="8"/>
  <c r="F763" i="8"/>
  <c r="G762" i="8"/>
  <c r="F762" i="8"/>
  <c r="G761" i="8"/>
  <c r="F761" i="8"/>
  <c r="G760" i="8"/>
  <c r="F760" i="8"/>
  <c r="G759" i="8"/>
  <c r="F759" i="8"/>
  <c r="G758" i="8"/>
  <c r="F758" i="8"/>
  <c r="G757" i="8"/>
  <c r="F757" i="8"/>
  <c r="G756" i="8"/>
  <c r="F756" i="8"/>
  <c r="G755" i="8"/>
  <c r="F755" i="8"/>
  <c r="G754" i="8"/>
  <c r="F754" i="8"/>
  <c r="G753" i="8"/>
  <c r="F753" i="8"/>
  <c r="G752" i="8"/>
  <c r="F752" i="8"/>
  <c r="G751" i="8"/>
  <c r="F751" i="8"/>
  <c r="G750" i="8"/>
  <c r="F750" i="8"/>
  <c r="G749" i="8"/>
  <c r="F749" i="8"/>
  <c r="G748" i="8"/>
  <c r="F748" i="8"/>
  <c r="G747" i="8"/>
  <c r="F747" i="8"/>
  <c r="G746" i="8"/>
  <c r="F746" i="8"/>
  <c r="G745" i="8"/>
  <c r="F745" i="8"/>
  <c r="G744" i="8"/>
  <c r="F744" i="8"/>
  <c r="G743" i="8"/>
  <c r="F743" i="8"/>
  <c r="G742" i="8"/>
  <c r="F742" i="8"/>
  <c r="G741" i="8"/>
  <c r="F741" i="8"/>
  <c r="G740" i="8"/>
  <c r="F740" i="8"/>
  <c r="G739" i="8"/>
  <c r="F739" i="8"/>
  <c r="G738" i="8"/>
  <c r="F738" i="8"/>
  <c r="G737" i="8"/>
  <c r="F737" i="8"/>
  <c r="G736" i="8"/>
  <c r="F736" i="8"/>
  <c r="G735" i="8"/>
  <c r="F735" i="8"/>
  <c r="G734" i="8"/>
  <c r="F734" i="8"/>
  <c r="G733" i="8"/>
  <c r="F733" i="8"/>
  <c r="G732" i="8"/>
  <c r="F732" i="8"/>
  <c r="G731" i="8"/>
  <c r="F731" i="8"/>
  <c r="G730" i="8"/>
  <c r="F730" i="8"/>
  <c r="G729" i="8"/>
  <c r="F729" i="8"/>
  <c r="G728" i="8"/>
  <c r="F728" i="8"/>
  <c r="G727" i="8"/>
  <c r="F727" i="8"/>
  <c r="G726" i="8"/>
  <c r="F726" i="8"/>
  <c r="G725" i="8"/>
  <c r="F725" i="8"/>
  <c r="G724" i="8"/>
  <c r="F724" i="8"/>
  <c r="G723" i="8"/>
  <c r="F723" i="8"/>
  <c r="G722" i="8"/>
  <c r="F722" i="8"/>
  <c r="G721" i="8"/>
  <c r="F721" i="8"/>
  <c r="G720" i="8"/>
  <c r="F720" i="8"/>
  <c r="G719" i="8"/>
  <c r="F719" i="8"/>
  <c r="G718" i="8"/>
  <c r="F718" i="8"/>
  <c r="G717" i="8"/>
  <c r="F717" i="8"/>
  <c r="G716" i="8"/>
  <c r="F716" i="8"/>
  <c r="G715" i="8"/>
  <c r="F715" i="8"/>
  <c r="G714" i="8"/>
  <c r="F714" i="8"/>
  <c r="G713" i="8"/>
  <c r="F713" i="8"/>
  <c r="G712" i="8"/>
  <c r="F712" i="8"/>
  <c r="G711" i="8"/>
  <c r="F711" i="8"/>
  <c r="G710" i="8"/>
  <c r="F710" i="8"/>
  <c r="G709" i="8"/>
  <c r="F709" i="8"/>
  <c r="G708" i="8"/>
  <c r="F708" i="8"/>
  <c r="G707" i="8"/>
  <c r="F707" i="8"/>
  <c r="G706" i="8"/>
  <c r="F706" i="8"/>
  <c r="G705" i="8"/>
  <c r="F705" i="8"/>
  <c r="G704" i="8"/>
  <c r="F704" i="8"/>
  <c r="G703" i="8"/>
  <c r="F703" i="8"/>
  <c r="G702" i="8"/>
  <c r="F702" i="8"/>
  <c r="G701" i="8"/>
  <c r="F701" i="8"/>
  <c r="G700" i="8"/>
  <c r="F700" i="8"/>
  <c r="G699" i="8"/>
  <c r="F699" i="8"/>
  <c r="G698" i="8"/>
  <c r="F698" i="8"/>
  <c r="G697" i="8"/>
  <c r="F697" i="8"/>
  <c r="G696" i="8"/>
  <c r="F696" i="8"/>
  <c r="G695" i="8"/>
  <c r="F695" i="8"/>
  <c r="G694" i="8"/>
  <c r="F694" i="8"/>
  <c r="G693" i="8"/>
  <c r="F693" i="8"/>
  <c r="G692" i="8"/>
  <c r="F692" i="8"/>
  <c r="G691" i="8"/>
  <c r="F691" i="8"/>
  <c r="G690" i="8"/>
  <c r="F690" i="8"/>
  <c r="G689" i="8"/>
  <c r="F689" i="8"/>
  <c r="G688" i="8"/>
  <c r="F688" i="8"/>
  <c r="G687" i="8"/>
  <c r="F687" i="8"/>
  <c r="G686" i="8"/>
  <c r="F686" i="8"/>
  <c r="G685" i="8"/>
  <c r="F685" i="8"/>
  <c r="G684" i="8"/>
  <c r="F684" i="8"/>
  <c r="G683" i="8"/>
  <c r="F683" i="8"/>
  <c r="G682" i="8"/>
  <c r="F682" i="8"/>
  <c r="G681" i="8"/>
  <c r="F681" i="8"/>
  <c r="G680" i="8"/>
  <c r="F680" i="8"/>
  <c r="G679" i="8"/>
  <c r="F679" i="8"/>
  <c r="G678" i="8"/>
  <c r="F678" i="8"/>
  <c r="G677" i="8"/>
  <c r="F677" i="8"/>
  <c r="G676" i="8"/>
  <c r="F676" i="8"/>
  <c r="G675" i="8"/>
  <c r="F675" i="8"/>
  <c r="G674" i="8"/>
  <c r="F674" i="8"/>
  <c r="G673" i="8"/>
  <c r="F673" i="8"/>
  <c r="G672" i="8"/>
  <c r="F672" i="8"/>
  <c r="G671" i="8"/>
  <c r="F671" i="8"/>
  <c r="G670" i="8"/>
  <c r="F670" i="8"/>
  <c r="G669" i="8"/>
  <c r="F669" i="8"/>
  <c r="G668" i="8"/>
  <c r="F668" i="8"/>
  <c r="G667" i="8"/>
  <c r="F667" i="8"/>
  <c r="G666" i="8"/>
  <c r="F666" i="8"/>
  <c r="G665" i="8"/>
  <c r="F665" i="8"/>
  <c r="G664" i="8"/>
  <c r="F664" i="8"/>
  <c r="G663" i="8"/>
  <c r="F663" i="8"/>
  <c r="G662" i="8"/>
  <c r="F662" i="8"/>
  <c r="G661" i="8"/>
  <c r="F661" i="8"/>
  <c r="G660" i="8"/>
  <c r="F660" i="8"/>
  <c r="G659" i="8"/>
  <c r="F659" i="8"/>
  <c r="G658" i="8"/>
  <c r="F658" i="8"/>
  <c r="G657" i="8"/>
  <c r="F657" i="8"/>
  <c r="G656" i="8"/>
  <c r="F656" i="8"/>
  <c r="G655" i="8"/>
  <c r="F655" i="8"/>
  <c r="G654" i="8"/>
  <c r="F654" i="8"/>
  <c r="G653" i="8"/>
  <c r="F653" i="8"/>
  <c r="G652" i="8"/>
  <c r="F652" i="8"/>
  <c r="G651" i="8"/>
  <c r="F651" i="8"/>
  <c r="G650" i="8"/>
  <c r="F650" i="8"/>
  <c r="G649" i="8"/>
  <c r="F649" i="8"/>
  <c r="G648" i="8"/>
  <c r="F648" i="8"/>
  <c r="G647" i="8"/>
  <c r="F647" i="8"/>
  <c r="G646" i="8"/>
  <c r="F646" i="8"/>
  <c r="G645" i="8"/>
  <c r="F645" i="8"/>
  <c r="G644" i="8"/>
  <c r="F644" i="8"/>
  <c r="G643" i="8"/>
  <c r="F643" i="8"/>
  <c r="G642" i="8"/>
  <c r="F642" i="8"/>
  <c r="G641" i="8"/>
  <c r="F641" i="8"/>
  <c r="G640" i="8"/>
  <c r="F640" i="8"/>
  <c r="G639" i="8"/>
  <c r="F639" i="8"/>
  <c r="G638" i="8"/>
  <c r="F638" i="8"/>
  <c r="G637" i="8"/>
  <c r="F637" i="8"/>
  <c r="G636" i="8"/>
  <c r="F636" i="8"/>
  <c r="G635" i="8"/>
  <c r="F635" i="8"/>
  <c r="G634" i="8"/>
  <c r="F634" i="8"/>
  <c r="G633" i="8"/>
  <c r="F633" i="8"/>
  <c r="G632" i="8"/>
  <c r="F632" i="8"/>
  <c r="G631" i="8"/>
  <c r="F631" i="8"/>
  <c r="G630" i="8"/>
  <c r="F630" i="8"/>
  <c r="G629" i="8"/>
  <c r="F629" i="8"/>
  <c r="G628" i="8"/>
  <c r="F628" i="8"/>
  <c r="G627" i="8"/>
  <c r="F627" i="8"/>
  <c r="G626" i="8"/>
  <c r="F626" i="8"/>
  <c r="G625" i="8"/>
  <c r="F625" i="8"/>
  <c r="G624" i="8"/>
  <c r="F624" i="8"/>
  <c r="G623" i="8"/>
  <c r="F623" i="8"/>
  <c r="G622" i="8"/>
  <c r="F622" i="8"/>
  <c r="G621" i="8"/>
  <c r="F621" i="8"/>
  <c r="G620" i="8"/>
  <c r="F620" i="8"/>
  <c r="G619" i="8"/>
  <c r="F619" i="8"/>
  <c r="G618" i="8"/>
  <c r="F618" i="8"/>
  <c r="G617" i="8"/>
  <c r="F617" i="8"/>
  <c r="G616" i="8"/>
  <c r="F616" i="8"/>
  <c r="G615" i="8"/>
  <c r="F615" i="8"/>
  <c r="G614" i="8"/>
  <c r="F614" i="8"/>
  <c r="G613" i="8"/>
  <c r="F613" i="8"/>
  <c r="G612" i="8"/>
  <c r="F612" i="8"/>
  <c r="G611" i="8"/>
  <c r="F611" i="8"/>
  <c r="G610" i="8"/>
  <c r="F610" i="8"/>
  <c r="G609" i="8"/>
  <c r="F609" i="8"/>
  <c r="G608" i="8"/>
  <c r="F608" i="8"/>
  <c r="G607" i="8"/>
  <c r="F607" i="8"/>
  <c r="G606" i="8"/>
  <c r="F606" i="8"/>
  <c r="G605" i="8"/>
  <c r="F605" i="8"/>
  <c r="G604" i="8"/>
  <c r="F604" i="8"/>
  <c r="G603" i="8"/>
  <c r="F603" i="8"/>
  <c r="G602" i="8"/>
  <c r="F602" i="8"/>
  <c r="G601" i="8"/>
  <c r="F601" i="8"/>
  <c r="G600" i="8"/>
  <c r="F600" i="8"/>
  <c r="G599" i="8"/>
  <c r="F599" i="8"/>
  <c r="G598" i="8"/>
  <c r="F598" i="8"/>
  <c r="G597" i="8"/>
  <c r="F597" i="8"/>
  <c r="G596" i="8"/>
  <c r="F596" i="8"/>
  <c r="G595" i="8"/>
  <c r="F595" i="8"/>
  <c r="G594" i="8"/>
  <c r="F594" i="8"/>
  <c r="G593" i="8"/>
  <c r="F593" i="8"/>
  <c r="G592" i="8"/>
  <c r="F592" i="8"/>
  <c r="G591" i="8"/>
  <c r="F591" i="8"/>
  <c r="G590" i="8"/>
  <c r="F590" i="8"/>
  <c r="G589" i="8"/>
  <c r="F589" i="8"/>
  <c r="G588" i="8"/>
  <c r="F588" i="8"/>
  <c r="G587" i="8"/>
  <c r="F587" i="8"/>
  <c r="G586" i="8"/>
  <c r="F586" i="8"/>
  <c r="G585" i="8"/>
  <c r="F585" i="8"/>
  <c r="G584" i="8"/>
  <c r="F584" i="8"/>
  <c r="G583" i="8"/>
  <c r="F583" i="8"/>
  <c r="G582" i="8"/>
  <c r="F582" i="8"/>
  <c r="G581" i="8"/>
  <c r="F581" i="8"/>
  <c r="G580" i="8"/>
  <c r="F580" i="8"/>
  <c r="G579" i="8"/>
  <c r="F579" i="8"/>
  <c r="G578" i="8"/>
  <c r="F578" i="8"/>
  <c r="G577" i="8"/>
  <c r="F577" i="8"/>
  <c r="G576" i="8"/>
  <c r="F576" i="8"/>
  <c r="G575" i="8"/>
  <c r="F575" i="8"/>
  <c r="G574" i="8"/>
  <c r="F574" i="8"/>
  <c r="G573" i="8"/>
  <c r="F573" i="8"/>
  <c r="G572" i="8"/>
  <c r="F572" i="8"/>
  <c r="G571" i="8"/>
  <c r="F571" i="8"/>
  <c r="G570" i="8"/>
  <c r="F570" i="8"/>
  <c r="G569" i="8"/>
  <c r="F569" i="8"/>
  <c r="G568" i="8"/>
  <c r="F568" i="8"/>
  <c r="G567" i="8"/>
  <c r="F567" i="8"/>
  <c r="G566" i="8"/>
  <c r="F566" i="8"/>
  <c r="G565" i="8"/>
  <c r="F565" i="8"/>
  <c r="G564" i="8"/>
  <c r="F564" i="8"/>
  <c r="G563" i="8"/>
  <c r="F563" i="8"/>
  <c r="G562" i="8"/>
  <c r="F562" i="8"/>
  <c r="G561" i="8"/>
  <c r="F561" i="8"/>
  <c r="G560" i="8"/>
  <c r="F560" i="8"/>
  <c r="G559" i="8"/>
  <c r="F559" i="8"/>
  <c r="G558" i="8"/>
  <c r="F558" i="8"/>
  <c r="G557" i="8"/>
  <c r="F557" i="8"/>
  <c r="G556" i="8"/>
  <c r="F556" i="8"/>
  <c r="G555" i="8"/>
  <c r="F555" i="8"/>
  <c r="G554" i="8"/>
  <c r="F554" i="8"/>
  <c r="G553" i="8"/>
  <c r="F553" i="8"/>
  <c r="G552" i="8"/>
  <c r="F552" i="8"/>
  <c r="G551" i="8"/>
  <c r="F551" i="8"/>
  <c r="G550" i="8"/>
  <c r="F550" i="8"/>
  <c r="G549" i="8"/>
  <c r="F549" i="8"/>
  <c r="G548" i="8"/>
  <c r="F548" i="8"/>
  <c r="G547" i="8"/>
  <c r="F547" i="8"/>
  <c r="G546" i="8"/>
  <c r="F546" i="8"/>
  <c r="G545" i="8"/>
  <c r="F545" i="8"/>
  <c r="G544" i="8"/>
  <c r="F544" i="8"/>
  <c r="G543" i="8"/>
  <c r="F543" i="8"/>
  <c r="G542" i="8"/>
  <c r="F542" i="8"/>
  <c r="G541" i="8"/>
  <c r="F541" i="8"/>
  <c r="G540" i="8"/>
  <c r="F540" i="8"/>
  <c r="G539" i="8"/>
  <c r="F539" i="8"/>
  <c r="G538" i="8"/>
  <c r="F538" i="8"/>
  <c r="G537" i="8"/>
  <c r="F537" i="8"/>
  <c r="G536" i="8"/>
  <c r="F536" i="8"/>
  <c r="G535" i="8"/>
  <c r="F535" i="8"/>
  <c r="G534" i="8"/>
  <c r="F534" i="8"/>
  <c r="G533" i="8"/>
  <c r="F533" i="8"/>
  <c r="G532" i="8"/>
  <c r="F532" i="8"/>
  <c r="G531" i="8"/>
  <c r="F531" i="8"/>
  <c r="G530" i="8"/>
  <c r="F530" i="8"/>
  <c r="G529" i="8"/>
  <c r="F529" i="8"/>
  <c r="G528" i="8"/>
  <c r="F528" i="8"/>
  <c r="G527" i="8"/>
  <c r="F527" i="8"/>
  <c r="G526" i="8"/>
  <c r="F526" i="8"/>
  <c r="G525" i="8"/>
  <c r="F525" i="8"/>
  <c r="G524" i="8"/>
  <c r="F524" i="8"/>
  <c r="G523" i="8"/>
  <c r="F523" i="8"/>
  <c r="G522" i="8"/>
  <c r="F522" i="8"/>
  <c r="G521" i="8"/>
  <c r="F521" i="8"/>
  <c r="G520" i="8"/>
  <c r="F520" i="8"/>
  <c r="G519" i="8"/>
  <c r="F519" i="8"/>
  <c r="G518" i="8"/>
  <c r="F518" i="8"/>
  <c r="G517" i="8"/>
  <c r="F517" i="8"/>
  <c r="G516" i="8"/>
  <c r="F516" i="8"/>
  <c r="G515" i="8"/>
  <c r="F515" i="8"/>
  <c r="G514" i="8"/>
  <c r="F514" i="8"/>
  <c r="G513" i="8"/>
  <c r="F513" i="8"/>
  <c r="G512" i="8"/>
  <c r="F512" i="8"/>
  <c r="G511" i="8"/>
  <c r="F511" i="8"/>
  <c r="G510" i="8"/>
  <c r="F510" i="8"/>
  <c r="G509" i="8"/>
  <c r="F509" i="8"/>
  <c r="G508" i="8"/>
  <c r="F508" i="8"/>
  <c r="G507" i="8"/>
  <c r="F507" i="8"/>
  <c r="G506" i="8"/>
  <c r="F506" i="8"/>
  <c r="G505" i="8"/>
  <c r="F505" i="8"/>
  <c r="G504" i="8"/>
  <c r="F504" i="8"/>
  <c r="G503" i="8"/>
  <c r="F503" i="8"/>
  <c r="G502" i="8"/>
  <c r="F502" i="8"/>
  <c r="G501" i="8"/>
  <c r="F501" i="8"/>
  <c r="G500" i="8"/>
  <c r="F500" i="8"/>
  <c r="G499" i="8"/>
  <c r="F499" i="8"/>
  <c r="G498" i="8"/>
  <c r="F498" i="8"/>
  <c r="G497" i="8"/>
  <c r="F497" i="8"/>
  <c r="G496" i="8"/>
  <c r="F496" i="8"/>
  <c r="G495" i="8"/>
  <c r="F495" i="8"/>
  <c r="G494" i="8"/>
  <c r="F494" i="8"/>
  <c r="G493" i="8"/>
  <c r="F493" i="8"/>
  <c r="G492" i="8"/>
  <c r="F492" i="8"/>
  <c r="G491" i="8"/>
  <c r="F491" i="8"/>
  <c r="G490" i="8"/>
  <c r="F490" i="8"/>
  <c r="G489" i="8"/>
  <c r="F489" i="8"/>
  <c r="G488" i="8"/>
  <c r="F488" i="8"/>
  <c r="G487" i="8"/>
  <c r="F487" i="8"/>
  <c r="G486" i="8"/>
  <c r="F486" i="8"/>
  <c r="G485" i="8"/>
  <c r="F485" i="8"/>
  <c r="G484" i="8"/>
  <c r="F484" i="8"/>
  <c r="G483" i="8"/>
  <c r="F483" i="8"/>
  <c r="G482" i="8"/>
  <c r="F482" i="8"/>
  <c r="G481" i="8"/>
  <c r="F481" i="8"/>
  <c r="G480" i="8"/>
  <c r="F480" i="8"/>
  <c r="G479" i="8"/>
  <c r="F479" i="8"/>
  <c r="G478" i="8"/>
  <c r="F478" i="8"/>
  <c r="G477" i="8"/>
  <c r="F477" i="8"/>
  <c r="G476" i="8"/>
  <c r="F476" i="8"/>
  <c r="G475" i="8"/>
  <c r="F475" i="8"/>
  <c r="G474" i="8"/>
  <c r="F474" i="8"/>
  <c r="G473" i="8"/>
  <c r="F473" i="8"/>
  <c r="G472" i="8"/>
  <c r="F472" i="8"/>
  <c r="G471" i="8"/>
  <c r="F471" i="8"/>
  <c r="G470" i="8"/>
  <c r="F470" i="8"/>
  <c r="G469" i="8"/>
  <c r="F469" i="8"/>
  <c r="G468" i="8"/>
  <c r="F468" i="8"/>
  <c r="G467" i="8"/>
  <c r="F467" i="8"/>
  <c r="G466" i="8"/>
  <c r="F466" i="8"/>
  <c r="G465" i="8"/>
  <c r="F465" i="8"/>
  <c r="G464" i="8"/>
  <c r="F464" i="8"/>
  <c r="G463" i="8"/>
  <c r="F463" i="8"/>
  <c r="G462" i="8"/>
  <c r="F462" i="8"/>
  <c r="G461" i="8"/>
  <c r="F461" i="8"/>
  <c r="G460" i="8"/>
  <c r="F460" i="8"/>
  <c r="G459" i="8"/>
  <c r="F459" i="8"/>
  <c r="G458" i="8"/>
  <c r="F458" i="8"/>
  <c r="G457" i="8"/>
  <c r="F457" i="8"/>
  <c r="G456" i="8"/>
  <c r="F456" i="8"/>
  <c r="G455" i="8"/>
  <c r="F455" i="8"/>
  <c r="G454" i="8"/>
  <c r="F454" i="8"/>
  <c r="G453" i="8"/>
  <c r="F453" i="8"/>
  <c r="G452" i="8"/>
  <c r="F452" i="8"/>
  <c r="G451" i="8"/>
  <c r="F451" i="8"/>
  <c r="G450" i="8"/>
  <c r="F450" i="8"/>
  <c r="G449" i="8"/>
  <c r="F449" i="8"/>
  <c r="G448" i="8"/>
  <c r="F448" i="8"/>
  <c r="G447" i="8"/>
  <c r="F447" i="8"/>
  <c r="G446" i="8"/>
  <c r="F446" i="8"/>
  <c r="G445" i="8"/>
  <c r="F445" i="8"/>
  <c r="G444" i="8"/>
  <c r="F444" i="8"/>
  <c r="G443" i="8"/>
  <c r="F443" i="8"/>
  <c r="G442" i="8"/>
  <c r="F442" i="8"/>
  <c r="G441" i="8"/>
  <c r="F441" i="8"/>
  <c r="G440" i="8"/>
  <c r="F440" i="8"/>
  <c r="G439" i="8"/>
  <c r="F439" i="8"/>
  <c r="G438" i="8"/>
  <c r="F438" i="8"/>
  <c r="G437" i="8"/>
  <c r="F437" i="8"/>
  <c r="G436" i="8"/>
  <c r="F436" i="8"/>
  <c r="G435" i="8"/>
  <c r="F435" i="8"/>
  <c r="G434" i="8"/>
  <c r="F434" i="8"/>
  <c r="G433" i="8"/>
  <c r="F433" i="8"/>
  <c r="G432" i="8"/>
  <c r="F432" i="8"/>
  <c r="G431" i="8"/>
  <c r="F431" i="8"/>
  <c r="G430" i="8"/>
  <c r="F430" i="8"/>
  <c r="G429" i="8"/>
  <c r="F429" i="8"/>
  <c r="G428" i="8"/>
  <c r="F428" i="8"/>
  <c r="G427" i="8"/>
  <c r="F427" i="8"/>
  <c r="G426" i="8"/>
  <c r="F426" i="8"/>
  <c r="G425" i="8"/>
  <c r="F425" i="8"/>
  <c r="G424" i="8"/>
  <c r="F424" i="8"/>
  <c r="G423" i="8"/>
  <c r="F423" i="8"/>
  <c r="G422" i="8"/>
  <c r="F422" i="8"/>
  <c r="G421" i="8"/>
  <c r="F421" i="8"/>
  <c r="G420" i="8"/>
  <c r="F420" i="8"/>
  <c r="G419" i="8"/>
  <c r="F419" i="8"/>
  <c r="G418" i="8"/>
  <c r="F418" i="8"/>
  <c r="G417" i="8"/>
  <c r="F417" i="8"/>
  <c r="G416" i="8"/>
  <c r="F416" i="8"/>
  <c r="G415" i="8"/>
  <c r="F415" i="8"/>
  <c r="G414" i="8"/>
  <c r="F414" i="8"/>
  <c r="G413" i="8"/>
  <c r="F413" i="8"/>
  <c r="G412" i="8"/>
  <c r="F412" i="8"/>
  <c r="G411" i="8"/>
  <c r="F411" i="8"/>
  <c r="G410" i="8"/>
  <c r="F410" i="8"/>
  <c r="G409" i="8"/>
  <c r="F409" i="8"/>
  <c r="G408" i="8"/>
  <c r="F408" i="8"/>
  <c r="G407" i="8"/>
  <c r="F407" i="8"/>
  <c r="G406" i="8"/>
  <c r="F406" i="8"/>
  <c r="G405" i="8"/>
  <c r="F405" i="8"/>
  <c r="G404" i="8"/>
  <c r="F404" i="8"/>
  <c r="G403" i="8"/>
  <c r="F403" i="8"/>
  <c r="G402" i="8"/>
  <c r="F402" i="8"/>
  <c r="G401" i="8"/>
  <c r="F401" i="8"/>
  <c r="G400" i="8"/>
  <c r="F400" i="8"/>
  <c r="G399" i="8"/>
  <c r="F399" i="8"/>
  <c r="G398" i="8"/>
  <c r="F398" i="8"/>
  <c r="G397" i="8"/>
  <c r="F397" i="8"/>
  <c r="G396" i="8"/>
  <c r="F396" i="8"/>
  <c r="G395" i="8"/>
  <c r="F395" i="8"/>
  <c r="G394" i="8"/>
  <c r="F394" i="8"/>
  <c r="G393" i="8"/>
  <c r="F393" i="8"/>
  <c r="G392" i="8"/>
  <c r="F392" i="8"/>
  <c r="G391" i="8"/>
  <c r="F391" i="8"/>
  <c r="G390" i="8"/>
  <c r="F390" i="8"/>
  <c r="G389" i="8"/>
  <c r="F389" i="8"/>
  <c r="G388" i="8"/>
  <c r="F388" i="8"/>
  <c r="G387" i="8"/>
  <c r="F387" i="8"/>
  <c r="G386" i="8"/>
  <c r="F386" i="8"/>
  <c r="G385" i="8"/>
  <c r="F385" i="8"/>
  <c r="G384" i="8"/>
  <c r="F384" i="8"/>
  <c r="G383" i="8"/>
  <c r="F383" i="8"/>
  <c r="G382" i="8"/>
  <c r="F382" i="8"/>
  <c r="G381" i="8"/>
  <c r="F381" i="8"/>
  <c r="G380" i="8"/>
  <c r="F380" i="8"/>
  <c r="G379" i="8"/>
  <c r="F379" i="8"/>
  <c r="G378" i="8"/>
  <c r="F378" i="8"/>
  <c r="G377" i="8"/>
  <c r="F377" i="8"/>
  <c r="G376" i="8"/>
  <c r="F376" i="8"/>
  <c r="G375" i="8"/>
  <c r="F375" i="8"/>
  <c r="G374" i="8"/>
  <c r="F374" i="8"/>
  <c r="G373" i="8"/>
  <c r="F373" i="8"/>
  <c r="G372" i="8"/>
  <c r="F372" i="8"/>
  <c r="G371" i="8"/>
  <c r="F371" i="8"/>
  <c r="G370" i="8"/>
  <c r="F370" i="8"/>
  <c r="G369" i="8"/>
  <c r="F369" i="8"/>
  <c r="G368" i="8"/>
  <c r="F368" i="8"/>
  <c r="G367" i="8"/>
  <c r="F367" i="8"/>
  <c r="G366" i="8"/>
  <c r="F366" i="8"/>
  <c r="G365" i="8"/>
  <c r="F365" i="8"/>
  <c r="G364" i="8"/>
  <c r="F364" i="8"/>
  <c r="G363" i="8"/>
  <c r="F363" i="8"/>
  <c r="G362" i="8"/>
  <c r="F362" i="8"/>
  <c r="G361" i="8"/>
  <c r="F361" i="8"/>
  <c r="G360" i="8"/>
  <c r="F360" i="8"/>
  <c r="G359" i="8"/>
  <c r="F359" i="8"/>
  <c r="G358" i="8"/>
  <c r="F358" i="8"/>
  <c r="G357" i="8"/>
  <c r="F357" i="8"/>
  <c r="G356" i="8"/>
  <c r="F356" i="8"/>
  <c r="G355" i="8"/>
  <c r="F355" i="8"/>
  <c r="G354" i="8"/>
  <c r="F354" i="8"/>
  <c r="G353" i="8"/>
  <c r="F353" i="8"/>
  <c r="G352" i="8"/>
  <c r="F352" i="8"/>
  <c r="G351" i="8"/>
  <c r="F351" i="8"/>
  <c r="G350" i="8"/>
  <c r="F350" i="8"/>
  <c r="G349" i="8"/>
  <c r="F349" i="8"/>
  <c r="G348" i="8"/>
  <c r="F348" i="8"/>
  <c r="G347" i="8"/>
  <c r="F347" i="8"/>
  <c r="G346" i="8"/>
  <c r="F346" i="8"/>
  <c r="G345" i="8"/>
  <c r="F345" i="8"/>
  <c r="G344" i="8"/>
  <c r="F344" i="8"/>
  <c r="G343" i="8"/>
  <c r="F343" i="8"/>
  <c r="G342" i="8"/>
  <c r="F342" i="8"/>
  <c r="G341" i="8"/>
  <c r="F341" i="8"/>
  <c r="G340" i="8"/>
  <c r="F340" i="8"/>
  <c r="G339" i="8"/>
  <c r="F339" i="8"/>
  <c r="G338" i="8"/>
  <c r="F338" i="8"/>
  <c r="G337" i="8"/>
  <c r="F337" i="8"/>
  <c r="G336" i="8"/>
  <c r="F336" i="8"/>
  <c r="G335" i="8"/>
  <c r="F335" i="8"/>
  <c r="G334" i="8"/>
  <c r="F334" i="8"/>
  <c r="G333" i="8"/>
  <c r="F333" i="8"/>
  <c r="G332" i="8"/>
  <c r="F332" i="8"/>
  <c r="G331" i="8"/>
  <c r="F331" i="8"/>
  <c r="G330" i="8"/>
  <c r="F330" i="8"/>
  <c r="G329" i="8"/>
  <c r="F329" i="8"/>
  <c r="G328" i="8"/>
  <c r="F328" i="8"/>
  <c r="G327" i="8"/>
  <c r="F327" i="8"/>
  <c r="G326" i="8"/>
  <c r="F326" i="8"/>
  <c r="G325" i="8"/>
  <c r="F325" i="8"/>
  <c r="G324" i="8"/>
  <c r="F324" i="8"/>
  <c r="G323" i="8"/>
  <c r="F323" i="8"/>
  <c r="G322" i="8"/>
  <c r="F322" i="8"/>
  <c r="G321" i="8"/>
  <c r="F321" i="8"/>
  <c r="G320" i="8"/>
  <c r="F320" i="8"/>
  <c r="G319" i="8"/>
  <c r="F319" i="8"/>
  <c r="G318" i="8"/>
  <c r="F318" i="8"/>
  <c r="G317" i="8"/>
  <c r="F317" i="8"/>
  <c r="G316" i="8"/>
  <c r="F316" i="8"/>
  <c r="G315" i="8"/>
  <c r="F315" i="8"/>
  <c r="G314" i="8"/>
  <c r="F314" i="8"/>
  <c r="G313" i="8"/>
  <c r="F313" i="8"/>
  <c r="G312" i="8"/>
  <c r="F312" i="8"/>
  <c r="G311" i="8"/>
  <c r="F311" i="8"/>
  <c r="G310" i="8"/>
  <c r="F310" i="8"/>
  <c r="G309" i="8"/>
  <c r="F309" i="8"/>
  <c r="G308" i="8"/>
  <c r="F308" i="8"/>
  <c r="G307" i="8"/>
  <c r="F307" i="8"/>
  <c r="G306" i="8"/>
  <c r="F306" i="8"/>
  <c r="G305" i="8"/>
  <c r="F305" i="8"/>
  <c r="G304" i="8"/>
  <c r="F304" i="8"/>
  <c r="G303" i="8"/>
  <c r="F303" i="8"/>
  <c r="G302" i="8"/>
  <c r="F302" i="8"/>
  <c r="G301" i="8"/>
  <c r="F301" i="8"/>
  <c r="G300" i="8"/>
  <c r="F300" i="8"/>
  <c r="G299" i="8"/>
  <c r="F299" i="8"/>
  <c r="G298" i="8"/>
  <c r="F298" i="8"/>
  <c r="G297" i="8"/>
  <c r="F297" i="8"/>
  <c r="G296" i="8"/>
  <c r="F296" i="8"/>
  <c r="G295" i="8"/>
  <c r="F295" i="8"/>
  <c r="G294" i="8"/>
  <c r="F294" i="8"/>
  <c r="G293" i="8"/>
  <c r="F293" i="8"/>
  <c r="G292" i="8"/>
  <c r="F292" i="8"/>
  <c r="G291" i="8"/>
  <c r="F291" i="8"/>
  <c r="G290" i="8"/>
  <c r="F290" i="8"/>
  <c r="G289" i="8"/>
  <c r="F289" i="8"/>
  <c r="G288" i="8"/>
  <c r="F288" i="8"/>
  <c r="G287" i="8"/>
  <c r="F287" i="8"/>
  <c r="G286" i="8"/>
  <c r="F286" i="8"/>
  <c r="G285" i="8"/>
  <c r="F285" i="8"/>
  <c r="G284" i="8"/>
  <c r="F284" i="8"/>
  <c r="G283" i="8"/>
  <c r="F283" i="8"/>
  <c r="G282" i="8"/>
  <c r="F282" i="8"/>
  <c r="G281" i="8"/>
  <c r="F281" i="8"/>
  <c r="G280" i="8"/>
  <c r="F280" i="8"/>
  <c r="G279" i="8"/>
  <c r="F279" i="8"/>
  <c r="G278" i="8"/>
  <c r="F278" i="8"/>
  <c r="G277" i="8"/>
  <c r="F277" i="8"/>
  <c r="G276" i="8"/>
  <c r="F276" i="8"/>
  <c r="G275" i="8"/>
  <c r="F275" i="8"/>
  <c r="G274" i="8"/>
  <c r="F274" i="8"/>
  <c r="G273" i="8"/>
  <c r="F273" i="8"/>
  <c r="G272" i="8"/>
  <c r="F272" i="8"/>
  <c r="G271" i="8"/>
  <c r="F271" i="8"/>
  <c r="G270" i="8"/>
  <c r="F270" i="8"/>
  <c r="G269" i="8"/>
  <c r="F269" i="8"/>
  <c r="G268" i="8"/>
  <c r="F268" i="8"/>
  <c r="G267" i="8"/>
  <c r="F267" i="8"/>
  <c r="G266" i="8"/>
  <c r="F266" i="8"/>
  <c r="G265" i="8"/>
  <c r="F265" i="8"/>
  <c r="G264" i="8"/>
  <c r="F264" i="8"/>
  <c r="G263" i="8"/>
  <c r="F263" i="8"/>
  <c r="G262" i="8"/>
  <c r="F262" i="8"/>
  <c r="G261" i="8"/>
  <c r="F261" i="8"/>
  <c r="G260" i="8"/>
  <c r="F260" i="8"/>
  <c r="G259" i="8"/>
  <c r="F259" i="8"/>
  <c r="G258" i="8"/>
  <c r="F258" i="8"/>
  <c r="G257" i="8"/>
  <c r="F257" i="8"/>
  <c r="G256" i="8"/>
  <c r="F256" i="8"/>
  <c r="G255" i="8"/>
  <c r="F255" i="8"/>
  <c r="G254" i="8"/>
  <c r="F254" i="8"/>
  <c r="G253" i="8"/>
  <c r="F253" i="8"/>
  <c r="G252" i="8"/>
  <c r="F252" i="8"/>
  <c r="G251" i="8"/>
  <c r="F251" i="8"/>
  <c r="G250" i="8"/>
  <c r="F250" i="8"/>
  <c r="G249" i="8"/>
  <c r="F249" i="8"/>
  <c r="G248" i="8"/>
  <c r="F248" i="8"/>
  <c r="G247" i="8"/>
  <c r="F247" i="8"/>
  <c r="G246" i="8"/>
  <c r="F246" i="8"/>
  <c r="G245" i="8"/>
  <c r="F245" i="8"/>
  <c r="G244" i="8"/>
  <c r="F244" i="8"/>
  <c r="G243" i="8"/>
  <c r="F243" i="8"/>
  <c r="G242" i="8"/>
  <c r="F242" i="8"/>
  <c r="G241" i="8"/>
  <c r="F241" i="8"/>
  <c r="G240" i="8"/>
  <c r="F240" i="8"/>
  <c r="G239" i="8"/>
  <c r="F239" i="8"/>
  <c r="G238" i="8"/>
  <c r="F238" i="8"/>
  <c r="G237" i="8"/>
  <c r="F237" i="8"/>
  <c r="G236" i="8"/>
  <c r="F236" i="8"/>
  <c r="G235" i="8"/>
  <c r="F235" i="8"/>
  <c r="G234" i="8"/>
  <c r="F234" i="8"/>
  <c r="G233" i="8"/>
  <c r="F233" i="8"/>
  <c r="G232" i="8"/>
  <c r="F232" i="8"/>
  <c r="G231" i="8"/>
  <c r="F231" i="8"/>
  <c r="G230" i="8"/>
  <c r="F230" i="8"/>
  <c r="G229" i="8"/>
  <c r="F229" i="8"/>
  <c r="G228" i="8"/>
  <c r="F228" i="8"/>
  <c r="G227" i="8"/>
  <c r="F227" i="8"/>
  <c r="G226" i="8"/>
  <c r="F226" i="8"/>
  <c r="G225" i="8"/>
  <c r="F225" i="8"/>
  <c r="G224" i="8"/>
  <c r="F224" i="8"/>
  <c r="G223" i="8"/>
  <c r="F223" i="8"/>
  <c r="G222" i="8"/>
  <c r="F222" i="8"/>
  <c r="G221" i="8"/>
  <c r="F221" i="8"/>
  <c r="G220" i="8"/>
  <c r="F220" i="8"/>
  <c r="G219" i="8"/>
  <c r="F219" i="8"/>
  <c r="G218" i="8"/>
  <c r="F218" i="8"/>
  <c r="G217" i="8"/>
  <c r="F217" i="8"/>
  <c r="G216" i="8"/>
  <c r="F216" i="8"/>
  <c r="G215" i="8"/>
  <c r="F215" i="8"/>
  <c r="G214" i="8"/>
  <c r="F214" i="8"/>
  <c r="G213" i="8"/>
  <c r="F213" i="8"/>
  <c r="G212" i="8"/>
  <c r="F212" i="8"/>
  <c r="G211" i="8"/>
  <c r="F211" i="8"/>
  <c r="G210" i="8"/>
  <c r="F210" i="8"/>
  <c r="G209" i="8"/>
  <c r="F209" i="8"/>
  <c r="G208" i="8"/>
  <c r="F208" i="8"/>
  <c r="G207" i="8"/>
  <c r="F207" i="8"/>
  <c r="G206" i="8"/>
  <c r="F206" i="8"/>
  <c r="G205" i="8"/>
  <c r="F205" i="8"/>
  <c r="G204" i="8"/>
  <c r="F204" i="8"/>
  <c r="G203" i="8"/>
  <c r="F203" i="8"/>
  <c r="G202" i="8"/>
  <c r="F202" i="8"/>
  <c r="G201" i="8"/>
  <c r="F201" i="8"/>
  <c r="G200" i="8"/>
  <c r="F200" i="8"/>
  <c r="G199" i="8"/>
  <c r="F199" i="8"/>
  <c r="G198" i="8"/>
  <c r="F198" i="8"/>
  <c r="G197" i="8"/>
  <c r="F197" i="8"/>
  <c r="G196" i="8"/>
  <c r="F196" i="8"/>
  <c r="G195" i="8"/>
  <c r="F195" i="8"/>
  <c r="G194" i="8"/>
  <c r="F194" i="8"/>
  <c r="G193" i="8"/>
  <c r="F193" i="8"/>
  <c r="G192" i="8"/>
  <c r="F192" i="8"/>
  <c r="G191" i="8"/>
  <c r="F191" i="8"/>
  <c r="G190" i="8"/>
  <c r="F190" i="8"/>
  <c r="G189" i="8"/>
  <c r="F189" i="8"/>
  <c r="G188" i="8"/>
  <c r="F188" i="8"/>
  <c r="G187" i="8"/>
  <c r="F187" i="8"/>
  <c r="G186" i="8"/>
  <c r="F186" i="8"/>
  <c r="G185" i="8"/>
  <c r="F185" i="8"/>
  <c r="G184" i="8"/>
  <c r="F184" i="8"/>
  <c r="G183" i="8"/>
  <c r="F183" i="8"/>
  <c r="G182" i="8"/>
  <c r="F182" i="8"/>
  <c r="G181" i="8"/>
  <c r="F181" i="8"/>
  <c r="G180" i="8"/>
  <c r="F180" i="8"/>
  <c r="G179" i="8"/>
  <c r="F179" i="8"/>
  <c r="G178" i="8"/>
  <c r="F178" i="8"/>
  <c r="G177" i="8"/>
  <c r="F177" i="8"/>
  <c r="G176" i="8"/>
  <c r="F176" i="8"/>
  <c r="G175" i="8"/>
  <c r="F175" i="8"/>
  <c r="G174" i="8"/>
  <c r="F174" i="8"/>
  <c r="G173" i="8"/>
  <c r="F173" i="8"/>
  <c r="G172" i="8"/>
  <c r="F172" i="8"/>
  <c r="G171" i="8"/>
  <c r="F171" i="8"/>
  <c r="G170" i="8"/>
  <c r="F170" i="8"/>
  <c r="G169" i="8"/>
  <c r="F169" i="8"/>
  <c r="G168" i="8"/>
  <c r="F168" i="8"/>
  <c r="G167" i="8"/>
  <c r="F167" i="8"/>
  <c r="G166" i="8"/>
  <c r="F166" i="8"/>
  <c r="G165" i="8"/>
  <c r="F165" i="8"/>
  <c r="G164" i="8"/>
  <c r="F164" i="8"/>
  <c r="G163" i="8"/>
  <c r="F163" i="8"/>
  <c r="G162" i="8"/>
  <c r="F162" i="8"/>
  <c r="G161" i="8"/>
  <c r="F161" i="8"/>
  <c r="G160" i="8"/>
  <c r="F160" i="8"/>
  <c r="G159" i="8"/>
  <c r="F159" i="8"/>
  <c r="G158" i="8"/>
  <c r="F158" i="8"/>
  <c r="G157" i="8"/>
  <c r="F157" i="8"/>
  <c r="G156" i="8"/>
  <c r="F156" i="8"/>
  <c r="G155" i="8"/>
  <c r="F155" i="8"/>
  <c r="G154" i="8"/>
  <c r="F154" i="8"/>
  <c r="G153" i="8"/>
  <c r="F153" i="8"/>
  <c r="G152" i="8"/>
  <c r="F152" i="8"/>
  <c r="G151" i="8"/>
  <c r="F151" i="8"/>
  <c r="G150" i="8"/>
  <c r="F150" i="8"/>
  <c r="G149" i="8"/>
  <c r="F149" i="8"/>
  <c r="G148" i="8"/>
  <c r="F148" i="8"/>
  <c r="G147" i="8"/>
  <c r="F147" i="8"/>
  <c r="G146" i="8"/>
  <c r="F146" i="8"/>
  <c r="G145" i="8"/>
  <c r="F145" i="8"/>
  <c r="G144" i="8"/>
  <c r="F144" i="8"/>
  <c r="G143" i="8"/>
  <c r="F143" i="8"/>
  <c r="G142" i="8"/>
  <c r="F142" i="8"/>
  <c r="G141" i="8"/>
  <c r="F141" i="8"/>
  <c r="G140" i="8"/>
  <c r="F140" i="8"/>
  <c r="G139" i="8"/>
  <c r="F139" i="8"/>
  <c r="G138" i="8"/>
  <c r="F138" i="8"/>
  <c r="G137" i="8"/>
  <c r="F137" i="8"/>
  <c r="G136" i="8"/>
  <c r="F136" i="8"/>
  <c r="G135" i="8"/>
  <c r="F135" i="8"/>
  <c r="G134" i="8"/>
  <c r="F134" i="8"/>
  <c r="G133" i="8"/>
  <c r="F133" i="8"/>
  <c r="G132" i="8"/>
  <c r="F132" i="8"/>
  <c r="G131" i="8"/>
  <c r="F131" i="8"/>
  <c r="G130" i="8"/>
  <c r="F130" i="8"/>
  <c r="G129" i="8"/>
  <c r="F129" i="8"/>
  <c r="G128" i="8"/>
  <c r="F128" i="8"/>
  <c r="G127" i="8"/>
  <c r="F127" i="8"/>
  <c r="G126" i="8"/>
  <c r="F126" i="8"/>
  <c r="G125" i="8"/>
  <c r="F125" i="8"/>
  <c r="G124" i="8"/>
  <c r="F124" i="8"/>
  <c r="G123" i="8"/>
  <c r="F123" i="8"/>
  <c r="G122" i="8"/>
  <c r="F122" i="8"/>
  <c r="G121" i="8"/>
  <c r="F121" i="8"/>
  <c r="G120" i="8"/>
  <c r="F120" i="8"/>
  <c r="G119" i="8"/>
  <c r="F119" i="8"/>
  <c r="G118" i="8"/>
  <c r="F118" i="8"/>
  <c r="G117" i="8"/>
  <c r="F117" i="8"/>
  <c r="G116" i="8"/>
  <c r="F116" i="8"/>
  <c r="G115" i="8"/>
  <c r="F115" i="8"/>
  <c r="G114" i="8"/>
  <c r="F114" i="8"/>
  <c r="G113" i="8"/>
  <c r="F113" i="8"/>
  <c r="G112" i="8"/>
  <c r="F112" i="8"/>
  <c r="G111" i="8"/>
  <c r="F111" i="8"/>
  <c r="G110" i="8"/>
  <c r="F110" i="8"/>
  <c r="G109" i="8"/>
  <c r="F109" i="8"/>
  <c r="G108" i="8"/>
  <c r="F108" i="8"/>
  <c r="G107" i="8"/>
  <c r="F107" i="8"/>
  <c r="G106" i="8"/>
  <c r="F106" i="8"/>
  <c r="G105" i="8"/>
  <c r="F105" i="8"/>
  <c r="G104" i="8"/>
  <c r="F104" i="8"/>
  <c r="G103" i="8"/>
  <c r="F103" i="8"/>
  <c r="G102" i="8"/>
  <c r="F102" i="8"/>
  <c r="G101" i="8"/>
  <c r="F101" i="8"/>
  <c r="G100" i="8"/>
  <c r="F100" i="8"/>
  <c r="G99" i="8"/>
  <c r="F99" i="8"/>
  <c r="G98" i="8"/>
  <c r="F98" i="8"/>
  <c r="G97" i="8"/>
  <c r="F97" i="8"/>
  <c r="G96" i="8"/>
  <c r="F96" i="8"/>
  <c r="G95" i="8"/>
  <c r="F95" i="8"/>
  <c r="G94" i="8"/>
  <c r="F94" i="8"/>
  <c r="G93" i="8"/>
  <c r="F93" i="8"/>
  <c r="G92" i="8"/>
  <c r="F92" i="8"/>
  <c r="G91" i="8"/>
  <c r="F91" i="8"/>
  <c r="G90" i="8"/>
  <c r="F90" i="8"/>
  <c r="G89" i="8"/>
  <c r="F89" i="8"/>
  <c r="G88" i="8"/>
  <c r="F88" i="8"/>
  <c r="G87" i="8"/>
  <c r="F87" i="8"/>
  <c r="G86" i="8"/>
  <c r="F86" i="8"/>
  <c r="G85" i="8"/>
  <c r="F85" i="8"/>
  <c r="G84" i="8"/>
  <c r="F84" i="8"/>
  <c r="G83" i="8"/>
  <c r="F83" i="8"/>
  <c r="G82" i="8"/>
  <c r="F82" i="8"/>
  <c r="G81" i="8"/>
  <c r="F81" i="8"/>
  <c r="G80" i="8"/>
  <c r="F80" i="8"/>
  <c r="G79" i="8"/>
  <c r="F79" i="8"/>
  <c r="G78" i="8"/>
  <c r="F78" i="8"/>
  <c r="G77" i="8"/>
  <c r="F77" i="8"/>
  <c r="G76" i="8"/>
  <c r="F76" i="8"/>
  <c r="G75" i="8"/>
  <c r="F75" i="8"/>
  <c r="G74" i="8"/>
  <c r="F74" i="8"/>
  <c r="G73" i="8"/>
  <c r="F73" i="8"/>
  <c r="G72" i="8"/>
  <c r="F72" i="8"/>
  <c r="G71" i="8"/>
  <c r="F71" i="8"/>
  <c r="G70" i="8"/>
  <c r="F70" i="8"/>
  <c r="G69" i="8"/>
  <c r="F69" i="8"/>
  <c r="G68" i="8"/>
  <c r="F68" i="8"/>
  <c r="G67" i="8"/>
  <c r="F67" i="8"/>
  <c r="G66" i="8"/>
  <c r="F66" i="8"/>
  <c r="G65" i="8"/>
  <c r="F65" i="8"/>
  <c r="G64" i="8"/>
  <c r="F64" i="8"/>
  <c r="G63" i="8"/>
  <c r="F63" i="8"/>
  <c r="G62" i="8"/>
  <c r="F62" i="8"/>
  <c r="G61" i="8"/>
  <c r="F61" i="8"/>
  <c r="G60" i="8"/>
  <c r="F60" i="8"/>
  <c r="G59" i="8"/>
  <c r="F59" i="8"/>
  <c r="G58" i="8"/>
  <c r="F58" i="8"/>
  <c r="G57" i="8"/>
  <c r="F57" i="8"/>
  <c r="G56" i="8"/>
  <c r="F56" i="8"/>
  <c r="G55" i="8"/>
  <c r="F55" i="8"/>
  <c r="G54" i="8"/>
  <c r="F54" i="8"/>
  <c r="G53" i="8"/>
  <c r="F53" i="8"/>
  <c r="G52" i="8"/>
  <c r="F52" i="8"/>
  <c r="G51" i="8"/>
  <c r="F51" i="8"/>
  <c r="G50" i="8"/>
  <c r="F50" i="8"/>
  <c r="G49" i="8"/>
  <c r="F49" i="8"/>
  <c r="G48" i="8"/>
  <c r="F48" i="8"/>
  <c r="G47" i="8"/>
  <c r="F47" i="8"/>
  <c r="G46" i="8"/>
  <c r="F46" i="8"/>
  <c r="G45" i="8"/>
  <c r="F45" i="8"/>
  <c r="G44" i="8"/>
  <c r="F44" i="8"/>
  <c r="G43" i="8"/>
  <c r="F43" i="8"/>
  <c r="G42" i="8"/>
  <c r="F42" i="8"/>
  <c r="G41" i="8"/>
  <c r="F41" i="8"/>
  <c r="G40" i="8"/>
  <c r="F40" i="8"/>
  <c r="G39" i="8"/>
  <c r="F39" i="8"/>
  <c r="G38" i="8"/>
  <c r="F38" i="8"/>
  <c r="G37" i="8"/>
  <c r="F37" i="8"/>
  <c r="G36" i="8"/>
  <c r="F36" i="8"/>
  <c r="G35" i="8"/>
  <c r="F35" i="8"/>
  <c r="G34" i="8"/>
  <c r="F34" i="8"/>
  <c r="G33" i="8"/>
  <c r="F33" i="8"/>
  <c r="G32" i="8"/>
  <c r="F32" i="8"/>
  <c r="G31" i="8"/>
  <c r="F31" i="8"/>
  <c r="G30" i="8"/>
  <c r="F30" i="8"/>
  <c r="G29" i="8"/>
  <c r="F29" i="8"/>
  <c r="G28" i="8"/>
  <c r="F28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6" i="8"/>
  <c r="F6" i="8"/>
  <c r="G5" i="8"/>
  <c r="F5" i="8"/>
  <c r="G4" i="8"/>
  <c r="F4" i="8"/>
  <c r="G3" i="8"/>
  <c r="F3" i="8"/>
  <c r="G2" i="8"/>
  <c r="F2" i="8"/>
  <c r="E93" i="10"/>
  <c r="E52" i="10" l="1" a="1"/>
  <c r="E52" i="10" s="1"/>
  <c r="E34" i="10" a="1"/>
  <c r="E34" i="10" s="1"/>
  <c r="E32" i="10" a="1"/>
  <c r="E32" i="10" s="1"/>
  <c r="E44" i="10" a="1"/>
  <c r="E44" i="10" s="1"/>
  <c r="E45" i="10" a="1"/>
  <c r="E45" i="10" s="1"/>
  <c r="E68" i="10" a="1"/>
  <c r="E68" i="10" s="1"/>
  <c r="E38" i="10" a="1"/>
  <c r="E38" i="10" s="1"/>
  <c r="E46" i="10" a="1"/>
  <c r="E46" i="10" s="1"/>
  <c r="E69" i="10" a="1"/>
  <c r="E69" i="10" s="1"/>
  <c r="E35" i="10" a="1"/>
  <c r="E35" i="10" s="1"/>
  <c r="E47" i="10" a="1"/>
  <c r="E47" i="10" s="1"/>
  <c r="E70" i="10" a="1"/>
  <c r="E70" i="10" s="1"/>
  <c r="E48" i="10" a="1"/>
  <c r="E48" i="10" s="1"/>
  <c r="E71" i="10" a="1"/>
  <c r="E71" i="10" s="1"/>
  <c r="E49" i="10" a="1"/>
  <c r="E49" i="10" s="1"/>
  <c r="E72" i="10" a="1"/>
  <c r="E72" i="10" s="1"/>
  <c r="E33" i="10" a="1"/>
  <c r="E33" i="10" s="1"/>
  <c r="E50" i="10" a="1"/>
  <c r="E50" i="10" s="1"/>
  <c r="E73" i="10" a="1"/>
  <c r="E73" i="10" s="1"/>
  <c r="E51" i="10" a="1"/>
  <c r="E51" i="10" s="1"/>
  <c r="E74" i="10" a="1"/>
  <c r="E74" i="10" s="1"/>
  <c r="E53" i="10" a="1"/>
  <c r="E53" i="10" s="1"/>
  <c r="E75" i="10" a="1"/>
  <c r="E75" i="10" s="1"/>
  <c r="E55" i="10" a="1"/>
  <c r="E55" i="10" s="1"/>
  <c r="E77" i="10" a="1"/>
  <c r="E77" i="10" s="1"/>
  <c r="B16" i="10" s="1"/>
  <c r="E56" i="10" a="1"/>
  <c r="E56" i="10" s="1"/>
  <c r="B12" i="10" s="1"/>
  <c r="E78" i="10" a="1"/>
  <c r="E78" i="10" s="1"/>
  <c r="E57" i="10" a="1"/>
  <c r="E57" i="10" s="1"/>
  <c r="E80" i="10" a="1"/>
  <c r="E80" i="10" s="1"/>
  <c r="E58" i="10" a="1"/>
  <c r="E58" i="10" s="1"/>
  <c r="E81" i="10" a="1"/>
  <c r="E81" i="10" s="1"/>
  <c r="B17" i="10" s="1"/>
  <c r="E17" i="10" s="1"/>
  <c r="E59" i="10" a="1"/>
  <c r="E59" i="10" s="1"/>
  <c r="E83" i="10" a="1"/>
  <c r="E83" i="10" s="1"/>
  <c r="E60" i="10" a="1"/>
  <c r="E60" i="10" s="1"/>
  <c r="E85" i="10" a="1"/>
  <c r="E85" i="10" s="1"/>
  <c r="B19" i="10" s="1"/>
  <c r="E19" i="10" s="1"/>
  <c r="E61" i="10" a="1"/>
  <c r="E61" i="10" s="1"/>
  <c r="E87" i="10" a="1"/>
  <c r="E87" i="10" s="1"/>
  <c r="B20" i="10" s="1"/>
  <c r="E20" i="10" s="1"/>
  <c r="E62" i="10" a="1"/>
  <c r="E62" i="10" s="1"/>
  <c r="B11" i="10" s="1"/>
  <c r="E89" i="10" a="1"/>
  <c r="E89" i="10" s="1"/>
  <c r="B21" i="10" s="1"/>
  <c r="E21" i="10" s="1"/>
  <c r="E37" i="10" a="1"/>
  <c r="E37" i="10" s="1"/>
  <c r="E63" i="10" a="1"/>
  <c r="E63" i="10" s="1"/>
  <c r="B25" i="10" s="1"/>
  <c r="D14" i="10" s="1"/>
  <c r="E39" i="10" a="1"/>
  <c r="E39" i="10" s="1"/>
  <c r="B5" i="10" s="1"/>
  <c r="E36" i="10" a="1"/>
  <c r="E36" i="10" s="1"/>
  <c r="E65" i="10" a="1"/>
  <c r="E65" i="10" s="1"/>
  <c r="E41" i="10" a="1"/>
  <c r="E41" i="10" s="1"/>
  <c r="E43" i="10" a="1"/>
  <c r="E43" i="10" s="1"/>
  <c r="E66" i="10" a="1"/>
  <c r="E66" i="10" s="1"/>
  <c r="E40" i="10" a="1"/>
  <c r="E40" i="10" s="1"/>
  <c r="E67" i="10" a="1"/>
  <c r="E67" i="10" s="1"/>
  <c r="B13" i="10"/>
  <c r="B7" i="10"/>
  <c r="B18" i="10"/>
  <c r="E18" i="10" s="1"/>
  <c r="B6" i="10"/>
  <c r="E92" i="10" l="1"/>
  <c r="B10" i="10"/>
  <c r="B4" i="10"/>
  <c r="B8" i="10" s="1"/>
  <c r="C4" i="10" s="1"/>
  <c r="B24" i="10"/>
  <c r="D8" i="10" s="1"/>
  <c r="D28" i="10" s="1"/>
  <c r="B22" i="10"/>
  <c r="E16" i="10"/>
  <c r="B14" i="10"/>
  <c r="C13" i="10" s="1"/>
  <c r="D13" i="10" s="1"/>
  <c r="E13" i="10" s="1"/>
  <c r="E22" i="10" l="1"/>
  <c r="B26" i="10"/>
  <c r="B28" i="10" s="1"/>
  <c r="D4" i="10"/>
  <c r="E4" i="10" s="1"/>
  <c r="C10" i="10"/>
  <c r="D10" i="10" s="1"/>
  <c r="E10" i="10" s="1"/>
  <c r="C5" i="10"/>
  <c r="D5" i="10" s="1"/>
  <c r="E5" i="10" s="1"/>
  <c r="C7" i="10"/>
  <c r="D7" i="10" s="1"/>
  <c r="E7" i="10" s="1"/>
  <c r="C12" i="10"/>
  <c r="D12" i="10" s="1"/>
  <c r="E12" i="10" s="1"/>
  <c r="C11" i="10"/>
  <c r="D11" i="10" s="1"/>
  <c r="E11" i="10" s="1"/>
  <c r="C6" i="10"/>
  <c r="D6" i="10" s="1"/>
  <c r="E6" i="10" s="1"/>
  <c r="E14" i="10" l="1"/>
  <c r="C14" i="10"/>
  <c r="E8" i="10"/>
  <c r="E28" i="10" s="1"/>
  <c r="C8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<sst xmlns="http://schemas.openxmlformats.org/spreadsheetml/2006/main" count="9958" uniqueCount="351">
  <si>
    <t>Responsibility Center</t>
  </si>
  <si>
    <t>Operating Unit Level 03 Description</t>
  </si>
  <si>
    <t>Operating Unit Level 05 Description</t>
  </si>
  <si>
    <t>Category</t>
  </si>
  <si>
    <t>Power Plant Description</t>
  </si>
  <si>
    <t>GL FERC Account</t>
  </si>
  <si>
    <t>Account Number</t>
  </si>
  <si>
    <t>Account Description</t>
  </si>
  <si>
    <t>Resource Type Description</t>
  </si>
  <si>
    <t>Fiscal Year</t>
  </si>
  <si>
    <t>Annual Budget Amount</t>
  </si>
  <si>
    <t>Customer Experience &amp; Solution</t>
  </si>
  <si>
    <t>CIS - Florida</t>
  </si>
  <si>
    <t>0903000</t>
  </si>
  <si>
    <t>Cust Records &amp; Collection Exp</t>
  </si>
  <si>
    <t>11000 - Labor</t>
  </si>
  <si>
    <t>18400 - Incentives Allocated</t>
  </si>
  <si>
    <t>CUS_Standard</t>
  </si>
  <si>
    <t>0587000</t>
  </si>
  <si>
    <t>Cust Install Exp-Other Dist</t>
  </si>
  <si>
    <t>0901000</t>
  </si>
  <si>
    <t>Supervision-Cust Accts</t>
  </si>
  <si>
    <t>11003 - BUD ONLY-LABOR VACANCY FACTOR</t>
  </si>
  <si>
    <t>12000 - Overtime</t>
  </si>
  <si>
    <t>0903100</t>
  </si>
  <si>
    <t>Cust Contracts &amp; Orders-Local</t>
  </si>
  <si>
    <t>11006 - Vacancies-BUDG only</t>
  </si>
  <si>
    <t>15000 - Severance</t>
  </si>
  <si>
    <t>0903200</t>
  </si>
  <si>
    <t>Cust Billing &amp; Acct</t>
  </si>
  <si>
    <t>15002 - Labor Other</t>
  </si>
  <si>
    <t>0903300</t>
  </si>
  <si>
    <t>Cust Collecting-Local</t>
  </si>
  <si>
    <t>0912000</t>
  </si>
  <si>
    <t>Demonstrating &amp; Selling Exp</t>
  </si>
  <si>
    <t>0920000</t>
  </si>
  <si>
    <t>A &amp; G Salaries</t>
  </si>
  <si>
    <t>11008 - BudgOnly-VacancyFactor-NoLoads</t>
  </si>
  <si>
    <t>Customer Experience DEF</t>
  </si>
  <si>
    <t>Distribution Services</t>
  </si>
  <si>
    <t>0910000</t>
  </si>
  <si>
    <t>Misc Cust Serv/Inform Exp</t>
  </si>
  <si>
    <t>FL Customer Delivery Other</t>
  </si>
  <si>
    <t>0588100</t>
  </si>
  <si>
    <t>Misc Distribution Exp-Other</t>
  </si>
  <si>
    <t>FL Veg Mgmt Dist</t>
  </si>
  <si>
    <t>0593100</t>
  </si>
  <si>
    <t>Right-Of-Way Maintenance-Dist</t>
  </si>
  <si>
    <t>Grid Modernization</t>
  </si>
  <si>
    <t>MRK_NET</t>
  </si>
  <si>
    <t>0417320</t>
  </si>
  <si>
    <t>Exp-Unreg Products &amp; Svcs</t>
  </si>
  <si>
    <t>0557000</t>
  </si>
  <si>
    <t>Other Expenses-Oper</t>
  </si>
  <si>
    <t>0908000</t>
  </si>
  <si>
    <t>Cust Asst Exp-Conservation Pro</t>
  </si>
  <si>
    <t>0910100</t>
  </si>
  <si>
    <t>Exp-Rs Reg Prod/Svces-CstAccts</t>
  </si>
  <si>
    <t>MRK_Standard</t>
  </si>
  <si>
    <t>Operations Services</t>
  </si>
  <si>
    <t>0566000</t>
  </si>
  <si>
    <t>Misc Trans Exp-Other</t>
  </si>
  <si>
    <t>0583200</t>
  </si>
  <si>
    <t>Transf Set Rem Reset Test-Dist</t>
  </si>
  <si>
    <t>Other Departments</t>
  </si>
  <si>
    <t>Mapping OU to CT 60RX3D NDF13</t>
  </si>
  <si>
    <t>Overheads EHS-Florida</t>
  </si>
  <si>
    <t>PE Florida Other</t>
  </si>
  <si>
    <t>13000 - Exempt Supplemental</t>
  </si>
  <si>
    <t>Anclote</t>
  </si>
  <si>
    <t>0501150</t>
  </si>
  <si>
    <t>Coal &amp; Other Fuel Handling</t>
  </si>
  <si>
    <t>0510000</t>
  </si>
  <si>
    <t>Suprvsn and Engrng-Steam Maint</t>
  </si>
  <si>
    <t>Crystal River Coal</t>
  </si>
  <si>
    <t>DEF Other</t>
  </si>
  <si>
    <t>0506000</t>
  </si>
  <si>
    <t>Misc Fossil Power Expenses</t>
  </si>
  <si>
    <t>0510100</t>
  </si>
  <si>
    <t>Suprvsn &amp; Engrng-Steam Maint R</t>
  </si>
  <si>
    <t>0547150</t>
  </si>
  <si>
    <t>Natural Gas Handling-CT</t>
  </si>
  <si>
    <t>Strategy &amp; Business Dev</t>
  </si>
  <si>
    <t>Enterprise Strategy-Planning</t>
  </si>
  <si>
    <t>0593000</t>
  </si>
  <si>
    <t>Maint Overhd Lines-Other-Dist</t>
  </si>
  <si>
    <t>Renewable Gen Staff</t>
  </si>
  <si>
    <t>0561500</t>
  </si>
  <si>
    <t>ReliabilityPlanning&amp;StdsDev</t>
  </si>
  <si>
    <t>Transmission</t>
  </si>
  <si>
    <t>System Operations &amp; Planning</t>
  </si>
  <si>
    <t>Trans Operations Svcs</t>
  </si>
  <si>
    <t>0561100</t>
  </si>
  <si>
    <t>Load Dispatch-Reliability</t>
  </si>
  <si>
    <t>0561200</t>
  </si>
  <si>
    <t>Load Dispatch-Mnitor&amp;OprTrnSys</t>
  </si>
  <si>
    <t>0561300</t>
  </si>
  <si>
    <t>Load Dispatch - TransSvc&amp;Sch</t>
  </si>
  <si>
    <t>Transmission VegMgt</t>
  </si>
  <si>
    <t>0571000</t>
  </si>
  <si>
    <t>Maint Of Overhead Lines-Trans</t>
  </si>
  <si>
    <t>1E002 - Exec Short Term Incent</t>
  </si>
  <si>
    <t>11002 - Labor-Union</t>
  </si>
  <si>
    <t>18401 - Incentives Allocated-Union</t>
  </si>
  <si>
    <t>12004 - Overtime-Union</t>
  </si>
  <si>
    <t>0921200</t>
  </si>
  <si>
    <t>Office Expenses</t>
  </si>
  <si>
    <t>0595100</t>
  </si>
  <si>
    <t>Maint Line Transfrs-Other-Dist</t>
  </si>
  <si>
    <t>Governance</t>
  </si>
  <si>
    <t>Mapping OU to 60RX3D NDF13 Gov</t>
  </si>
  <si>
    <t>0426100</t>
  </si>
  <si>
    <t>Donations</t>
  </si>
  <si>
    <t>0426400</t>
  </si>
  <si>
    <t>Exp/Civic &amp; Political Activity</t>
  </si>
  <si>
    <t>0925200</t>
  </si>
  <si>
    <t>Injuries And Damages-Other</t>
  </si>
  <si>
    <t>0930150</t>
  </si>
  <si>
    <t>Miscellaneous Advertising Exp</t>
  </si>
  <si>
    <t>Mapping OU to CT 60RX1D LPF98</t>
  </si>
  <si>
    <t>Mapping OU to CT 60RX2D NDF98</t>
  </si>
  <si>
    <t>0500000</t>
  </si>
  <si>
    <t>Suprvsn and Engrg - Steam Oper</t>
  </si>
  <si>
    <t>0502100</t>
  </si>
  <si>
    <t>Fossil Steam Exp-Other</t>
  </si>
  <si>
    <t>Bartow</t>
  </si>
  <si>
    <t>0548100</t>
  </si>
  <si>
    <t>Generation Expenses-Other CT</t>
  </si>
  <si>
    <t>0549000</t>
  </si>
  <si>
    <t>Misc-Power Generation Expenses</t>
  </si>
  <si>
    <t>CENTRAL_AND_NORTH_CTS</t>
  </si>
  <si>
    <t>0546000</t>
  </si>
  <si>
    <t>Suprvsn and Enginring-CT Oper</t>
  </si>
  <si>
    <t>CITRUS_CC_CT</t>
  </si>
  <si>
    <t>18000 - Labor Overhead Allocations</t>
  </si>
  <si>
    <t>0514000</t>
  </si>
  <si>
    <t>Maintenance - Misc Steam Plant</t>
  </si>
  <si>
    <t>0551000</t>
  </si>
  <si>
    <t>Suprvsn and Enginring-CT Maint</t>
  </si>
  <si>
    <t>0554000</t>
  </si>
  <si>
    <t>Misc Power Generation Plant-CT</t>
  </si>
  <si>
    <t>Florida Regulated Solar</t>
  </si>
  <si>
    <t>Hines/Tiger Bay</t>
  </si>
  <si>
    <t>Osprey</t>
  </si>
  <si>
    <t>Suwannee and University of Flo</t>
  </si>
  <si>
    <t>State Presidents</t>
  </si>
  <si>
    <t>President Florida Staff</t>
  </si>
  <si>
    <t>Rates &amp; Regulatory-Florida</t>
  </si>
  <si>
    <t>0556000</t>
  </si>
  <si>
    <t>System Cnts &amp; Load Dispatching</t>
  </si>
  <si>
    <t>T Resource &amp; ProjMgt</t>
  </si>
  <si>
    <t>Transmission C&amp;M</t>
  </si>
  <si>
    <t>0570200</t>
  </si>
  <si>
    <t>Main-Cir BrkrsTrnsf Mtrs-Trans</t>
  </si>
  <si>
    <t>0592200</t>
  </si>
  <si>
    <t>Cir BrkrsTrnsf Mters Rely-Dist</t>
  </si>
  <si>
    <t>0595200</t>
  </si>
  <si>
    <t>Cir Brkrs Transf Capcitrs-Dist</t>
  </si>
  <si>
    <t>DEF FL Solar Solutions</t>
  </si>
  <si>
    <t>0586000</t>
  </si>
  <si>
    <t>Meter Expenses-Dist</t>
  </si>
  <si>
    <t>0597000</t>
  </si>
  <si>
    <t>Maintenance Of Meters-Dist</t>
  </si>
  <si>
    <t>0902000</t>
  </si>
  <si>
    <t>Meter Reading Expense</t>
  </si>
  <si>
    <t>0583100</t>
  </si>
  <si>
    <t>Overhead Line Exps-Other-Dist</t>
  </si>
  <si>
    <t>0584000</t>
  </si>
  <si>
    <t>Underground Line Expenses-Dist</t>
  </si>
  <si>
    <t>15003 - Labor Other-Union</t>
  </si>
  <si>
    <t>FL Distrib Ops</t>
  </si>
  <si>
    <t>0581004</t>
  </si>
  <si>
    <t>Load Dispatch-Dist of Elec</t>
  </si>
  <si>
    <t>FL Zone Operations</t>
  </si>
  <si>
    <t>0594000</t>
  </si>
  <si>
    <t>Maint-Underground Lines-Dist</t>
  </si>
  <si>
    <t>0596000</t>
  </si>
  <si>
    <t>Maint-StreetLightng/Signl-Dist</t>
  </si>
  <si>
    <t>0598100</t>
  </si>
  <si>
    <t>Main Misc Dist Plt-Other-Dist</t>
  </si>
  <si>
    <t>Grid Strategy &amp; Investment Pla</t>
  </si>
  <si>
    <t>PEF M&amp;CR MtrRdg&amp;PmtPrc Util</t>
  </si>
  <si>
    <t>0511000</t>
  </si>
  <si>
    <t>Maint Of Structures-Steam</t>
  </si>
  <si>
    <t>0926600</t>
  </si>
  <si>
    <t>Employee Benefits-Transferred</t>
  </si>
  <si>
    <t>0548200</t>
  </si>
  <si>
    <t>Prime Movers - Generators- CT</t>
  </si>
  <si>
    <t>0553000</t>
  </si>
  <si>
    <t>Maint-Gentg and Elect Equip-CT</t>
  </si>
  <si>
    <t>0569200</t>
  </si>
  <si>
    <t>Maint Of Computer Software</t>
  </si>
  <si>
    <t>0562000</t>
  </si>
  <si>
    <t>Station Expenses</t>
  </si>
  <si>
    <t>0563000</t>
  </si>
  <si>
    <t>Overhead Line Expenses-Trans</t>
  </si>
  <si>
    <t>0569000</t>
  </si>
  <si>
    <t>Maint Of Structures-Trans</t>
  </si>
  <si>
    <t>0570100</t>
  </si>
  <si>
    <t>Maint  Stat Equip-Other- Trans</t>
  </si>
  <si>
    <t>0582100</t>
  </si>
  <si>
    <t>Station Expenses-Other-Dist</t>
  </si>
  <si>
    <t>0592100</t>
  </si>
  <si>
    <t>Maint Station Equip-Other-Dist</t>
  </si>
  <si>
    <t>Transmission Engineering</t>
  </si>
  <si>
    <t>Technology Perf &amp; Optimization</t>
  </si>
  <si>
    <t>Tranmission Staff</t>
  </si>
  <si>
    <t>0566100</t>
  </si>
  <si>
    <t>Misc Trans-Trans Lines Related</t>
  </si>
  <si>
    <t>0903400</t>
  </si>
  <si>
    <t>Cust Receiv &amp; Collect Exp-Edp</t>
  </si>
  <si>
    <t>DEF M&amp;CR MtrRdg&amp;PmtPrc Util-MW</t>
  </si>
  <si>
    <t>0552000</t>
  </si>
  <si>
    <t>Maintenance Of Structures-CT</t>
  </si>
  <si>
    <t>0512100</t>
  </si>
  <si>
    <t>Maint Of Boiler Plant-Other</t>
  </si>
  <si>
    <t>0513100</t>
  </si>
  <si>
    <t>Maint Of Electric Plant-Other</t>
  </si>
  <si>
    <t>Links to 2 - YYYY COS based on YYYY xx&amp;xx.xlsx:</t>
  </si>
  <si>
    <t>Total Dollars</t>
  </si>
  <si>
    <t>%</t>
  </si>
  <si>
    <t>Allocate</t>
  </si>
  <si>
    <t>Total with Allocated</t>
  </si>
  <si>
    <t>Production Base Demand</t>
  </si>
  <si>
    <t>Production Intermediate Demand</t>
  </si>
  <si>
    <t>Production Peaking Demand</t>
  </si>
  <si>
    <t>Production Solar Demand</t>
  </si>
  <si>
    <t>Producion Demand Subtotal</t>
  </si>
  <si>
    <t>Production Base Energy</t>
  </si>
  <si>
    <t>Production Intermediate Energy</t>
  </si>
  <si>
    <t>Production Peaking Energy</t>
  </si>
  <si>
    <t>Production Solar Energy</t>
  </si>
  <si>
    <t>Producion Energy Subtotal</t>
  </si>
  <si>
    <t>Distribution</t>
  </si>
  <si>
    <t>Customer Accounts</t>
  </si>
  <si>
    <t>Customer Service &amp; Info.</t>
  </si>
  <si>
    <t>Sales</t>
  </si>
  <si>
    <t>Admin &amp; General</t>
  </si>
  <si>
    <t>Total</t>
  </si>
  <si>
    <t>Production Demand - Allocate</t>
  </si>
  <si>
    <t>Production Energy - Allocate</t>
  </si>
  <si>
    <t>500-509 Fossil Operations</t>
  </si>
  <si>
    <t>546-550 Combustion Turbine Operations</t>
  </si>
  <si>
    <t>510-515 Fossil Maintenance</t>
  </si>
  <si>
    <t>551-557 Combustion Turbine Maintenance</t>
  </si>
  <si>
    <t>Non-Generation</t>
  </si>
  <si>
    <t>560-567 Transmission Operations</t>
  </si>
  <si>
    <t>568-574 Transmission Maintenance</t>
  </si>
  <si>
    <t>580-589 Distribution Operations</t>
  </si>
  <si>
    <t>590-598 Distribution Maintenance</t>
  </si>
  <si>
    <t>901-905 Customer Accounts Operations</t>
  </si>
  <si>
    <t>906-910 Customer Service &amp; Informational Operations</t>
  </si>
  <si>
    <t>911-917 Sales Expense</t>
  </si>
  <si>
    <t>920-933 Admin &amp; General Operations</t>
  </si>
  <si>
    <t>Check Total</t>
  </si>
  <si>
    <t>2020 &amp; 2021 O&amp;M labor budget - payroll excluding benefits</t>
  </si>
  <si>
    <t>Fossil OU not assigned to specific plant</t>
  </si>
  <si>
    <t>All charges to Florida (Florida payco and affiliates)</t>
  </si>
  <si>
    <t>All non-fossil OUs</t>
  </si>
  <si>
    <t>Sum of Annual Budget Amount</t>
  </si>
  <si>
    <t>Column Labels</t>
  </si>
  <si>
    <t>FERC Category</t>
  </si>
  <si>
    <t>Grand Total</t>
  </si>
  <si>
    <t>Account #</t>
  </si>
  <si>
    <t>517-524 Nuclear Operations</t>
  </si>
  <si>
    <t>528-532 Nuclear Maintenance</t>
  </si>
  <si>
    <t>541-545 Hydro Maintenance</t>
  </si>
  <si>
    <t>935 Admin &amp; General Maintenance</t>
  </si>
  <si>
    <t>417.1 Expenses of Nonutility Operations</t>
  </si>
  <si>
    <t>426.1 Donations</t>
  </si>
  <si>
    <t>426.4 Exp. For Certain Civic, Political and Related Activity</t>
  </si>
  <si>
    <t>426.5 Other Deductions</t>
  </si>
  <si>
    <t>Resource Type for Labor Cost</t>
  </si>
  <si>
    <t>11001 - Premium Pay</t>
  </si>
  <si>
    <t>11004 - EXCEPTIONAL HRS BURDENING</t>
  </si>
  <si>
    <t>11005 - Job Harmonization</t>
  </si>
  <si>
    <t>11007 - BudgOnly-ResourceShare-NoLoads</t>
  </si>
  <si>
    <t>18500 - Expense Reimburse-Labor</t>
  </si>
  <si>
    <t>Customer Experience</t>
  </si>
  <si>
    <t>CORP - Corporate Departments</t>
  </si>
  <si>
    <t>NON_CORP - Non-Corporate Departments</t>
  </si>
  <si>
    <t>0580000</t>
  </si>
  <si>
    <t>Supervsn and Engring-Dist Oper</t>
  </si>
  <si>
    <t>0548110</t>
  </si>
  <si>
    <t>Operation of Energy Storage Eq</t>
  </si>
  <si>
    <t>0584110</t>
  </si>
  <si>
    <t>0560000</t>
  </si>
  <si>
    <t>Supervsn and Engrng-Trans Oper</t>
  </si>
  <si>
    <t>0589000</t>
  </si>
  <si>
    <t>Rents-Dist Oper</t>
  </si>
  <si>
    <t>0922000</t>
  </si>
  <si>
    <t>Admin  Exp Transfer</t>
  </si>
  <si>
    <t>0921100</t>
  </si>
  <si>
    <t>Employee Expenses</t>
  </si>
  <si>
    <t>0505000</t>
  </si>
  <si>
    <t>Electric Expenses-Steam Oper</t>
  </si>
  <si>
    <t>0507000</t>
  </si>
  <si>
    <t>Steam Power Gen-Op Rents</t>
  </si>
  <si>
    <t>0561700</t>
  </si>
  <si>
    <t>Intcon Study Costs (T)</t>
  </si>
  <si>
    <t>Regulated &amp; Renewable Energy</t>
  </si>
  <si>
    <t>RRE - Florida Stations</t>
  </si>
  <si>
    <t>Operating Unit Level 03 Name</t>
  </si>
  <si>
    <t>FEG_ES</t>
  </si>
  <si>
    <t>FEG_GRID</t>
  </si>
  <si>
    <t>FEG_MRK</t>
  </si>
  <si>
    <t>FEG_OTH</t>
  </si>
  <si>
    <t>FEG_PRES</t>
  </si>
  <si>
    <t>FEG_TRANS</t>
  </si>
  <si>
    <t>GOVERNANCE</t>
  </si>
  <si>
    <t>Operating Unit Level 06 Description</t>
  </si>
  <si>
    <t>Standard - Progress FL</t>
  </si>
  <si>
    <t>T&amp;D Other</t>
  </si>
  <si>
    <t>FL CD SVP Staff</t>
  </si>
  <si>
    <t>FL VEG MGMT DIST FLORIDA</t>
  </si>
  <si>
    <t>PGN Fla Grid Mod Nonrec</t>
  </si>
  <si>
    <t>Net - Progress FL</t>
  </si>
  <si>
    <t>Electrification - FL</t>
  </si>
  <si>
    <t>Standard - PGN FL MRK</t>
  </si>
  <si>
    <t>Centralized Operations</t>
  </si>
  <si>
    <t>T&amp;D Corp IT</t>
  </si>
  <si>
    <t>Econ Dev - Florida</t>
  </si>
  <si>
    <t>Renewable Gen-DEF</t>
  </si>
  <si>
    <t>Florida President-DEF</t>
  </si>
  <si>
    <t>Florida Rates-DEF</t>
  </si>
  <si>
    <t>Sys Ops Business Services</t>
  </si>
  <si>
    <t>Sys Ops Energy Acctg PEF</t>
  </si>
  <si>
    <t>Sys Ops Staff</t>
  </si>
  <si>
    <t>Transmission Resource Mgmt Fl</t>
  </si>
  <si>
    <t>Trans Compliance Staff</t>
  </si>
  <si>
    <t>Trans C&amp;M FL</t>
  </si>
  <si>
    <t>Trans Veg Mgmt Support</t>
  </si>
  <si>
    <t>Metering Services</t>
  </si>
  <si>
    <t>Governance Base OM</t>
  </si>
  <si>
    <t>FL Distribution Ops</t>
  </si>
  <si>
    <t>FL N Central Zone</t>
  </si>
  <si>
    <t>FL N Coastal Zone</t>
  </si>
  <si>
    <t>FL S Central Zone</t>
  </si>
  <si>
    <t>FL S Coastal Zone</t>
  </si>
  <si>
    <t>GSIP DEF-E</t>
  </si>
  <si>
    <t>Tools/Rubber Goods</t>
  </si>
  <si>
    <t>Reedy Creek Impr Dis - Solar</t>
  </si>
  <si>
    <t>Sys Ops Control Area-Florida</t>
  </si>
  <si>
    <t>Sys Ops Engr &amp; Training</t>
  </si>
  <si>
    <t>Trans C&amp;M Contractor Operation</t>
  </si>
  <si>
    <t>Transmission SVP Staff-PEF</t>
  </si>
  <si>
    <t>Trans C&amp;M Generation Services</t>
  </si>
  <si>
    <t>Trans C&amp;M Relay</t>
  </si>
  <si>
    <t>T Engr Florida</t>
  </si>
  <si>
    <t>Trans Asset Protection</t>
  </si>
  <si>
    <t>Trans Veg Mgmt Florida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</si>
</sst>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 applyAlignment="1">
      <alignment horizontal="center" vertical="center"/>
    </xf>
    <xf numFmtId="43" fontId="2" fillId="0" borderId="0" xfId="1" applyFont="1" applyAlignment="1">
      <alignment horizontal="center" vertical="center"/>
    </xf>
    <xf numFmtId="0" fontId="2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43" fontId="0" fillId="0" borderId="0" xfId="1" applyFont="1"/>
    <xf numFmtId="164" fontId="0" fillId="0" borderId="0" xfId="1" applyNumberFormat="1" applyFont="1" applyFill="1" applyBorder="1"/>
    <xf numFmtId="10" fontId="0" fillId="0" borderId="0" xfId="2" applyNumberFormat="1" applyFont="1" applyFill="1" applyBorder="1"/>
    <xf numFmtId="164" fontId="0" fillId="0" borderId="2" xfId="1" applyNumberFormat="1" applyFont="1" applyFill="1" applyBorder="1"/>
    <xf numFmtId="43" fontId="2" fillId="0" borderId="1" xfId="1" applyFont="1" applyFill="1" applyBorder="1" applyAlignment="1">
      <alignment horizontal="center" wrapText="1"/>
    </xf>
    <xf numFmtId="0" fontId="0" fillId="0" borderId="0" xfId="0" applyAlignment="1">
      <alignment horizontal="left"/>
    </xf>
    <xf numFmtId="164" fontId="0" fillId="0" borderId="0" xfId="1" applyNumberFormat="1" applyFont="1" applyFill="1" applyBorder="1" applyAlignment="1">
      <alignment horizontal="center"/>
    </xf>
    <xf numFmtId="164" fontId="0" fillId="0" borderId="2" xfId="1" applyNumberFormat="1" applyFont="1" applyFill="1" applyBorder="1" applyAlignment="1">
      <alignment horizontal="center"/>
    </xf>
    <xf numFmtId="0" fontId="2" fillId="0" borderId="0" xfId="0" applyFont="1" applyAlignment="1">
      <alignment horizontal="right" indent="1"/>
    </xf>
    <xf numFmtId="0" fontId="2" fillId="0" borderId="0" xfId="0" applyFont="1" applyAlignment="1">
      <alignment horizontal="right"/>
    </xf>
    <xf numFmtId="0" fontId="0" fillId="0" borderId="0" xfId="0" applyAlignment="1">
      <alignment horizontal="left" indent="1"/>
    </xf>
    <xf numFmtId="0" fontId="0" fillId="0" borderId="0" xfId="0" pivotButton="1"/>
    <xf numFmtId="0" fontId="3" fillId="0" borderId="4" xfId="0" applyFont="1" applyBorder="1"/>
    <xf numFmtId="49" fontId="3" fillId="0" borderId="4" xfId="0" applyNumberFormat="1" applyFont="1" applyBorder="1"/>
    <xf numFmtId="0" fontId="3" fillId="0" borderId="0" xfId="0" applyFont="1"/>
    <xf numFmtId="49" fontId="3" fillId="0" borderId="0" xfId="0" applyNumberFormat="1" applyFont="1"/>
    <xf numFmtId="0" fontId="3" fillId="0" borderId="0" xfId="0" quotePrefix="1" applyFont="1"/>
    <xf numFmtId="0" fontId="4" fillId="0" borderId="0" xfId="0" applyFont="1"/>
    <xf numFmtId="49" fontId="0" fillId="0" borderId="0" xfId="0" applyNumberFormat="1"/>
    <xf numFmtId="0" fontId="0" fillId="0" borderId="0" xfId="0" quotePrefix="1"/>
    <xf numFmtId="0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wrapText="1"/>
    </xf>
    <xf numFmtId="0" fontId="2" fillId="2" borderId="0" xfId="0" applyFont="1" applyFill="1" applyAlignment="1">
      <alignment horizontal="center" vertical="center"/>
    </xf>
    <xf numFmtId="37" fontId="0" fillId="0" borderId="0" xfId="0" applyNumberFormat="1"/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1" xfId="0" applyFill="1" applyBorder="1" applyAlignment="1">
      <alignment horizontal="right"/>
    </xf>
    <xf numFmtId="0" fontId="0" fillId="0" borderId="1" xfId="0" applyFill="1" applyBorder="1" applyAlignment="1">
      <alignment horizontal="center" wrapText="1"/>
    </xf>
    <xf numFmtId="0" fontId="0" fillId="0" borderId="0" xfId="0" applyFill="1" applyAlignment="1">
      <alignment horizontal="left" indent="2"/>
    </xf>
    <xf numFmtId="10" fontId="0" fillId="0" borderId="2" xfId="0" applyNumberFormat="1" applyFill="1" applyBorder="1"/>
    <xf numFmtId="164" fontId="0" fillId="0" borderId="2" xfId="0" applyNumberFormat="1" applyFill="1" applyBorder="1"/>
    <xf numFmtId="164" fontId="0" fillId="0" borderId="0" xfId="0" applyNumberFormat="1" applyFill="1"/>
    <xf numFmtId="164" fontId="0" fillId="0" borderId="3" xfId="0" applyNumberFormat="1" applyFill="1" applyBorder="1"/>
    <xf numFmtId="0" fontId="0" fillId="0" borderId="3" xfId="0" applyFill="1" applyBorder="1"/>
    <xf numFmtId="164" fontId="0" fillId="0" borderId="3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0" fillId="0" borderId="0" xfId="0" applyFill="1" applyAlignment="1">
      <alignment horizontal="left"/>
    </xf>
  </cellXfs>
  <cellStyles count="3">
    <cellStyle name="Comma" xfId="1" builtinId="3"/>
    <cellStyle name="Normal" xfId="0" builtinId="0"/>
    <cellStyle name="Percent" xfId="2" builtinId="5"/>
  </cellStyles>
  <dxfs count="1">
    <dxf>
      <numFmt numFmtId="5" formatCode="#,##0_);\(#,##0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ager, Kourtni M." refreshedDate="45034.528823958331" createdVersion="7" refreshedVersion="7" minRefreshableVersion="3" recordCount="2398" xr:uid="{ED31C1A9-C07A-4B8B-BAB9-B3F32EE268EA}">
  <cacheSource type="worksheet">
    <worksheetSource ref="A1:M1199" sheet="2024  Budget - FINAL"/>
  </cacheSource>
  <cacheFields count="13">
    <cacheField name="Responsibility Center" numFmtId="0">
      <sharedItems/>
    </cacheField>
    <cacheField name="Operating Unit Level 03 Name" numFmtId="0">
      <sharedItems/>
    </cacheField>
    <cacheField name="Operating Unit Level 03 Description" numFmtId="0">
      <sharedItems/>
    </cacheField>
    <cacheField name="Operating Unit Level 05 Description" numFmtId="0">
      <sharedItems/>
    </cacheField>
    <cacheField name="Operating Unit Level 06 Description" numFmtId="0">
      <sharedItems/>
    </cacheField>
    <cacheField name="Category" numFmtId="0">
      <sharedItems count="15">
        <s v="500-509 Fossil Operations"/>
        <s v="510-515 Fossil Maintenance"/>
        <s v="546-550 Combustion Turbine Operations"/>
        <s v="551-557 Combustion Turbine Maintenance"/>
        <s v="920-933 Admin &amp; General Operations"/>
        <s v="901-905 Customer Accounts Operations"/>
        <s v="911-917 Sales Expense"/>
        <s v="590-598 Distribution Maintenance"/>
        <s v="580-589 Distribution Operations"/>
        <s v="417.1 Expenses of Nonutility Operations"/>
        <s v="906-910 Customer Service &amp; Informational Operations"/>
        <s v="560-567 Transmission Operations"/>
        <s v="568-574 Transmission Maintenance"/>
        <s v="426.1 Donations"/>
        <s v="426.4 Exp. For Certain Civic, Political and Related Activity"/>
      </sharedItems>
    </cacheField>
    <cacheField name="Power Plant Description" numFmtId="0">
      <sharedItems count="11">
        <s v="Anclote"/>
        <s v="Bartow"/>
        <s v="CENTRAL_AND_NORTH_CTS"/>
        <s v="CITRUS_CC_CT"/>
        <s v="DEF Other"/>
        <s v="Florida Regulated Solar"/>
        <s v="Hines/Tiger Bay"/>
        <s v="Osprey"/>
        <s v="Suwannee and University of Flo"/>
        <s v="Non-Generation"/>
        <s v="Crystal River Coal"/>
      </sharedItems>
    </cacheField>
    <cacheField name="GL FERC Account" numFmtId="0">
      <sharedItems containsSemiMixedTypes="0" containsString="0" containsNumber="1" minValue="417.1" maxValue="930.1"/>
    </cacheField>
    <cacheField name="Account Number" numFmtId="0">
      <sharedItems/>
    </cacheField>
    <cacheField name="Account Description" numFmtId="0">
      <sharedItems/>
    </cacheField>
    <cacheField name="Resource Type Description" numFmtId="0">
      <sharedItems/>
    </cacheField>
    <cacheField name="Fiscal Year" numFmtId="0">
      <sharedItems containsSemiMixedTypes="0" containsString="0" containsNumber="1" containsInteger="1" minValue="2023" maxValue="2024" count="2">
        <n v="2023"/>
        <n v="2024"/>
      </sharedItems>
    </cacheField>
    <cacheField name="Annual Budget Amount" numFmtId="43">
      <sharedItems containsSemiMixedTypes="0" containsString="0" containsNumber="1" minValue="-5886741.46" maxValue="12147163.96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98">
  <r>
    <s v="CORP - Corporate Departments"/>
    <s v="FEG_ES"/>
    <s v="Regulated &amp; Renewable Energy"/>
    <s v="RRE - Florida Stations"/>
    <s v="Anclote"/>
    <x v="0"/>
    <x v="0"/>
    <n v="500"/>
    <s v="0500000"/>
    <s v="Suprvsn and Engrg - Steam Oper"/>
    <s v="1E002 - Exec Short Term Incent"/>
    <x v="0"/>
    <n v="60882.78"/>
  </r>
  <r>
    <s v="CORP - Corporate Departments"/>
    <s v="FEG_ES"/>
    <s v="Regulated &amp; Renewable Energy"/>
    <s v="RRE - Florida Stations"/>
    <s v="Anclote"/>
    <x v="1"/>
    <x v="0"/>
    <n v="511"/>
    <s v="0511000"/>
    <s v="Maint Of Structures-Steam"/>
    <s v="11000 - Labor"/>
    <x v="0"/>
    <n v="142.1788"/>
  </r>
  <r>
    <s v="CORP - Corporate Departments"/>
    <s v="FEG_ES"/>
    <s v="Regulated &amp; Renewable Energy"/>
    <s v="RRE - Florida Stations"/>
    <s v="Anclote"/>
    <x v="1"/>
    <x v="0"/>
    <n v="511"/>
    <s v="0511000"/>
    <s v="Maint Of Structures-Steam"/>
    <s v="11002 - Labor-Union"/>
    <x v="0"/>
    <n v="870.82249999999999"/>
  </r>
  <r>
    <s v="CORP - Corporate Departments"/>
    <s v="FEG_ES"/>
    <s v="Regulated &amp; Renewable Energy"/>
    <s v="RRE - Florida Stations"/>
    <s v="Anclote"/>
    <x v="1"/>
    <x v="0"/>
    <n v="511"/>
    <s v="0511000"/>
    <s v="Maint Of Structures-Steam"/>
    <s v="11003 - BUD ONLY-LABOR VACANCY FACTOR"/>
    <x v="0"/>
    <n v="-31.7517"/>
  </r>
  <r>
    <s v="CORP - Corporate Departments"/>
    <s v="FEG_ES"/>
    <s v="Regulated &amp; Renewable Energy"/>
    <s v="RRE - Florida Stations"/>
    <s v="Anclote"/>
    <x v="1"/>
    <x v="0"/>
    <n v="511"/>
    <s v="0511000"/>
    <s v="Maint Of Structures-Steam"/>
    <s v="18400 - Incentives Allocated"/>
    <x v="0"/>
    <n v="13.57"/>
  </r>
  <r>
    <s v="CORP - Corporate Departments"/>
    <s v="FEG_ES"/>
    <s v="Regulated &amp; Renewable Energy"/>
    <s v="RRE - Florida Stations"/>
    <s v="Anclote"/>
    <x v="1"/>
    <x v="0"/>
    <n v="511"/>
    <s v="0511000"/>
    <s v="Maint Of Structures-Steam"/>
    <s v="18401 - Incentives Allocated-Union"/>
    <x v="0"/>
    <n v="26.11"/>
  </r>
  <r>
    <s v="CORP - Corporate Departments"/>
    <s v="FEG_ES"/>
    <s v="Regulated &amp; Renewable Energy"/>
    <s v="RRE - Florida Stations"/>
    <s v="Bartow"/>
    <x v="2"/>
    <x v="1"/>
    <n v="546"/>
    <s v="0546000"/>
    <s v="Suprvsn and Enginring-CT Oper"/>
    <s v="1E002 - Exec Short Term Incent"/>
    <x v="0"/>
    <n v="26627.7"/>
  </r>
  <r>
    <s v="CORP - Corporate Departments"/>
    <s v="FEG_ES"/>
    <s v="Regulated &amp; Renewable Energy"/>
    <s v="RRE - Florida Stations"/>
    <s v="Bartow"/>
    <x v="3"/>
    <x v="1"/>
    <n v="554"/>
    <s v="0554000"/>
    <s v="Misc Power Generation Plant-CT"/>
    <s v="11000 - Labor"/>
    <x v="0"/>
    <n v="142.1788"/>
  </r>
  <r>
    <s v="CORP - Corporate Departments"/>
    <s v="FEG_ES"/>
    <s v="Regulated &amp; Renewable Energy"/>
    <s v="RRE - Florida Stations"/>
    <s v="Bartow"/>
    <x v="3"/>
    <x v="1"/>
    <n v="554"/>
    <s v="0554000"/>
    <s v="Misc Power Generation Plant-CT"/>
    <s v="11003 - BUD ONLY-LABOR VACANCY FACTOR"/>
    <x v="0"/>
    <n v="-4.2666000000000004"/>
  </r>
  <r>
    <s v="CORP - Corporate Departments"/>
    <s v="FEG_ES"/>
    <s v="Regulated &amp; Renewable Energy"/>
    <s v="RRE - Florida Stations"/>
    <s v="Bartow"/>
    <x v="3"/>
    <x v="1"/>
    <n v="554"/>
    <s v="0554000"/>
    <s v="Misc Power Generation Plant-CT"/>
    <s v="18400 - Incentives Allocated"/>
    <x v="0"/>
    <n v="16.579999999999998"/>
  </r>
  <r>
    <s v="CORP - Corporate Departments"/>
    <s v="FEG_ES"/>
    <s v="Regulated &amp; Renewable Energy"/>
    <s v="RRE - Florida Stations"/>
    <s v="CENTRAL_AND_NORTH_CTS"/>
    <x v="3"/>
    <x v="2"/>
    <n v="554"/>
    <s v="0554000"/>
    <s v="Misc Power Generation Plant-CT"/>
    <s v="11000 - Labor"/>
    <x v="0"/>
    <n v="574.30840000000001"/>
  </r>
  <r>
    <s v="CORP - Corporate Departments"/>
    <s v="FEG_ES"/>
    <s v="Regulated &amp; Renewable Energy"/>
    <s v="RRE - Florida Stations"/>
    <s v="CENTRAL_AND_NORTH_CTS"/>
    <x v="3"/>
    <x v="2"/>
    <n v="554"/>
    <s v="0554000"/>
    <s v="Misc Power Generation Plant-CT"/>
    <s v="11003 - BUD ONLY-LABOR VACANCY FACTOR"/>
    <x v="0"/>
    <n v="-17.228999999999999"/>
  </r>
  <r>
    <s v="CORP - Corporate Departments"/>
    <s v="FEG_ES"/>
    <s v="Regulated &amp; Renewable Energy"/>
    <s v="RRE - Florida Stations"/>
    <s v="CENTRAL_AND_NORTH_CTS"/>
    <x v="3"/>
    <x v="2"/>
    <n v="554"/>
    <s v="0554000"/>
    <s v="Misc Power Generation Plant-CT"/>
    <s v="18400 - Incentives Allocated"/>
    <x v="0"/>
    <n v="66.819999999999993"/>
  </r>
  <r>
    <s v="CORP - Corporate Departments"/>
    <s v="FEG_ES"/>
    <s v="Regulated &amp; Renewable Energy"/>
    <s v="RRE - Florida Stations"/>
    <s v="CITRUS_CC_CT"/>
    <x v="2"/>
    <x v="3"/>
    <n v="546"/>
    <s v="0546000"/>
    <s v="Suprvsn and Enginring-CT Oper"/>
    <s v="1E002 - Exec Short Term Incent"/>
    <x v="0"/>
    <n v="29601.527999999998"/>
  </r>
  <r>
    <s v="CORP - Corporate Departments"/>
    <s v="FEG_ES"/>
    <s v="Regulated &amp; Renewable Energy"/>
    <s v="RRE - Florida Stations"/>
    <s v="CITRUS_CC_CT"/>
    <x v="3"/>
    <x v="3"/>
    <n v="554"/>
    <s v="0554000"/>
    <s v="Misc Power Generation Plant-CT"/>
    <s v="11002 - Labor-Union"/>
    <x v="0"/>
    <n v="217.70529999999999"/>
  </r>
  <r>
    <s v="CORP - Corporate Departments"/>
    <s v="FEG_ES"/>
    <s v="Regulated &amp; Renewable Energy"/>
    <s v="RRE - Florida Stations"/>
    <s v="CITRUS_CC_CT"/>
    <x v="3"/>
    <x v="3"/>
    <n v="554"/>
    <s v="0554000"/>
    <s v="Misc Power Generation Plant-CT"/>
    <s v="11003 - BUD ONLY-LABOR VACANCY FACTOR"/>
    <x v="0"/>
    <n v="-6.5312999999999999"/>
  </r>
  <r>
    <s v="CORP - Corporate Departments"/>
    <s v="FEG_ES"/>
    <s v="Regulated &amp; Renewable Energy"/>
    <s v="RRE - Florida Stations"/>
    <s v="CITRUS_CC_CT"/>
    <x v="3"/>
    <x v="3"/>
    <n v="554"/>
    <s v="0554000"/>
    <s v="Misc Power Generation Plant-CT"/>
    <s v="18400 - Incentives Allocated"/>
    <x v="0"/>
    <n v="-0.77"/>
  </r>
  <r>
    <s v="CORP - Corporate Departments"/>
    <s v="FEG_ES"/>
    <s v="Regulated &amp; Renewable Energy"/>
    <s v="RRE - Florida Stations"/>
    <s v="CITRUS_CC_CT"/>
    <x v="3"/>
    <x v="3"/>
    <n v="554"/>
    <s v="0554000"/>
    <s v="Misc Power Generation Plant-CT"/>
    <s v="18401 - Incentives Allocated-Union"/>
    <x v="0"/>
    <n v="6.53"/>
  </r>
  <r>
    <s v="CORP - Corporate Departments"/>
    <s v="FEG_ES"/>
    <s v="Regulated &amp; Renewable Energy"/>
    <s v="RRE - Florida Stations"/>
    <s v="DEF Other"/>
    <x v="0"/>
    <x v="4"/>
    <n v="500"/>
    <s v="0500000"/>
    <s v="Suprvsn and Engrg - Steam Oper"/>
    <s v="11000 - Labor"/>
    <x v="0"/>
    <n v="153209.3774"/>
  </r>
  <r>
    <s v="CORP - Corporate Departments"/>
    <s v="FEG_ES"/>
    <s v="Regulated &amp; Renewable Energy"/>
    <s v="RRE - Florida Stations"/>
    <s v="DEF Other"/>
    <x v="0"/>
    <x v="4"/>
    <n v="500"/>
    <s v="0500000"/>
    <s v="Suprvsn and Engrg - Steam Oper"/>
    <s v="11003 - BUD ONLY-LABOR VACANCY FACTOR"/>
    <x v="0"/>
    <n v="-6478.5472"/>
  </r>
  <r>
    <s v="CORP - Corporate Departments"/>
    <s v="FEG_ES"/>
    <s v="Regulated &amp; Renewable Energy"/>
    <s v="RRE - Florida Stations"/>
    <s v="DEF Other"/>
    <x v="0"/>
    <x v="4"/>
    <n v="500"/>
    <s v="0500000"/>
    <s v="Suprvsn and Engrg - Steam Oper"/>
    <s v="18400 - Incentives Allocated"/>
    <x v="0"/>
    <n v="17607.759999999998"/>
  </r>
  <r>
    <s v="CORP - Corporate Departments"/>
    <s v="FEG_ES"/>
    <s v="Regulated &amp; Renewable Energy"/>
    <s v="RRE - Florida Stations"/>
    <s v="DEF Other"/>
    <x v="0"/>
    <x v="4"/>
    <n v="500"/>
    <s v="0500000"/>
    <s v="Suprvsn and Engrg - Steam Oper"/>
    <s v="1E002 - Exec Short Term Incent"/>
    <x v="0"/>
    <n v="44235.48"/>
  </r>
  <r>
    <s v="CORP - Corporate Departments"/>
    <s v="FEG_ES"/>
    <s v="Regulated &amp; Renewable Energy"/>
    <s v="RRE - Florida Stations"/>
    <s v="DEF Other"/>
    <x v="0"/>
    <x v="4"/>
    <n v="501"/>
    <s v="0501150"/>
    <s v="Coal &amp; Other Fuel Handling"/>
    <s v="1E002 - Exec Short Term Incent"/>
    <x v="0"/>
    <n v="7585.08"/>
  </r>
  <r>
    <s v="CORP - Corporate Departments"/>
    <s v="FEG_ES"/>
    <s v="Regulated &amp; Renewable Energy"/>
    <s v="RRE - Florida Stations"/>
    <s v="DEF Other"/>
    <x v="0"/>
    <x v="4"/>
    <n v="506"/>
    <s v="0506000"/>
    <s v="Misc Fossil Power Expenses"/>
    <s v="1E002 - Exec Short Term Incent"/>
    <x v="0"/>
    <n v="7906.4279999999999"/>
  </r>
  <r>
    <s v="CORP - Corporate Departments"/>
    <s v="FEG_ES"/>
    <s v="Regulated &amp; Renewable Energy"/>
    <s v="RRE - Florida Stations"/>
    <s v="DEF Other"/>
    <x v="1"/>
    <x v="4"/>
    <n v="510"/>
    <s v="0510000"/>
    <s v="Suprvsn and Engrng-Steam Maint"/>
    <s v="1E002 - Exec Short Term Incent"/>
    <x v="0"/>
    <n v="111500.424"/>
  </r>
  <r>
    <s v="CORP - Corporate Departments"/>
    <s v="FEG_ES"/>
    <s v="Regulated &amp; Renewable Energy"/>
    <s v="RRE - Florida Stations"/>
    <s v="DEF Other"/>
    <x v="1"/>
    <x v="4"/>
    <n v="510"/>
    <s v="0510100"/>
    <s v="Suprvsn &amp; Engrng-Steam Maint R"/>
    <s v="1E002 - Exec Short Term Incent"/>
    <x v="0"/>
    <n v="6642.12"/>
  </r>
  <r>
    <s v="CORP - Corporate Departments"/>
    <s v="FEG_ES"/>
    <s v="Regulated &amp; Renewable Energy"/>
    <s v="RRE - Florida Stations"/>
    <s v="DEF Other"/>
    <x v="1"/>
    <x v="4"/>
    <n v="511"/>
    <s v="0511000"/>
    <s v="Maint Of Structures-Steam"/>
    <s v="1E002 - Exec Short Term Incent"/>
    <x v="0"/>
    <n v="362.53199999999998"/>
  </r>
  <r>
    <s v="CORP - Corporate Departments"/>
    <s v="FEG_ES"/>
    <s v="Regulated &amp; Renewable Energy"/>
    <s v="RRE - Florida Stations"/>
    <s v="DEF Other"/>
    <x v="2"/>
    <x v="4"/>
    <n v="546"/>
    <s v="0546000"/>
    <s v="Suprvsn and Enginring-CT Oper"/>
    <s v="11000 - Labor"/>
    <x v="0"/>
    <n v="363831.86420000001"/>
  </r>
  <r>
    <s v="CORP - Corporate Departments"/>
    <s v="FEG_ES"/>
    <s v="Regulated &amp; Renewable Energy"/>
    <s v="RRE - Florida Stations"/>
    <s v="DEF Other"/>
    <x v="2"/>
    <x v="4"/>
    <n v="546"/>
    <s v="0546000"/>
    <s v="Suprvsn and Enginring-CT Oper"/>
    <s v="11003 - BUD ONLY-LABOR VACANCY FACTOR"/>
    <x v="0"/>
    <n v="-4.0271999999999997"/>
  </r>
  <r>
    <s v="CORP - Corporate Departments"/>
    <s v="FEG_ES"/>
    <s v="Regulated &amp; Renewable Energy"/>
    <s v="RRE - Florida Stations"/>
    <s v="DEF Other"/>
    <x v="2"/>
    <x v="4"/>
    <n v="546"/>
    <s v="0546000"/>
    <s v="Suprvsn and Enginring-CT Oper"/>
    <s v="18400 - Incentives Allocated"/>
    <x v="0"/>
    <n v="43659.34"/>
  </r>
  <r>
    <s v="CORP - Corporate Departments"/>
    <s v="FEG_ES"/>
    <s v="Regulated &amp; Renewable Energy"/>
    <s v="RRE - Florida Stations"/>
    <s v="DEF Other"/>
    <x v="2"/>
    <x v="4"/>
    <n v="547"/>
    <s v="0547150"/>
    <s v="Natural Gas Handling-CT"/>
    <s v="1E002 - Exec Short Term Incent"/>
    <x v="0"/>
    <n v="39588.048000000003"/>
  </r>
  <r>
    <s v="CORP - Corporate Departments"/>
    <s v="FEG_ES"/>
    <s v="Regulated &amp; Renewable Energy"/>
    <s v="RRE - Florida Stations"/>
    <s v="DEF Other"/>
    <x v="2"/>
    <x v="4"/>
    <n v="549"/>
    <s v="0549000"/>
    <s v="Misc-Power Generation Expenses"/>
    <s v="1E002 - Exec Short Term Incent"/>
    <x v="0"/>
    <n v="11859.647999999999"/>
  </r>
  <r>
    <s v="CORP - Corporate Departments"/>
    <s v="FEG_ES"/>
    <s v="Regulated &amp; Renewable Energy"/>
    <s v="RRE - Florida Stations"/>
    <s v="DEF Other"/>
    <x v="3"/>
    <x v="4"/>
    <n v="551"/>
    <s v="0551000"/>
    <s v="Suprvsn and Enginring-CT Maint"/>
    <s v="1E002 - Exec Short Term Incent"/>
    <x v="0"/>
    <n v="2354.8440000000001"/>
  </r>
  <r>
    <s v="CORP - Corporate Departments"/>
    <s v="FEG_ES"/>
    <s v="Regulated &amp; Renewable Energy"/>
    <s v="RRE - Florida Stations"/>
    <s v="DEF Other"/>
    <x v="4"/>
    <x v="4"/>
    <n v="920"/>
    <s v="0920000"/>
    <s v="A &amp; G Salaries"/>
    <s v="11000 - Labor"/>
    <x v="0"/>
    <n v="3351757.75"/>
  </r>
  <r>
    <s v="CORP - Corporate Departments"/>
    <s v="FEG_ES"/>
    <s v="Regulated &amp; Renewable Energy"/>
    <s v="RRE - Florida Stations"/>
    <s v="DEF Other"/>
    <x v="4"/>
    <x v="4"/>
    <n v="920"/>
    <s v="0920000"/>
    <s v="A &amp; G Salaries"/>
    <s v="11002 - Labor-Union"/>
    <x v="0"/>
    <n v="47297.91"/>
  </r>
  <r>
    <s v="CORP - Corporate Departments"/>
    <s v="FEG_ES"/>
    <s v="Regulated &amp; Renewable Energy"/>
    <s v="RRE - Florida Stations"/>
    <s v="DEF Other"/>
    <x v="4"/>
    <x v="4"/>
    <n v="920"/>
    <s v="0920000"/>
    <s v="A &amp; G Salaries"/>
    <s v="11003 - BUD ONLY-LABOR VACANCY FACTOR"/>
    <x v="0"/>
    <n v="-94500.06"/>
  </r>
  <r>
    <s v="CORP - Corporate Departments"/>
    <s v="FEG_ES"/>
    <s v="Regulated &amp; Renewable Energy"/>
    <s v="RRE - Florida Stations"/>
    <s v="DEF Other"/>
    <x v="4"/>
    <x v="4"/>
    <n v="920"/>
    <s v="0920000"/>
    <s v="A &amp; G Salaries"/>
    <s v="12000 - Overtime"/>
    <x v="0"/>
    <n v="6956.32"/>
  </r>
  <r>
    <s v="CORP - Corporate Departments"/>
    <s v="FEG_ES"/>
    <s v="Regulated &amp; Renewable Energy"/>
    <s v="RRE - Florida Stations"/>
    <s v="DEF Other"/>
    <x v="4"/>
    <x v="4"/>
    <n v="920"/>
    <s v="0920000"/>
    <s v="A &amp; G Salaries"/>
    <s v="12004 - Overtime-Union"/>
    <x v="0"/>
    <n v="2095.96"/>
  </r>
  <r>
    <s v="CORP - Corporate Departments"/>
    <s v="FEG_ES"/>
    <s v="Regulated &amp; Renewable Energy"/>
    <s v="RRE - Florida Stations"/>
    <s v="DEF Other"/>
    <x v="4"/>
    <x v="4"/>
    <n v="920"/>
    <s v="0920000"/>
    <s v="A &amp; G Salaries"/>
    <s v="18400 - Incentives Allocated"/>
    <x v="0"/>
    <n v="391714.62"/>
  </r>
  <r>
    <s v="CORP - Corporate Departments"/>
    <s v="FEG_ES"/>
    <s v="Regulated &amp; Renewable Energy"/>
    <s v="RRE - Florida Stations"/>
    <s v="DEF Other"/>
    <x v="4"/>
    <x v="4"/>
    <n v="920"/>
    <s v="0920000"/>
    <s v="A &amp; G Salaries"/>
    <s v="18401 - Incentives Allocated-Union"/>
    <x v="0"/>
    <n v="1481.89"/>
  </r>
  <r>
    <s v="CORP - Corporate Departments"/>
    <s v="FEG_ES"/>
    <s v="Regulated &amp; Renewable Energy"/>
    <s v="RRE - Florida Stations"/>
    <s v="DEF Other"/>
    <x v="4"/>
    <x v="4"/>
    <n v="920"/>
    <s v="0920000"/>
    <s v="A &amp; G Salaries"/>
    <s v="1E002 - Exec Short Term Incent"/>
    <x v="0"/>
    <n v="220325.76000000001"/>
  </r>
  <r>
    <s v="CORP - Corporate Departments"/>
    <s v="FEG_ES"/>
    <s v="Regulated &amp; Renewable Energy"/>
    <s v="RRE - Florida Stations"/>
    <s v="DEF Other"/>
    <x v="4"/>
    <x v="4"/>
    <n v="921"/>
    <s v="0921200"/>
    <s v="Office Expenses"/>
    <s v="11003 - BUD ONLY-LABOR VACANCY FACTOR"/>
    <x v="0"/>
    <n v="-67482.84"/>
  </r>
  <r>
    <s v="CORP - Corporate Departments"/>
    <s v="FEG_ES"/>
    <s v="Regulated &amp; Renewable Energy"/>
    <s v="RRE - Florida Stations"/>
    <s v="DEF Other"/>
    <x v="4"/>
    <x v="4"/>
    <n v="921"/>
    <s v="0921200"/>
    <s v="Office Expenses"/>
    <s v="15000 - Severance"/>
    <x v="0"/>
    <n v="12229.68"/>
  </r>
  <r>
    <s v="CORP - Corporate Departments"/>
    <s v="FEG_ES"/>
    <s v="Regulated &amp; Renewable Energy"/>
    <s v="RRE - Florida Stations"/>
    <s v="DEF Other"/>
    <x v="4"/>
    <x v="4"/>
    <n v="921"/>
    <s v="0921200"/>
    <s v="Office Expenses"/>
    <s v="18400 - Incentives Allocated"/>
    <x v="0"/>
    <n v="-8098.08"/>
  </r>
  <r>
    <s v="CORP - Corporate Departments"/>
    <s v="FEG_ES"/>
    <s v="Regulated &amp; Renewable Energy"/>
    <s v="RRE - Florida Stations"/>
    <s v="Florida Regulated Solar"/>
    <x v="2"/>
    <x v="5"/>
    <n v="548"/>
    <s v="0548200"/>
    <s v="Prime Movers - Generators- CT"/>
    <s v="11000 - Labor"/>
    <x v="0"/>
    <n v="3090.8290000000002"/>
  </r>
  <r>
    <s v="CORP - Corporate Departments"/>
    <s v="FEG_ES"/>
    <s v="Regulated &amp; Renewable Energy"/>
    <s v="RRE - Florida Stations"/>
    <s v="Florida Regulated Solar"/>
    <x v="2"/>
    <x v="5"/>
    <n v="548"/>
    <s v="0548200"/>
    <s v="Prime Movers - Generators- CT"/>
    <s v="11002 - Labor-Union"/>
    <x v="0"/>
    <n v="979.67510000000004"/>
  </r>
  <r>
    <s v="CORP - Corporate Departments"/>
    <s v="FEG_ES"/>
    <s v="Regulated &amp; Renewable Energy"/>
    <s v="RRE - Florida Stations"/>
    <s v="Florida Regulated Solar"/>
    <x v="2"/>
    <x v="5"/>
    <n v="548"/>
    <s v="0548200"/>
    <s v="Prime Movers - Generators- CT"/>
    <s v="11003 - BUD ONLY-LABOR VACANCY FACTOR"/>
    <x v="0"/>
    <n v="-129.19290000000001"/>
  </r>
  <r>
    <s v="CORP - Corporate Departments"/>
    <s v="FEG_ES"/>
    <s v="Regulated &amp; Renewable Energy"/>
    <s v="RRE - Florida Stations"/>
    <s v="Florida Regulated Solar"/>
    <x v="2"/>
    <x v="5"/>
    <n v="548"/>
    <s v="0548200"/>
    <s v="Prime Movers - Generators- CT"/>
    <s v="18400 - Incentives Allocated"/>
    <x v="0"/>
    <n v="355.78"/>
  </r>
  <r>
    <s v="CORP - Corporate Departments"/>
    <s v="FEG_ES"/>
    <s v="Regulated &amp; Renewable Energy"/>
    <s v="RRE - Florida Stations"/>
    <s v="Florida Regulated Solar"/>
    <x v="2"/>
    <x v="5"/>
    <n v="548"/>
    <s v="0548200"/>
    <s v="Prime Movers - Generators- CT"/>
    <s v="18401 - Incentives Allocated-Union"/>
    <x v="0"/>
    <n v="29.37"/>
  </r>
  <r>
    <s v="CORP - Corporate Departments"/>
    <s v="FEG_ES"/>
    <s v="Regulated &amp; Renewable Energy"/>
    <s v="RRE - Florida Stations"/>
    <s v="Florida Regulated Solar"/>
    <x v="2"/>
    <x v="5"/>
    <n v="549"/>
    <s v="0549000"/>
    <s v="Misc-Power Generation Expenses"/>
    <s v="11000 - Labor"/>
    <x v="0"/>
    <n v="1124.0899999999999"/>
  </r>
  <r>
    <s v="CORP - Corporate Departments"/>
    <s v="FEG_ES"/>
    <s v="Regulated &amp; Renewable Energy"/>
    <s v="RRE - Florida Stations"/>
    <s v="Florida Regulated Solar"/>
    <x v="2"/>
    <x v="5"/>
    <n v="549"/>
    <s v="0549000"/>
    <s v="Misc-Power Generation Expenses"/>
    <s v="11002 - Labor-Union"/>
    <x v="0"/>
    <n v="1088.5287000000001"/>
  </r>
  <r>
    <s v="CORP - Corporate Departments"/>
    <s v="FEG_ES"/>
    <s v="Regulated &amp; Renewable Energy"/>
    <s v="RRE - Florida Stations"/>
    <s v="Florida Regulated Solar"/>
    <x v="2"/>
    <x v="5"/>
    <n v="549"/>
    <s v="0549000"/>
    <s v="Misc-Power Generation Expenses"/>
    <s v="11003 - BUD ONLY-LABOR VACANCY FACTOR"/>
    <x v="0"/>
    <n v="-66.381"/>
  </r>
  <r>
    <s v="CORP - Corporate Departments"/>
    <s v="FEG_ES"/>
    <s v="Regulated &amp; Renewable Energy"/>
    <s v="RRE - Florida Stations"/>
    <s v="Florida Regulated Solar"/>
    <x v="2"/>
    <x v="5"/>
    <n v="549"/>
    <s v="0549000"/>
    <s v="Misc-Power Generation Expenses"/>
    <s v="18400 - Incentives Allocated"/>
    <x v="0"/>
    <n v="127.26"/>
  </r>
  <r>
    <s v="CORP - Corporate Departments"/>
    <s v="FEG_ES"/>
    <s v="Regulated &amp; Renewable Energy"/>
    <s v="RRE - Florida Stations"/>
    <s v="Florida Regulated Solar"/>
    <x v="2"/>
    <x v="5"/>
    <n v="549"/>
    <s v="0549000"/>
    <s v="Misc-Power Generation Expenses"/>
    <s v="18401 - Incentives Allocated-Union"/>
    <x v="0"/>
    <n v="32.630000000000003"/>
  </r>
  <r>
    <s v="CORP - Corporate Departments"/>
    <s v="FEG_ES"/>
    <s v="Regulated &amp; Renewable Energy"/>
    <s v="RRE - Florida Stations"/>
    <s v="Florida Regulated Solar"/>
    <x v="3"/>
    <x v="5"/>
    <n v="553"/>
    <s v="0553000"/>
    <s v="Maint-Gentg and Elect Equip-CT"/>
    <s v="11000 - Labor"/>
    <x v="0"/>
    <n v="524.44179999999994"/>
  </r>
  <r>
    <s v="CORP - Corporate Departments"/>
    <s v="FEG_ES"/>
    <s v="Regulated &amp; Renewable Energy"/>
    <s v="RRE - Florida Stations"/>
    <s v="Florida Regulated Solar"/>
    <x v="3"/>
    <x v="5"/>
    <n v="553"/>
    <s v="0553000"/>
    <s v="Maint-Gentg and Elect Equip-CT"/>
    <s v="11003 - BUD ONLY-LABOR VACANCY FACTOR"/>
    <x v="0"/>
    <n v="-19.798200000000001"/>
  </r>
  <r>
    <s v="CORP - Corporate Departments"/>
    <s v="FEG_ES"/>
    <s v="Regulated &amp; Renewable Energy"/>
    <s v="RRE - Florida Stations"/>
    <s v="Florida Regulated Solar"/>
    <x v="3"/>
    <x v="5"/>
    <n v="553"/>
    <s v="0553000"/>
    <s v="Maint-Gentg and Elect Equip-CT"/>
    <s v="18400 - Incentives Allocated"/>
    <x v="0"/>
    <n v="60.54"/>
  </r>
  <r>
    <s v="CORP - Corporate Departments"/>
    <s v="FEG_ES"/>
    <s v="Regulated &amp; Renewable Energy"/>
    <s v="RRE - Florida Stations"/>
    <s v="Florida Regulated Solar"/>
    <x v="3"/>
    <x v="5"/>
    <n v="554"/>
    <s v="0554000"/>
    <s v="Misc Power Generation Plant-CT"/>
    <s v="11000 - Labor"/>
    <x v="0"/>
    <n v="3582.1194"/>
  </r>
  <r>
    <s v="CORP - Corporate Departments"/>
    <s v="FEG_ES"/>
    <s v="Regulated &amp; Renewable Energy"/>
    <s v="RRE - Florida Stations"/>
    <s v="Florida Regulated Solar"/>
    <x v="3"/>
    <x v="5"/>
    <n v="554"/>
    <s v="0554000"/>
    <s v="Misc Power Generation Plant-CT"/>
    <s v="11002 - Labor-Union"/>
    <x v="0"/>
    <n v="1959.3503000000001"/>
  </r>
  <r>
    <s v="CORP - Corporate Departments"/>
    <s v="FEG_ES"/>
    <s v="Regulated &amp; Renewable Energy"/>
    <s v="RRE - Florida Stations"/>
    <s v="Florida Regulated Solar"/>
    <x v="3"/>
    <x v="5"/>
    <n v="554"/>
    <s v="0554000"/>
    <s v="Misc Power Generation Plant-CT"/>
    <s v="11003 - BUD ONLY-LABOR VACANCY FACTOR"/>
    <x v="0"/>
    <n v="-184.84530000000001"/>
  </r>
  <r>
    <s v="CORP - Corporate Departments"/>
    <s v="FEG_ES"/>
    <s v="Regulated &amp; Renewable Energy"/>
    <s v="RRE - Florida Stations"/>
    <s v="Florida Regulated Solar"/>
    <x v="3"/>
    <x v="5"/>
    <n v="554"/>
    <s v="0554000"/>
    <s v="Misc Power Generation Plant-CT"/>
    <s v="18400 - Incentives Allocated"/>
    <x v="0"/>
    <n v="408.19"/>
  </r>
  <r>
    <s v="CORP - Corporate Departments"/>
    <s v="FEG_ES"/>
    <s v="Regulated &amp; Renewable Energy"/>
    <s v="RRE - Florida Stations"/>
    <s v="Florida Regulated Solar"/>
    <x v="3"/>
    <x v="5"/>
    <n v="554"/>
    <s v="0554000"/>
    <s v="Misc Power Generation Plant-CT"/>
    <s v="18401 - Incentives Allocated-Union"/>
    <x v="0"/>
    <n v="58.74"/>
  </r>
  <r>
    <s v="CORP - Corporate Departments"/>
    <s v="FEG_ES"/>
    <s v="Regulated &amp; Renewable Energy"/>
    <s v="RRE - Florida Stations"/>
    <s v="Hines/Tiger Bay"/>
    <x v="2"/>
    <x v="6"/>
    <n v="546"/>
    <s v="0546000"/>
    <s v="Suprvsn and Enginring-CT Oper"/>
    <s v="1E002 - Exec Short Term Incent"/>
    <x v="0"/>
    <n v="71532.012000000002"/>
  </r>
  <r>
    <s v="CORP - Corporate Departments"/>
    <s v="FEG_ES"/>
    <s v="Regulated &amp; Renewable Energy"/>
    <s v="RRE - Florida Stations"/>
    <s v="Hines/Tiger Bay"/>
    <x v="3"/>
    <x v="6"/>
    <n v="554"/>
    <s v="0554000"/>
    <s v="Misc Power Generation Plant-CT"/>
    <s v="11000 - Labor"/>
    <x v="0"/>
    <n v="148.21080000000001"/>
  </r>
  <r>
    <s v="CORP - Corporate Departments"/>
    <s v="FEG_ES"/>
    <s v="Regulated &amp; Renewable Energy"/>
    <s v="RRE - Florida Stations"/>
    <s v="Hines/Tiger Bay"/>
    <x v="3"/>
    <x v="6"/>
    <n v="554"/>
    <s v="0554000"/>
    <s v="Misc Power Generation Plant-CT"/>
    <s v="11003 - BUD ONLY-LABOR VACANCY FACTOR"/>
    <x v="0"/>
    <n v="-4.4459999999999997"/>
  </r>
  <r>
    <s v="CORP - Corporate Departments"/>
    <s v="FEG_ES"/>
    <s v="Regulated &amp; Renewable Energy"/>
    <s v="RRE - Florida Stations"/>
    <s v="Hines/Tiger Bay"/>
    <x v="3"/>
    <x v="6"/>
    <n v="554"/>
    <s v="0554000"/>
    <s v="Misc Power Generation Plant-CT"/>
    <s v="18400 - Incentives Allocated"/>
    <x v="0"/>
    <n v="17.3"/>
  </r>
  <r>
    <s v="CORP - Corporate Departments"/>
    <s v="FEG_ES"/>
    <s v="Regulated &amp; Renewable Energy"/>
    <s v="RRE - Florida Stations"/>
    <s v="Osprey"/>
    <x v="2"/>
    <x v="7"/>
    <n v="546"/>
    <s v="0546000"/>
    <s v="Suprvsn and Enginring-CT Oper"/>
    <s v="1E002 - Exec Short Term Incent"/>
    <x v="0"/>
    <n v="25804.14"/>
  </r>
  <r>
    <s v="CORP - Corporate Departments"/>
    <s v="FEG_ES"/>
    <s v="Regulated &amp; Renewable Energy"/>
    <s v="RRE - Florida Stations"/>
    <s v="Osprey"/>
    <x v="3"/>
    <x v="7"/>
    <n v="554"/>
    <s v="0554000"/>
    <s v="Misc Power Generation Plant-CT"/>
    <s v="11000 - Labor"/>
    <x v="0"/>
    <n v="1191.0614"/>
  </r>
  <r>
    <s v="CORP - Corporate Departments"/>
    <s v="FEG_ES"/>
    <s v="Regulated &amp; Renewable Energy"/>
    <s v="RRE - Florida Stations"/>
    <s v="Osprey"/>
    <x v="3"/>
    <x v="7"/>
    <n v="554"/>
    <s v="0554000"/>
    <s v="Misc Power Generation Plant-CT"/>
    <s v="11003 - BUD ONLY-LABOR VACANCY FACTOR"/>
    <x v="0"/>
    <n v="-43.863599999999998"/>
  </r>
  <r>
    <s v="CORP - Corporate Departments"/>
    <s v="FEG_ES"/>
    <s v="Regulated &amp; Renewable Energy"/>
    <s v="RRE - Florida Stations"/>
    <s v="Osprey"/>
    <x v="3"/>
    <x v="7"/>
    <n v="554"/>
    <s v="0554000"/>
    <s v="Misc Power Generation Plant-CT"/>
    <s v="18400 - Incentives Allocated"/>
    <x v="0"/>
    <n v="137.66"/>
  </r>
  <r>
    <s v="CORP - Corporate Departments"/>
    <s v="FEG_ES"/>
    <s v="Regulated &amp; Renewable Energy"/>
    <s v="RRE - Florida Stations"/>
    <s v="Suwannee and University of Flo"/>
    <x v="3"/>
    <x v="8"/>
    <n v="551"/>
    <s v="0551000"/>
    <s v="Suprvsn and Enginring-CT Maint"/>
    <s v="1E002 - Exec Short Term Incent"/>
    <x v="0"/>
    <n v="25927.955999999998"/>
  </r>
  <r>
    <s v="CORP - Corporate Departments"/>
    <s v="FEG_ES"/>
    <s v="Regulated &amp; Renewable Energy"/>
    <s v="RRE - Florida Stations"/>
    <s v="Suwannee and University of Flo"/>
    <x v="3"/>
    <x v="8"/>
    <n v="554"/>
    <s v="0554000"/>
    <s v="Misc Power Generation Plant-CT"/>
    <s v="11000 - Labor"/>
    <x v="0"/>
    <n v="142.1788"/>
  </r>
  <r>
    <s v="CORP - Corporate Departments"/>
    <s v="FEG_ES"/>
    <s v="Regulated &amp; Renewable Energy"/>
    <s v="RRE - Florida Stations"/>
    <s v="Suwannee and University of Flo"/>
    <x v="3"/>
    <x v="8"/>
    <n v="554"/>
    <s v="0554000"/>
    <s v="Misc Power Generation Plant-CT"/>
    <s v="11003 - BUD ONLY-LABOR VACANCY FACTOR"/>
    <x v="0"/>
    <n v="-4.2666000000000004"/>
  </r>
  <r>
    <s v="CORP - Corporate Departments"/>
    <s v="FEG_ES"/>
    <s v="Regulated &amp; Renewable Energy"/>
    <s v="RRE - Florida Stations"/>
    <s v="Suwannee and University of Flo"/>
    <x v="3"/>
    <x v="8"/>
    <n v="554"/>
    <s v="0554000"/>
    <s v="Misc Power Generation Plant-CT"/>
    <s v="18400 - Incentives Allocated"/>
    <x v="0"/>
    <n v="16.579999999999998"/>
  </r>
  <r>
    <s v="CORP - Corporate Departments"/>
    <s v="FEG_GRID"/>
    <s v="Customer Experience &amp; Solution"/>
    <s v="CIS - Florida"/>
    <s v="CIS - Florida"/>
    <x v="5"/>
    <x v="9"/>
    <n v="903"/>
    <s v="0903000"/>
    <s v="Cust Records &amp; Collection Exp"/>
    <s v="11000 - Labor"/>
    <x v="0"/>
    <n v="26968.880000000001"/>
  </r>
  <r>
    <s v="CORP - Corporate Departments"/>
    <s v="FEG_GRID"/>
    <s v="Customer Experience &amp; Solution"/>
    <s v="CIS - Florida"/>
    <s v="CIS - Florida"/>
    <x v="5"/>
    <x v="9"/>
    <n v="903"/>
    <s v="0903000"/>
    <s v="Cust Records &amp; Collection Exp"/>
    <s v="18400 - Incentives Allocated"/>
    <x v="0"/>
    <n v="3236.26"/>
  </r>
  <r>
    <s v="CORP - Corporate Departments"/>
    <s v="FEG_GRID"/>
    <s v="Customer Experience &amp; Solution"/>
    <s v="CIS - Florida"/>
    <s v="CIS - Florida"/>
    <x v="5"/>
    <x v="9"/>
    <n v="903"/>
    <s v="0903000"/>
    <s v="Cust Records &amp; Collection Exp"/>
    <s v="1E002 - Exec Short Term Incent"/>
    <x v="0"/>
    <n v="70847.520000000004"/>
  </r>
  <r>
    <s v="CORP - Corporate Departments"/>
    <s v="FEG_GRID"/>
    <s v="Customer Experience &amp; Solution"/>
    <s v="CIS - Florida"/>
    <s v="CIS - Florida"/>
    <x v="4"/>
    <x v="9"/>
    <n v="920"/>
    <s v="0920000"/>
    <s v="A &amp; G Salaries"/>
    <s v="11000 - Labor"/>
    <x v="0"/>
    <n v="3063.64"/>
  </r>
  <r>
    <s v="CORP - Corporate Departments"/>
    <s v="FEG_GRID"/>
    <s v="Customer Experience &amp; Solution"/>
    <s v="CIS - Florida"/>
    <s v="CIS - Florida"/>
    <x v="4"/>
    <x v="9"/>
    <n v="920"/>
    <s v="0920000"/>
    <s v="A &amp; G Salaries"/>
    <s v="11003 - BUD ONLY-LABOR VACANCY FACTOR"/>
    <x v="0"/>
    <n v="-91.88"/>
  </r>
  <r>
    <s v="CORP - Corporate Departments"/>
    <s v="FEG_GRID"/>
    <s v="Customer Experience &amp; Solution"/>
    <s v="CIS - Florida"/>
    <s v="CIS - Florida"/>
    <x v="4"/>
    <x v="9"/>
    <n v="920"/>
    <s v="0920000"/>
    <s v="A &amp; G Salaries"/>
    <s v="18400 - Incentives Allocated"/>
    <x v="0"/>
    <n v="356.66"/>
  </r>
  <r>
    <s v="CORP - Corporate Departments"/>
    <s v="FEG_GRID"/>
    <s v="Customer Experience &amp; Solution"/>
    <s v="CIS - Florida"/>
    <s v="CIS - Florida"/>
    <x v="4"/>
    <x v="9"/>
    <n v="920"/>
    <s v="0920000"/>
    <s v="A &amp; G Salaries"/>
    <s v="1E002 - Exec Short Term Incent"/>
    <x v="0"/>
    <n v="11384.52"/>
  </r>
  <r>
    <s v="CORP - 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1000 - Labor"/>
    <x v="0"/>
    <n v="1374078.9586"/>
  </r>
  <r>
    <s v="CORP - 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1003 - BUD ONLY-LABOR VACANCY FACTOR"/>
    <x v="0"/>
    <n v="-36428.6518"/>
  </r>
  <r>
    <s v="CORP - 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8400 - Incentives Allocated"/>
    <x v="0"/>
    <n v="160518.07999999999"/>
  </r>
  <r>
    <s v="CORP - 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E002 - Exec Short Term Incent"/>
    <x v="0"/>
    <n v="5665.32"/>
  </r>
  <r>
    <s v="CORP - 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1000 - Labor"/>
    <x v="0"/>
    <n v="63194.724199999997"/>
  </r>
  <r>
    <s v="CORP - 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1003 - BUD ONLY-LABOR VACANCY FACTOR"/>
    <x v="0"/>
    <n v="-1895.8751999999999"/>
  </r>
  <r>
    <s v="CORP - 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8400 - Incentives Allocated"/>
    <x v="0"/>
    <n v="7355.8"/>
  </r>
  <r>
    <s v="CORP - 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E002 - Exec Short Term Incent"/>
    <x v="0"/>
    <n v="46725.012000000002"/>
  </r>
  <r>
    <s v="CORP - Corporate Departments"/>
    <s v="FEG_GRID"/>
    <s v="Customer Experience &amp; Solution"/>
    <s v="CUS_Standard"/>
    <s v="Standard - Progress FL"/>
    <x v="5"/>
    <x v="9"/>
    <n v="903"/>
    <s v="0903200"/>
    <s v="Cust Billing &amp; Acct"/>
    <s v="11000 - Labor"/>
    <x v="0"/>
    <n v="57616.092199999999"/>
  </r>
  <r>
    <s v="CORP - Corporate Departments"/>
    <s v="FEG_GRID"/>
    <s v="Customer Experience &amp; Solution"/>
    <s v="CUS_Standard"/>
    <s v="Standard - Progress FL"/>
    <x v="5"/>
    <x v="9"/>
    <n v="903"/>
    <s v="0903200"/>
    <s v="Cust Billing &amp; Acct"/>
    <s v="11003 - BUD ONLY-LABOR VACANCY FACTOR"/>
    <x v="0"/>
    <n v="-1728.5547999999999"/>
  </r>
  <r>
    <s v="CORP - Corporate Departments"/>
    <s v="FEG_GRID"/>
    <s v="Customer Experience &amp; Solution"/>
    <s v="CUS_Standard"/>
    <s v="Standard - Progress FL"/>
    <x v="5"/>
    <x v="9"/>
    <n v="903"/>
    <s v="0903200"/>
    <s v="Cust Billing &amp; Acct"/>
    <s v="18400 - Incentives Allocated"/>
    <x v="0"/>
    <n v="6706.44"/>
  </r>
  <r>
    <s v="CORP - Corporate Departments"/>
    <s v="FEG_GRID"/>
    <s v="Customer Experience &amp; Solution"/>
    <s v="CUS_Standard"/>
    <s v="Standard - Progress FL"/>
    <x v="5"/>
    <x v="9"/>
    <n v="903"/>
    <s v="0903200"/>
    <s v="Cust Billing &amp; Acct"/>
    <s v="1E002 - Exec Short Term Incent"/>
    <x v="0"/>
    <n v="44199.360000000001"/>
  </r>
  <r>
    <s v="CORP - Corporate Departments"/>
    <s v="FEG_GRID"/>
    <s v="Customer Experience &amp; Solution"/>
    <s v="CUS_Standard"/>
    <s v="Standard - Progress FL"/>
    <x v="5"/>
    <x v="9"/>
    <n v="903"/>
    <s v="0903300"/>
    <s v="Cust Collecting-Local"/>
    <s v="11000 - Labor"/>
    <x v="0"/>
    <n v="47662.422599999998"/>
  </r>
  <r>
    <s v="CORP - Corporate Departments"/>
    <s v="FEG_GRID"/>
    <s v="Customer Experience &amp; Solution"/>
    <s v="CUS_Standard"/>
    <s v="Standard - Progress FL"/>
    <x v="5"/>
    <x v="9"/>
    <n v="903"/>
    <s v="0903300"/>
    <s v="Cust Collecting-Local"/>
    <s v="11003 - BUD ONLY-LABOR VACANCY FACTOR"/>
    <x v="0"/>
    <n v="-1429.9680000000001"/>
  </r>
  <r>
    <s v="CORP - Corporate Departments"/>
    <s v="FEG_GRID"/>
    <s v="Customer Experience &amp; Solution"/>
    <s v="CUS_Standard"/>
    <s v="Standard - Progress FL"/>
    <x v="5"/>
    <x v="9"/>
    <n v="903"/>
    <s v="0903300"/>
    <s v="Cust Collecting-Local"/>
    <s v="18400 - Incentives Allocated"/>
    <x v="0"/>
    <n v="5547.84"/>
  </r>
  <r>
    <s v="CORP - Corporate Departments"/>
    <s v="FEG_GRID"/>
    <s v="Customer Experience &amp; Solution"/>
    <s v="CUS_Standard"/>
    <s v="Standard - Progress FL"/>
    <x v="5"/>
    <x v="9"/>
    <n v="903"/>
    <s v="0903300"/>
    <s v="Cust Collecting-Local"/>
    <s v="1E002 - Exec Short Term Incent"/>
    <x v="0"/>
    <n v="35359.440000000002"/>
  </r>
  <r>
    <s v="CORP - Corporate Departments"/>
    <s v="FEG_GRID"/>
    <s v="Customer Experience &amp; Solution"/>
    <s v="CUS_Standard"/>
    <s v="Standard - Progress FL"/>
    <x v="6"/>
    <x v="9"/>
    <n v="912"/>
    <s v="0912000"/>
    <s v="Demonstrating &amp; Selling Exp"/>
    <s v="1E002 - Exec Short Term Incent"/>
    <x v="0"/>
    <n v="42691.991999999998"/>
  </r>
  <r>
    <s v="CORP - Corporate Departments"/>
    <s v="FEG_GRID"/>
    <s v="Customer Experience &amp; Solution"/>
    <s v="CUS_Standard"/>
    <s v="Standard - Progress FL"/>
    <x v="4"/>
    <x v="9"/>
    <n v="920"/>
    <s v="0920000"/>
    <s v="A &amp; G Salaries"/>
    <s v="11000 - Labor"/>
    <x v="0"/>
    <n v="2571318.41"/>
  </r>
  <r>
    <s v="CORP - Corporate Departments"/>
    <s v="FEG_GRID"/>
    <s v="Customer Experience &amp; Solution"/>
    <s v="CUS_Standard"/>
    <s v="Standard - Progress FL"/>
    <x v="4"/>
    <x v="9"/>
    <n v="920"/>
    <s v="0920000"/>
    <s v="A &amp; G Salaries"/>
    <s v="11002 - Labor-Union"/>
    <x v="0"/>
    <n v="29199.51"/>
  </r>
  <r>
    <s v="CORP - Corporate Departments"/>
    <s v="FEG_GRID"/>
    <s v="Customer Experience &amp; Solution"/>
    <s v="CUS_Standard"/>
    <s v="Standard - Progress FL"/>
    <x v="4"/>
    <x v="9"/>
    <n v="920"/>
    <s v="0920000"/>
    <s v="A &amp; G Salaries"/>
    <s v="11003 - BUD ONLY-LABOR VACANCY FACTOR"/>
    <x v="0"/>
    <n v="-75142.240000000005"/>
  </r>
  <r>
    <s v="CORP - Corporate Departments"/>
    <s v="FEG_GRID"/>
    <s v="Customer Experience &amp; Solution"/>
    <s v="CUS_Standard"/>
    <s v="Standard - Progress FL"/>
    <x v="4"/>
    <x v="9"/>
    <n v="920"/>
    <s v="0920000"/>
    <s v="A &amp; G Salaries"/>
    <s v="12000 - Overtime"/>
    <x v="0"/>
    <n v="4298.83"/>
  </r>
  <r>
    <s v="CORP - Corporate Departments"/>
    <s v="FEG_GRID"/>
    <s v="Customer Experience &amp; Solution"/>
    <s v="CUS_Standard"/>
    <s v="Standard - Progress FL"/>
    <x v="4"/>
    <x v="9"/>
    <n v="920"/>
    <s v="0920000"/>
    <s v="A &amp; G Salaries"/>
    <s v="12004 - Overtime-Union"/>
    <x v="0"/>
    <n v="1294.08"/>
  </r>
  <r>
    <s v="CORP - Corporate Departments"/>
    <s v="FEG_GRID"/>
    <s v="Customer Experience &amp; Solution"/>
    <s v="CUS_Standard"/>
    <s v="Standard - Progress FL"/>
    <x v="4"/>
    <x v="9"/>
    <n v="920"/>
    <s v="0920000"/>
    <s v="A &amp; G Salaries"/>
    <s v="18400 - Incentives Allocated"/>
    <x v="0"/>
    <n v="300063.13"/>
  </r>
  <r>
    <s v="CORP - Corporate Departments"/>
    <s v="FEG_GRID"/>
    <s v="Customer Experience &amp; Solution"/>
    <s v="CUS_Standard"/>
    <s v="Standard - Progress FL"/>
    <x v="4"/>
    <x v="9"/>
    <n v="920"/>
    <s v="0920000"/>
    <s v="A &amp; G Salaries"/>
    <s v="18401 - Incentives Allocated-Union"/>
    <x v="0"/>
    <n v="914.89"/>
  </r>
  <r>
    <s v="CORP - Corporate Departments"/>
    <s v="FEG_GRID"/>
    <s v="Customer Experience &amp; Solution"/>
    <s v="CUS_Standard"/>
    <s v="Standard - Progress FL"/>
    <x v="4"/>
    <x v="9"/>
    <n v="920"/>
    <s v="0920000"/>
    <s v="A &amp; G Salaries"/>
    <s v="1E002 - Exec Short Term Incent"/>
    <x v="0"/>
    <n v="23635.68"/>
  </r>
  <r>
    <s v="CORP - Corporate Departments"/>
    <s v="FEG_GRID"/>
    <s v="Customer Experience &amp; Solution"/>
    <s v="CUS_Standard"/>
    <s v="Standard - Progress FL"/>
    <x v="4"/>
    <x v="9"/>
    <n v="921"/>
    <s v="0921200"/>
    <s v="Office Expenses"/>
    <s v="11003 - BUD ONLY-LABOR VACANCY FACTOR"/>
    <x v="0"/>
    <n v="-33035.64"/>
  </r>
  <r>
    <s v="CORP - Corporate Departments"/>
    <s v="FEG_GRID"/>
    <s v="Customer Experience &amp; Solution"/>
    <s v="CUS_Standard"/>
    <s v="Standard - Progress FL"/>
    <x v="4"/>
    <x v="9"/>
    <n v="921"/>
    <s v="0921200"/>
    <s v="Office Expenses"/>
    <s v="15000 - Severance"/>
    <x v="0"/>
    <n v="7561.08"/>
  </r>
  <r>
    <s v="CORP - Corporate Departments"/>
    <s v="FEG_GRID"/>
    <s v="Customer Experience &amp; Solution"/>
    <s v="CUS_Standard"/>
    <s v="Standard - Progress FL"/>
    <x v="4"/>
    <x v="9"/>
    <n v="921"/>
    <s v="0921200"/>
    <s v="Office Expenses"/>
    <s v="18400 - Incentives Allocated"/>
    <x v="0"/>
    <n v="-3964.32"/>
  </r>
  <r>
    <s v="CORP - Corporate Departments"/>
    <s v="FEG_GRID"/>
    <s v="Customer Experience &amp; Solution"/>
    <s v="Customer Experience"/>
    <s v="Customer Experience DEF"/>
    <x v="6"/>
    <x v="9"/>
    <n v="912"/>
    <s v="0912000"/>
    <s v="Demonstrating &amp; Selling Exp"/>
    <s v="11000 - Labor"/>
    <x v="0"/>
    <n v="224541.04440000001"/>
  </r>
  <r>
    <s v="CORP - Corporate Departments"/>
    <s v="FEG_GRID"/>
    <s v="Customer Experience &amp; Solution"/>
    <s v="Customer Experience"/>
    <s v="Customer Experience DEF"/>
    <x v="6"/>
    <x v="9"/>
    <n v="912"/>
    <s v="0912000"/>
    <s v="Demonstrating &amp; Selling Exp"/>
    <s v="11003 - BUD ONLY-LABOR VACANCY FACTOR"/>
    <x v="0"/>
    <n v="-6736.2335999999996"/>
  </r>
  <r>
    <s v="CORP - Corporate Departments"/>
    <s v="FEG_GRID"/>
    <s v="Customer Experience &amp; Solution"/>
    <s v="Customer Experience"/>
    <s v="Customer Experience DEF"/>
    <x v="6"/>
    <x v="9"/>
    <n v="912"/>
    <s v="0912000"/>
    <s v="Demonstrating &amp; Selling Exp"/>
    <s v="18400 - Incentives Allocated"/>
    <x v="0"/>
    <n v="26136.560000000001"/>
  </r>
  <r>
    <s v="CORP - Corporate Departments"/>
    <s v="FEG_GRID"/>
    <s v="Customer Experience &amp; Solution"/>
    <s v="Customer Experience"/>
    <s v="Customer Experience DEF"/>
    <x v="6"/>
    <x v="9"/>
    <n v="912"/>
    <s v="0912000"/>
    <s v="Demonstrating &amp; Selling Exp"/>
    <s v="1E002 - Exec Short Term Incent"/>
    <x v="0"/>
    <n v="6900.7079999999996"/>
  </r>
  <r>
    <s v="CORP - Corporate Departments"/>
    <s v="FEG_GRID"/>
    <s v="Customer Experience &amp; Solution"/>
    <s v="Distribution Services"/>
    <s v="T&amp;D Other"/>
    <x v="7"/>
    <x v="9"/>
    <n v="595"/>
    <s v="0595100"/>
    <s v="Maint Line Transfrs-Other-Dist"/>
    <s v="11000 - Labor"/>
    <x v="0"/>
    <n v="21810.886200000001"/>
  </r>
  <r>
    <s v="CORP - Corporate Departments"/>
    <s v="FEG_GRID"/>
    <s v="Customer Experience &amp; Solution"/>
    <s v="Distribution Services"/>
    <s v="T&amp;D Other"/>
    <x v="7"/>
    <x v="9"/>
    <n v="595"/>
    <s v="0595100"/>
    <s v="Maint Line Transfrs-Other-Dist"/>
    <s v="11002 - Labor-Union"/>
    <x v="0"/>
    <n v="38310.319600000003"/>
  </r>
  <r>
    <s v="CORP - Corporate Departments"/>
    <s v="FEG_GRID"/>
    <s v="Customer Experience &amp; Solution"/>
    <s v="Distribution Services"/>
    <s v="T&amp;D Other"/>
    <x v="7"/>
    <x v="9"/>
    <n v="595"/>
    <s v="0595100"/>
    <s v="Maint Line Transfrs-Other-Dist"/>
    <s v="18400 - Incentives Allocated"/>
    <x v="0"/>
    <n v="2617.34"/>
  </r>
  <r>
    <s v="CORP - Corporate Departments"/>
    <s v="FEG_GRID"/>
    <s v="Customer Experience &amp; Solution"/>
    <s v="Distribution Services"/>
    <s v="T&amp;D Other"/>
    <x v="7"/>
    <x v="9"/>
    <n v="595"/>
    <s v="0595100"/>
    <s v="Maint Line Transfrs-Other-Dist"/>
    <s v="18401 - Incentives Allocated-Union"/>
    <x v="0"/>
    <n v="1149.28"/>
  </r>
  <r>
    <s v="CORP - Corporate Departments"/>
    <s v="FEG_GRID"/>
    <s v="Customer Experience &amp; Solution"/>
    <s v="Distribution Services"/>
    <s v="T&amp;D Other"/>
    <x v="7"/>
    <x v="9"/>
    <n v="595"/>
    <s v="0595100"/>
    <s v="Maint Line Transfrs-Other-Dist"/>
    <s v="1E002 - Exec Short Term Incent"/>
    <x v="0"/>
    <n v="4837.6080000000002"/>
  </r>
  <r>
    <s v="CORP - Corporate Departments"/>
    <s v="FEG_GRID"/>
    <s v="Customer Experience &amp; Solution"/>
    <s v="Distribution Services"/>
    <s v="T&amp;D Other"/>
    <x v="4"/>
    <x v="9"/>
    <n v="920"/>
    <s v="0920000"/>
    <s v="A &amp; G Salaries"/>
    <s v="11000 - Labor"/>
    <x v="0"/>
    <n v="11715147.83"/>
  </r>
  <r>
    <s v="CORP - Corporate Departments"/>
    <s v="FEG_GRID"/>
    <s v="Customer Experience &amp; Solution"/>
    <s v="Distribution Services"/>
    <s v="T&amp;D Other"/>
    <x v="4"/>
    <x v="9"/>
    <n v="920"/>
    <s v="0920000"/>
    <s v="A &amp; G Salaries"/>
    <s v="11002 - Labor-Union"/>
    <x v="0"/>
    <n v="172764.87"/>
  </r>
  <r>
    <s v="CORP - Corporate Departments"/>
    <s v="FEG_GRID"/>
    <s v="Customer Experience &amp; Solution"/>
    <s v="Distribution Services"/>
    <s v="T&amp;D Other"/>
    <x v="4"/>
    <x v="9"/>
    <n v="920"/>
    <s v="0920000"/>
    <s v="A &amp; G Salaries"/>
    <s v="11003 - BUD ONLY-LABOR VACANCY FACTOR"/>
    <x v="0"/>
    <n v="-337270.15"/>
  </r>
  <r>
    <s v="CORP - Corporate Departments"/>
    <s v="FEG_GRID"/>
    <s v="Customer Experience &amp; Solution"/>
    <s v="Distribution Services"/>
    <s v="T&amp;D Other"/>
    <x v="4"/>
    <x v="9"/>
    <n v="920"/>
    <s v="0920000"/>
    <s v="A &amp; G Salaries"/>
    <s v="12000 - Overtime"/>
    <x v="0"/>
    <n v="25414.9"/>
  </r>
  <r>
    <s v="CORP - Corporate Departments"/>
    <s v="FEG_GRID"/>
    <s v="Customer Experience &amp; Solution"/>
    <s v="Distribution Services"/>
    <s v="T&amp;D Other"/>
    <x v="4"/>
    <x v="9"/>
    <n v="920"/>
    <s v="0920000"/>
    <s v="A &amp; G Salaries"/>
    <s v="12004 - Overtime-Union"/>
    <x v="0"/>
    <n v="7656.48"/>
  </r>
  <r>
    <s v="CORP - Corporate Departments"/>
    <s v="FEG_GRID"/>
    <s v="Customer Experience &amp; Solution"/>
    <s v="Distribution Services"/>
    <s v="T&amp;D Other"/>
    <x v="4"/>
    <x v="9"/>
    <n v="920"/>
    <s v="0920000"/>
    <s v="A &amp; G Salaries"/>
    <s v="18400 - Incentives Allocated"/>
    <x v="0"/>
    <n v="1368425.41"/>
  </r>
  <r>
    <s v="CORP - Corporate Departments"/>
    <s v="FEG_GRID"/>
    <s v="Customer Experience &amp; Solution"/>
    <s v="Distribution Services"/>
    <s v="T&amp;D Other"/>
    <x v="4"/>
    <x v="9"/>
    <n v="920"/>
    <s v="0920000"/>
    <s v="A &amp; G Salaries"/>
    <s v="18401 - Incentives Allocated-Union"/>
    <x v="0"/>
    <n v="5412.73"/>
  </r>
  <r>
    <s v="CORP - Corporate Departments"/>
    <s v="FEG_GRID"/>
    <s v="Customer Experience &amp; Solution"/>
    <s v="Distribution Services"/>
    <s v="T&amp;D Other"/>
    <x v="4"/>
    <x v="9"/>
    <n v="920"/>
    <s v="0920000"/>
    <s v="A &amp; G Salaries"/>
    <s v="1E002 - Exec Short Term Incent"/>
    <x v="0"/>
    <n v="486879.24"/>
  </r>
  <r>
    <s v="CORP - Corporate Departments"/>
    <s v="FEG_GRID"/>
    <s v="Customer Experience &amp; Solution"/>
    <s v="Distribution Services"/>
    <s v="T&amp;D Other"/>
    <x v="4"/>
    <x v="9"/>
    <n v="921"/>
    <s v="0921200"/>
    <s v="Office Expenses"/>
    <s v="11003 - BUD ONLY-LABOR VACANCY FACTOR"/>
    <x v="0"/>
    <n v="-184443.02"/>
  </r>
  <r>
    <s v="CORP - Corporate Departments"/>
    <s v="FEG_GRID"/>
    <s v="Customer Experience &amp; Solution"/>
    <s v="Distribution Services"/>
    <s v="T&amp;D Other"/>
    <x v="4"/>
    <x v="9"/>
    <n v="921"/>
    <s v="0921200"/>
    <s v="Office Expenses"/>
    <s v="15000 - Severance"/>
    <x v="0"/>
    <n v="44656.04"/>
  </r>
  <r>
    <s v="CORP - Corporate Departments"/>
    <s v="FEG_GRID"/>
    <s v="Customer Experience &amp; Solution"/>
    <s v="Distribution Services"/>
    <s v="T&amp;D Other"/>
    <x v="4"/>
    <x v="9"/>
    <n v="921"/>
    <s v="0921200"/>
    <s v="Office Expenses"/>
    <s v="18400 - Incentives Allocated"/>
    <x v="0"/>
    <n v="-22133.14"/>
  </r>
  <r>
    <s v="CORP - 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1000 - Labor"/>
    <x v="0"/>
    <n v="16384.352599999998"/>
  </r>
  <r>
    <s v="CORP - 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8400 - Incentives Allocated"/>
    <x v="0"/>
    <n v="1966.1"/>
  </r>
  <r>
    <s v="CORP - 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E002 - Exec Short Term Incent"/>
    <x v="0"/>
    <n v="2470.7640000000001"/>
  </r>
  <r>
    <s v="CORP - Corporate Departments"/>
    <s v="FEG_GRID"/>
    <s v="Customer Experience &amp; Solution"/>
    <s v="FL Veg Mgmt Dist"/>
    <s v="FL VEG MGMT DIST FLORIDA"/>
    <x v="7"/>
    <x v="9"/>
    <n v="593"/>
    <s v="0593100"/>
    <s v="Right-Of-Way Maintenance-Dist"/>
    <s v="1E002 - Exec Short Term Incent"/>
    <x v="0"/>
    <n v="5618.0640000000003"/>
  </r>
  <r>
    <s v="CORP - Corporate Departments"/>
    <s v="FEG_GRID"/>
    <s v="Customer Experience &amp; Solution"/>
    <s v="Grid Modernization"/>
    <s v="PGN Fla Grid Mod Nonrec"/>
    <x v="2"/>
    <x v="9"/>
    <n v="548.1"/>
    <s v="0548110"/>
    <s v="Operation of Energy Storage Eq"/>
    <s v="1E002 - Exec Short Term Incent"/>
    <x v="0"/>
    <n v="1744.9079999999999"/>
  </r>
  <r>
    <s v="CORP - Corporate Departments"/>
    <s v="FEG_GRID"/>
    <s v="Customer Experience &amp; Solution"/>
    <s v="Grid Modernization"/>
    <s v="PGN Fla Grid Mod Nonrec"/>
    <x v="8"/>
    <x v="9"/>
    <n v="584.1"/>
    <s v="0584110"/>
    <s v="Operation of Energy Storage Eq"/>
    <s v="1E002 - Exec Short Term Incent"/>
    <x v="0"/>
    <n v="1308.684"/>
  </r>
  <r>
    <s v="CORP - Corporate Departments"/>
    <s v="FEG_GRID"/>
    <s v="Customer Experience &amp; Solution"/>
    <s v="Grid Modernization"/>
    <s v="PGN Fla Grid Mod Nonrec"/>
    <x v="8"/>
    <x v="9"/>
    <n v="588"/>
    <s v="0588100"/>
    <s v="Misc Distribution Exp-Other"/>
    <s v="11000 - Labor"/>
    <x v="0"/>
    <n v="1740.0637999999999"/>
  </r>
  <r>
    <s v="CORP - Corporate Departments"/>
    <s v="FEG_GRID"/>
    <s v="Customer Experience &amp; Solution"/>
    <s v="Grid Modernization"/>
    <s v="PGN Fla Grid Mod Nonrec"/>
    <x v="8"/>
    <x v="9"/>
    <n v="588"/>
    <s v="0588100"/>
    <s v="Misc Distribution Exp-Other"/>
    <s v="11003 - BUD ONLY-LABOR VACANCY FACTOR"/>
    <x v="0"/>
    <n v="-52.203000000000003"/>
  </r>
  <r>
    <s v="CORP - Corporate Departments"/>
    <s v="FEG_GRID"/>
    <s v="Customer Experience &amp; Solution"/>
    <s v="Grid Modernization"/>
    <s v="PGN Fla Grid Mod Nonrec"/>
    <x v="8"/>
    <x v="9"/>
    <n v="588"/>
    <s v="0588100"/>
    <s v="Misc Distribution Exp-Other"/>
    <s v="18400 - Incentives Allocated"/>
    <x v="0"/>
    <n v="202.6"/>
  </r>
  <r>
    <s v="CORP - Corporate Departments"/>
    <s v="FEG_GRID"/>
    <s v="Customer Experience &amp; Solution"/>
    <s v="Grid Modernization"/>
    <s v="PGN Fla Grid Mod Nonrec"/>
    <x v="8"/>
    <x v="9"/>
    <n v="588"/>
    <s v="0588100"/>
    <s v="Misc Distribution Exp-Other"/>
    <s v="1E002 - Exec Short Term Incent"/>
    <x v="0"/>
    <n v="218.11199999999999"/>
  </r>
  <r>
    <s v="CORP - Corporate Departments"/>
    <s v="FEG_GRID"/>
    <s v="Customer Experience &amp; Solution"/>
    <s v="Grid Modernization"/>
    <s v="PGN Fla Grid Mod Nonrec"/>
    <x v="4"/>
    <x v="9"/>
    <n v="920"/>
    <s v="0920000"/>
    <s v="A &amp; G Salaries"/>
    <s v="1E002 - Exec Short Term Incent"/>
    <x v="0"/>
    <n v="2146.08"/>
  </r>
  <r>
    <s v="CORP - Corporate Departments"/>
    <s v="FEG_GRID"/>
    <s v="Customer Experience &amp; Solution"/>
    <s v="MRK_NET"/>
    <s v="Net - Progress FL"/>
    <x v="9"/>
    <x v="9"/>
    <n v="417.1"/>
    <s v="0417320"/>
    <s v="Exp-Unreg Products &amp; Svcs"/>
    <s v="11000 - Labor"/>
    <x v="0"/>
    <n v="132361.1012"/>
  </r>
  <r>
    <s v="CORP - Corporate Departments"/>
    <s v="FEG_GRID"/>
    <s v="Customer Experience &amp; Solution"/>
    <s v="MRK_NET"/>
    <s v="Net - Progress FL"/>
    <x v="9"/>
    <x v="9"/>
    <n v="417.1"/>
    <s v="0417320"/>
    <s v="Exp-Unreg Products &amp; Svcs"/>
    <s v="11003 - BUD ONLY-LABOR VACANCY FACTOR"/>
    <x v="0"/>
    <n v="-8594.2782000000007"/>
  </r>
  <r>
    <s v="CORP - Corporate Departments"/>
    <s v="FEG_GRID"/>
    <s v="Customer Experience &amp; Solution"/>
    <s v="MRK_NET"/>
    <s v="Net - Progress FL"/>
    <x v="9"/>
    <x v="9"/>
    <n v="417.1"/>
    <s v="0417320"/>
    <s v="Exp-Unreg Products &amp; Svcs"/>
    <s v="18400 - Incentives Allocated"/>
    <x v="0"/>
    <n v="14852.12"/>
  </r>
  <r>
    <s v="CORP - Corporate Departments"/>
    <s v="FEG_GRID"/>
    <s v="Customer Experience &amp; Solution"/>
    <s v="MRK_NET"/>
    <s v="Net - Progress FL"/>
    <x v="9"/>
    <x v="9"/>
    <n v="417.1"/>
    <s v="0417320"/>
    <s v="Exp-Unreg Products &amp; Svcs"/>
    <s v="1E002 - Exec Short Term Incent"/>
    <x v="0"/>
    <n v="39391.031999999999"/>
  </r>
  <r>
    <s v="CORP - Corporate Departments"/>
    <s v="FEG_GRID"/>
    <s v="Customer Experience &amp; Solution"/>
    <s v="MRK_NET"/>
    <s v="Net - Progress FL"/>
    <x v="3"/>
    <x v="9"/>
    <n v="557"/>
    <s v="0557000"/>
    <s v="Other Expenses-Oper"/>
    <s v="11000 - Labor"/>
    <x v="0"/>
    <n v="238834.3426"/>
  </r>
  <r>
    <s v="CORP - Corporate Departments"/>
    <s v="FEG_GRID"/>
    <s v="Customer Experience &amp; Solution"/>
    <s v="MRK_NET"/>
    <s v="Net - Progress FL"/>
    <x v="3"/>
    <x v="9"/>
    <n v="557"/>
    <s v="0557000"/>
    <s v="Other Expenses-Oper"/>
    <s v="11002 - Labor-Union"/>
    <x v="0"/>
    <n v="1632.7911999999999"/>
  </r>
  <r>
    <s v="CORP - Corporate Departments"/>
    <s v="FEG_GRID"/>
    <s v="Customer Experience &amp; Solution"/>
    <s v="MRK_NET"/>
    <s v="Net - Progress FL"/>
    <x v="3"/>
    <x v="9"/>
    <n v="557"/>
    <s v="0557000"/>
    <s v="Other Expenses-Oper"/>
    <s v="11003 - BUD ONLY-LABOR VACANCY FACTOR"/>
    <x v="0"/>
    <n v="-6241.8696"/>
  </r>
  <r>
    <s v="CORP - Corporate Departments"/>
    <s v="FEG_GRID"/>
    <s v="Customer Experience &amp; Solution"/>
    <s v="MRK_NET"/>
    <s v="Net - Progress FL"/>
    <x v="3"/>
    <x v="9"/>
    <n v="557"/>
    <s v="0557000"/>
    <s v="Other Expenses-Oper"/>
    <s v="18400 - Incentives Allocated"/>
    <x v="0"/>
    <n v="27911.71"/>
  </r>
  <r>
    <s v="CORP - Corporate Departments"/>
    <s v="FEG_GRID"/>
    <s v="Customer Experience &amp; Solution"/>
    <s v="MRK_NET"/>
    <s v="Net - Progress FL"/>
    <x v="3"/>
    <x v="9"/>
    <n v="557"/>
    <s v="0557000"/>
    <s v="Other Expenses-Oper"/>
    <s v="18401 - Incentives Allocated-Union"/>
    <x v="0"/>
    <n v="48.96"/>
  </r>
  <r>
    <s v="CORP - Corporate Departments"/>
    <s v="FEG_GRID"/>
    <s v="Customer Experience &amp; Solution"/>
    <s v="MRK_NET"/>
    <s v="Net - Progress FL"/>
    <x v="3"/>
    <x v="9"/>
    <n v="557"/>
    <s v="0557000"/>
    <s v="Other Expenses-Oper"/>
    <s v="1E002 - Exec Short Term Incent"/>
    <x v="0"/>
    <n v="16474.4496"/>
  </r>
  <r>
    <s v="CORP - Corporate Departments"/>
    <s v="FEG_GRID"/>
    <s v="Customer Experience &amp; Solution"/>
    <s v="MRK_NET"/>
    <s v="Net - Progress FL"/>
    <x v="10"/>
    <x v="9"/>
    <n v="908"/>
    <s v="0908000"/>
    <s v="Cust Asst Exp-Conservation Pro"/>
    <s v="11000 - Labor"/>
    <x v="0"/>
    <n v="8594.4102000000003"/>
  </r>
  <r>
    <s v="CORP - Corporate Departments"/>
    <s v="FEG_GRID"/>
    <s v="Customer Experience &amp; Solution"/>
    <s v="MRK_NET"/>
    <s v="Net - Progress FL"/>
    <x v="10"/>
    <x v="9"/>
    <n v="908"/>
    <s v="0908000"/>
    <s v="Cust Asst Exp-Conservation Pro"/>
    <s v="18400 - Incentives Allocated"/>
    <x v="0"/>
    <n v="1031.32"/>
  </r>
  <r>
    <s v="CORP - Corporate Departments"/>
    <s v="FEG_GRID"/>
    <s v="Customer Experience &amp; Solution"/>
    <s v="MRK_NET"/>
    <s v="Net - Progress FL"/>
    <x v="10"/>
    <x v="9"/>
    <n v="908"/>
    <s v="0908000"/>
    <s v="Cust Asst Exp-Conservation Pro"/>
    <s v="1E002 - Exec Short Term Incent"/>
    <x v="0"/>
    <n v="32759.602800000001"/>
  </r>
  <r>
    <s v="CORP - Corporate Departments"/>
    <s v="FEG_GRID"/>
    <s v="Customer Experience &amp; Solution"/>
    <s v="MRK_NET"/>
    <s v="Net - Progress FL"/>
    <x v="10"/>
    <x v="9"/>
    <n v="910"/>
    <s v="0910100"/>
    <s v="Exp-Rs Reg Prod/Svces-CstAccts"/>
    <s v="11000 - Labor"/>
    <x v="0"/>
    <n v="6048.5554000000002"/>
  </r>
  <r>
    <s v="CORP - Corporate Departments"/>
    <s v="FEG_GRID"/>
    <s v="Customer Experience &amp; Solution"/>
    <s v="MRK_NET"/>
    <s v="Net - Progress FL"/>
    <x v="10"/>
    <x v="9"/>
    <n v="910"/>
    <s v="0910100"/>
    <s v="Exp-Rs Reg Prod/Svces-CstAccts"/>
    <s v="11003 - BUD ONLY-LABOR VACANCY FACTOR"/>
    <x v="0"/>
    <n v="-181.4556"/>
  </r>
  <r>
    <s v="CORP - Corporate Departments"/>
    <s v="FEG_GRID"/>
    <s v="Customer Experience &amp; Solution"/>
    <s v="MRK_NET"/>
    <s v="Net - Progress FL"/>
    <x v="10"/>
    <x v="9"/>
    <n v="910"/>
    <s v="0910100"/>
    <s v="Exp-Rs Reg Prod/Svces-CstAccts"/>
    <s v="18400 - Incentives Allocated"/>
    <x v="0"/>
    <n v="704.02"/>
  </r>
  <r>
    <s v="CORP - Corporate Departments"/>
    <s v="FEG_GRID"/>
    <s v="Customer Experience &amp; Solution"/>
    <s v="MRK_NET"/>
    <s v="Net - Progress FL"/>
    <x v="6"/>
    <x v="9"/>
    <n v="912"/>
    <s v="0912000"/>
    <s v="Demonstrating &amp; Selling Exp"/>
    <s v="11000 - Labor"/>
    <x v="0"/>
    <n v="57119.178599999999"/>
  </r>
  <r>
    <s v="CORP - Corporate Departments"/>
    <s v="FEG_GRID"/>
    <s v="Customer Experience &amp; Solution"/>
    <s v="MRK_NET"/>
    <s v="Net - Progress FL"/>
    <x v="6"/>
    <x v="9"/>
    <n v="912"/>
    <s v="0912000"/>
    <s v="Demonstrating &amp; Selling Exp"/>
    <s v="11003 - BUD ONLY-LABOR VACANCY FACTOR"/>
    <x v="0"/>
    <n v="-7.782"/>
  </r>
  <r>
    <s v="CORP - Corporate Departments"/>
    <s v="FEG_GRID"/>
    <s v="Customer Experience &amp; Solution"/>
    <s v="MRK_NET"/>
    <s v="Net - Progress FL"/>
    <x v="6"/>
    <x v="9"/>
    <n v="912"/>
    <s v="0912000"/>
    <s v="Demonstrating &amp; Selling Exp"/>
    <s v="18400 - Incentives Allocated"/>
    <x v="0"/>
    <n v="6853.46"/>
  </r>
  <r>
    <s v="CORP - Corporate Departments"/>
    <s v="FEG_GRID"/>
    <s v="Customer Experience &amp; Solution"/>
    <s v="MRK_NET"/>
    <s v="Net - Progress FL"/>
    <x v="6"/>
    <x v="9"/>
    <n v="912"/>
    <s v="0912000"/>
    <s v="Demonstrating &amp; Selling Exp"/>
    <s v="1E002 - Exec Short Term Incent"/>
    <x v="0"/>
    <n v="15424.225200000001"/>
  </r>
  <r>
    <s v="CORP - Corporate Departments"/>
    <s v="FEG_GRID"/>
    <s v="Customer Experience &amp; Solution"/>
    <s v="MRK_Standard"/>
    <s v="Electrification - FL"/>
    <x v="6"/>
    <x v="9"/>
    <n v="912"/>
    <s v="0912000"/>
    <s v="Demonstrating &amp; Selling Exp"/>
    <s v="1E002 - Exec Short Term Incent"/>
    <x v="0"/>
    <n v="2249.328"/>
  </r>
  <r>
    <s v="CORP - Corporate Departments"/>
    <s v="FEG_GRID"/>
    <s v="Customer Experience &amp; Solution"/>
    <s v="MRK_Standard"/>
    <s v="Standard - PGN FL MRK"/>
    <x v="9"/>
    <x v="9"/>
    <n v="417.1"/>
    <s v="0417320"/>
    <s v="Exp-Unreg Products &amp; Svcs"/>
    <s v="1E002 - Exec Short Term Incent"/>
    <x v="0"/>
    <n v="1094.1600000000001"/>
  </r>
  <r>
    <s v="CORP - Corporate Departments"/>
    <s v="FEG_GRID"/>
    <s v="Customer Experience &amp; Solution"/>
    <s v="MRK_Standard"/>
    <s v="Standard - PGN FL MRK"/>
    <x v="10"/>
    <x v="9"/>
    <n v="910"/>
    <s v="0910000"/>
    <s v="Misc Cust Serv/Inform Exp"/>
    <s v="11000 - Labor"/>
    <x v="0"/>
    <n v="8396.32"/>
  </r>
  <r>
    <s v="CORP - Corporate Departments"/>
    <s v="FEG_GRID"/>
    <s v="Customer Experience &amp; Solution"/>
    <s v="MRK_Standard"/>
    <s v="Standard - PGN FL MRK"/>
    <x v="10"/>
    <x v="9"/>
    <n v="910"/>
    <s v="0910000"/>
    <s v="Misc Cust Serv/Inform Exp"/>
    <s v="18400 - Incentives Allocated"/>
    <x v="0"/>
    <n v="1007.56"/>
  </r>
  <r>
    <s v="CORP - Corporate Departments"/>
    <s v="FEG_GRID"/>
    <s v="Customer Experience &amp; Solution"/>
    <s v="MRK_Standard"/>
    <s v="Standard - PGN FL MRK"/>
    <x v="10"/>
    <x v="9"/>
    <n v="910"/>
    <s v="0910100"/>
    <s v="Exp-Rs Reg Prod/Svces-CstAccts"/>
    <s v="11000 - Labor"/>
    <x v="0"/>
    <n v="794.7"/>
  </r>
  <r>
    <s v="CORP - Corporate Departments"/>
    <s v="FEG_GRID"/>
    <s v="Customer Experience &amp; Solution"/>
    <s v="MRK_Standard"/>
    <s v="Standard - PGN FL MRK"/>
    <x v="10"/>
    <x v="9"/>
    <n v="910"/>
    <s v="0910100"/>
    <s v="Exp-Rs Reg Prod/Svces-CstAccts"/>
    <s v="11003 - BUD ONLY-LABOR VACANCY FACTOR"/>
    <x v="0"/>
    <n v="-23.86"/>
  </r>
  <r>
    <s v="CORP - Corporate Departments"/>
    <s v="FEG_GRID"/>
    <s v="Customer Experience &amp; Solution"/>
    <s v="MRK_Standard"/>
    <s v="Standard - PGN FL MRK"/>
    <x v="10"/>
    <x v="9"/>
    <n v="910"/>
    <s v="0910100"/>
    <s v="Exp-Rs Reg Prod/Svces-CstAccts"/>
    <s v="18400 - Incentives Allocated"/>
    <x v="0"/>
    <n v="92.48"/>
  </r>
  <r>
    <s v="CORP - Corporate Departments"/>
    <s v="FEG_GRID"/>
    <s v="Customer Experience &amp; Solution"/>
    <s v="MRK_Standard"/>
    <s v="Standard - PGN FL MRK"/>
    <x v="10"/>
    <x v="9"/>
    <n v="910"/>
    <s v="0910100"/>
    <s v="Exp-Rs Reg Prod/Svces-CstAccts"/>
    <s v="1E002 - Exec Short Term Incent"/>
    <x v="0"/>
    <n v="767.16"/>
  </r>
  <r>
    <s v="CORP - Corporate Departments"/>
    <s v="FEG_GRID"/>
    <s v="Customer Experience &amp; Solution"/>
    <s v="MRK_Standard"/>
    <s v="Standard - PGN FL MRK"/>
    <x v="6"/>
    <x v="9"/>
    <n v="912"/>
    <s v="0912000"/>
    <s v="Demonstrating &amp; Selling Exp"/>
    <s v="11000 - Labor"/>
    <x v="0"/>
    <n v="114954.39"/>
  </r>
  <r>
    <s v="CORP - Corporate Departments"/>
    <s v="FEG_GRID"/>
    <s v="Customer Experience &amp; Solution"/>
    <s v="MRK_Standard"/>
    <s v="Standard - PGN FL MRK"/>
    <x v="6"/>
    <x v="9"/>
    <n v="912"/>
    <s v="0912000"/>
    <s v="Demonstrating &amp; Selling Exp"/>
    <s v="11003 - BUD ONLY-LABOR VACANCY FACTOR"/>
    <x v="0"/>
    <n v="-2882.14"/>
  </r>
  <r>
    <s v="CORP - Corporate Departments"/>
    <s v="FEG_GRID"/>
    <s v="Customer Experience &amp; Solution"/>
    <s v="MRK_Standard"/>
    <s v="Standard - PGN FL MRK"/>
    <x v="6"/>
    <x v="9"/>
    <n v="912"/>
    <s v="0912000"/>
    <s v="Demonstrating &amp; Selling Exp"/>
    <s v="18400 - Incentives Allocated"/>
    <x v="0"/>
    <n v="13448.86"/>
  </r>
  <r>
    <s v="CORP - Corporate Departments"/>
    <s v="FEG_GRID"/>
    <s v="Customer Experience &amp; Solution"/>
    <s v="MRK_Standard"/>
    <s v="Standard - PGN FL MRK"/>
    <x v="4"/>
    <x v="9"/>
    <n v="920"/>
    <s v="0920000"/>
    <s v="A &amp; G Salaries"/>
    <s v="11000 - Labor"/>
    <x v="0"/>
    <n v="239285.06"/>
  </r>
  <r>
    <s v="CORP - Corporate Departments"/>
    <s v="FEG_GRID"/>
    <s v="Customer Experience &amp; Solution"/>
    <s v="MRK_Standard"/>
    <s v="Standard - PGN FL MRK"/>
    <x v="4"/>
    <x v="9"/>
    <n v="920"/>
    <s v="0920000"/>
    <s v="A &amp; G Salaries"/>
    <s v="11003 - BUD ONLY-LABOR VACANCY FACTOR"/>
    <x v="0"/>
    <n v="-2541.36"/>
  </r>
  <r>
    <s v="CORP - Corporate Departments"/>
    <s v="FEG_GRID"/>
    <s v="Customer Experience &amp; Solution"/>
    <s v="MRK_Standard"/>
    <s v="Standard - PGN FL MRK"/>
    <x v="4"/>
    <x v="9"/>
    <n v="920"/>
    <s v="0920000"/>
    <s v="A &amp; G Salaries"/>
    <s v="18400 - Incentives Allocated"/>
    <x v="0"/>
    <n v="28409.32"/>
  </r>
  <r>
    <s v="CORP - Corporate Departments"/>
    <s v="FEG_GRID"/>
    <s v="Customer Experience &amp; Solution"/>
    <s v="MRK_Standard"/>
    <s v="Standard - PGN FL MRK"/>
    <x v="4"/>
    <x v="9"/>
    <n v="920"/>
    <s v="0920000"/>
    <s v="A &amp; G Salaries"/>
    <s v="1E002 - Exec Short Term Incent"/>
    <x v="0"/>
    <n v="177507.33600000001"/>
  </r>
  <r>
    <s v="CORP - Corporate Departments"/>
    <s v="FEG_GRID"/>
    <s v="Customer Experience &amp; Solution"/>
    <s v="MRK_Standard"/>
    <s v="Standard - PGN FL MRK"/>
    <x v="4"/>
    <x v="9"/>
    <n v="921"/>
    <s v="0921200"/>
    <s v="Office Expenses"/>
    <s v="11003 - BUD ONLY-LABOR VACANCY FACTOR"/>
    <x v="0"/>
    <n v="-10233"/>
  </r>
  <r>
    <s v="CORP - Corporate Departments"/>
    <s v="FEG_GRID"/>
    <s v="Customer Experience &amp; Solution"/>
    <s v="MRK_Standard"/>
    <s v="Standard - PGN FL MRK"/>
    <x v="4"/>
    <x v="9"/>
    <n v="921"/>
    <s v="0921200"/>
    <s v="Office Expenses"/>
    <s v="18400 - Incentives Allocated"/>
    <x v="0"/>
    <n v="-1227.96"/>
  </r>
  <r>
    <s v="CORP - Corporate Departments"/>
    <s v="FEG_GRID"/>
    <s v="Customer Experience &amp; Solution"/>
    <s v="Operations Services"/>
    <s v="Centralized Operations"/>
    <x v="8"/>
    <x v="9"/>
    <n v="588"/>
    <s v="0588100"/>
    <s v="Misc Distribution Exp-Other"/>
    <s v="11000 - Labor"/>
    <x v="0"/>
    <n v="263.21460000000002"/>
  </r>
  <r>
    <s v="CORP - Corporate Departments"/>
    <s v="FEG_GRID"/>
    <s v="Customer Experience &amp; Solution"/>
    <s v="Operations Services"/>
    <s v="Centralized Operations"/>
    <x v="8"/>
    <x v="9"/>
    <n v="588"/>
    <s v="0588100"/>
    <s v="Misc Distribution Exp-Other"/>
    <s v="11003 - BUD ONLY-LABOR VACANCY FACTOR"/>
    <x v="0"/>
    <n v="-7.8954000000000004"/>
  </r>
  <r>
    <s v="CORP - Corporate Departments"/>
    <s v="FEG_GRID"/>
    <s v="Customer Experience &amp; Solution"/>
    <s v="Operations Services"/>
    <s v="Centralized Operations"/>
    <x v="8"/>
    <x v="9"/>
    <n v="588"/>
    <s v="0588100"/>
    <s v="Misc Distribution Exp-Other"/>
    <s v="18400 - Incentives Allocated"/>
    <x v="0"/>
    <n v="30.72"/>
  </r>
  <r>
    <s v="CORP - Corporate Departments"/>
    <s v="FEG_GRID"/>
    <s v="Customer Experience &amp; Solution"/>
    <s v="Technology Perf &amp; Optimization"/>
    <s v="T&amp;D Corp IT"/>
    <x v="11"/>
    <x v="9"/>
    <n v="560"/>
    <s v="0560000"/>
    <s v="Supervsn and Engrng-Trans Oper"/>
    <s v="11000 - Labor"/>
    <x v="0"/>
    <n v="29701.769199999999"/>
  </r>
  <r>
    <s v="CORP - Corporate Departments"/>
    <s v="FEG_GRID"/>
    <s v="Customer Experience &amp; Solution"/>
    <s v="Technology Perf &amp; Optimization"/>
    <s v="T&amp;D Corp IT"/>
    <x v="11"/>
    <x v="9"/>
    <n v="560"/>
    <s v="0560000"/>
    <s v="Supervsn and Engrng-Trans Oper"/>
    <s v="11003 - BUD ONLY-LABOR VACANCY FACTOR"/>
    <x v="0"/>
    <n v="-921.56399999999996"/>
  </r>
  <r>
    <s v="CORP - Corporate Departments"/>
    <s v="FEG_GRID"/>
    <s v="Customer Experience &amp; Solution"/>
    <s v="Technology Perf &amp; Optimization"/>
    <s v="T&amp;D Corp IT"/>
    <x v="11"/>
    <x v="9"/>
    <n v="560"/>
    <s v="0560000"/>
    <s v="Supervsn and Engrng-Trans Oper"/>
    <s v="18400 - Incentives Allocated"/>
    <x v="0"/>
    <n v="3453.7"/>
  </r>
  <r>
    <s v="CORP - Corporate Departments"/>
    <s v="FEG_GRID"/>
    <s v="Customer Experience &amp; Solution"/>
    <s v="Technology Perf &amp; Optimization"/>
    <s v="T&amp;D Corp IT"/>
    <x v="12"/>
    <x v="9"/>
    <n v="569.20000000000005"/>
    <s v="0569200"/>
    <s v="Maint Of Computer Software"/>
    <s v="11000 - Labor"/>
    <x v="0"/>
    <n v="618763.80200000003"/>
  </r>
  <r>
    <s v="CORP - Corporate Departments"/>
    <s v="FEG_GRID"/>
    <s v="Customer Experience &amp; Solution"/>
    <s v="Technology Perf &amp; Optimization"/>
    <s v="T&amp;D Corp IT"/>
    <x v="12"/>
    <x v="9"/>
    <n v="569.20000000000005"/>
    <s v="0569200"/>
    <s v="Maint Of Computer Software"/>
    <s v="11003 - BUD ONLY-LABOR VACANCY FACTOR"/>
    <x v="0"/>
    <n v="-18562.912799999998"/>
  </r>
  <r>
    <s v="CORP - Corporate Departments"/>
    <s v="FEG_GRID"/>
    <s v="Customer Experience &amp; Solution"/>
    <s v="Technology Perf &amp; Optimization"/>
    <s v="T&amp;D Corp IT"/>
    <x v="12"/>
    <x v="9"/>
    <n v="569.20000000000005"/>
    <s v="0569200"/>
    <s v="Maint Of Computer Software"/>
    <s v="18400 - Incentives Allocated"/>
    <x v="0"/>
    <n v="72024.12"/>
  </r>
  <r>
    <s v="CORP - Corporate Departments"/>
    <s v="FEG_GRID"/>
    <s v="Customer Experience &amp; Solution"/>
    <s v="Technology Perf &amp; Optimization"/>
    <s v="T&amp;D Corp IT"/>
    <x v="8"/>
    <x v="9"/>
    <n v="580"/>
    <s v="0580000"/>
    <s v="Supervsn and Engring-Dist Oper"/>
    <s v="11000 - Labor"/>
    <x v="0"/>
    <n v="111.6272"/>
  </r>
  <r>
    <s v="CORP - Corporate Departments"/>
    <s v="FEG_GRID"/>
    <s v="Customer Experience &amp; Solution"/>
    <s v="Technology Perf &amp; Optimization"/>
    <s v="T&amp;D Corp IT"/>
    <x v="8"/>
    <x v="9"/>
    <n v="580"/>
    <s v="0580000"/>
    <s v="Supervsn and Engring-Dist Oper"/>
    <s v="11003 - BUD ONLY-LABOR VACANCY FACTOR"/>
    <x v="0"/>
    <n v="-3.3504"/>
  </r>
  <r>
    <s v="CORP - Corporate Departments"/>
    <s v="FEG_GRID"/>
    <s v="Customer Experience &amp; Solution"/>
    <s v="Technology Perf &amp; Optimization"/>
    <s v="T&amp;D Corp IT"/>
    <x v="8"/>
    <x v="9"/>
    <n v="580"/>
    <s v="0580000"/>
    <s v="Supervsn and Engring-Dist Oper"/>
    <s v="18400 - Incentives Allocated"/>
    <x v="0"/>
    <n v="13"/>
  </r>
  <r>
    <s v="CORP - Corporate Departments"/>
    <s v="FEG_GRID"/>
    <s v="Customer Experience &amp; Solution"/>
    <s v="Technology Perf &amp; Optimization"/>
    <s v="T&amp;D Corp IT"/>
    <x v="8"/>
    <x v="9"/>
    <n v="588"/>
    <s v="0588100"/>
    <s v="Misc Distribution Exp-Other"/>
    <s v="12000 - Overtime"/>
    <x v="0"/>
    <n v="9242.7000000000007"/>
  </r>
  <r>
    <s v="CORP - Corporate Departments"/>
    <s v="FEG_GRID"/>
    <s v="Customer Experience &amp; Solution"/>
    <s v="Technology Perf &amp; Optimization"/>
    <s v="T&amp;D Corp IT"/>
    <x v="8"/>
    <x v="9"/>
    <n v="588"/>
    <s v="0588100"/>
    <s v="Misc Distribution Exp-Other"/>
    <s v="18400 - Incentives Allocated"/>
    <x v="0"/>
    <n v="1109.0999999999999"/>
  </r>
  <r>
    <s v="CORP - Corporate Departments"/>
    <s v="FEG_MRK"/>
    <s v="Strategy &amp; Business Dev"/>
    <s v="Enterprise Strategy-Planning"/>
    <s v="Enterprise Strategy-Planning"/>
    <x v="4"/>
    <x v="9"/>
    <n v="920"/>
    <s v="0920000"/>
    <s v="A &amp; G Salaries"/>
    <s v="11000 - Labor"/>
    <x v="0"/>
    <n v="1721027.1418000001"/>
  </r>
  <r>
    <s v="CORP - Corporate Departments"/>
    <s v="FEG_MRK"/>
    <s v="Strategy &amp; Business Dev"/>
    <s v="Enterprise Strategy-Planning"/>
    <s v="Enterprise Strategy-Planning"/>
    <x v="4"/>
    <x v="9"/>
    <n v="920"/>
    <s v="0920000"/>
    <s v="A &amp; G Salaries"/>
    <s v="11003 - BUD ONLY-LABOR VACANCY FACTOR"/>
    <x v="0"/>
    <n v="-20399.996999999999"/>
  </r>
  <r>
    <s v="CORP - Corporate Departments"/>
    <s v="FEG_MRK"/>
    <s v="Strategy &amp; Business Dev"/>
    <s v="Enterprise Strategy-Planning"/>
    <s v="Enterprise Strategy-Planning"/>
    <x v="4"/>
    <x v="9"/>
    <n v="920"/>
    <s v="0920000"/>
    <s v="A &amp; G Salaries"/>
    <s v="18400 - Incentives Allocated"/>
    <x v="0"/>
    <n v="195125.56"/>
  </r>
  <r>
    <s v="CORP - Corporate Departments"/>
    <s v="FEG_MRK"/>
    <s v="Strategy &amp; Business Dev"/>
    <s v="Enterprise Strategy-Planning"/>
    <s v="Enterprise Strategy-Planning"/>
    <x v="4"/>
    <x v="9"/>
    <n v="920"/>
    <s v="0920000"/>
    <s v="A &amp; G Salaries"/>
    <s v="1E002 - Exec Short Term Incent"/>
    <x v="0"/>
    <n v="74538.48"/>
  </r>
  <r>
    <s v="CORP - Corporate Departments"/>
    <s v="FEG_MRK"/>
    <s v="Strategy &amp; Business Dev"/>
    <s v="Renewable Gen Staff"/>
    <s v="Econ Dev - Florida"/>
    <x v="6"/>
    <x v="9"/>
    <n v="912"/>
    <s v="0912000"/>
    <s v="Demonstrating &amp; Selling Exp"/>
    <s v="1E002 - Exec Short Term Incent"/>
    <x v="0"/>
    <n v="36611.784"/>
  </r>
  <r>
    <s v="CORP - Corporate Departments"/>
    <s v="FEG_MRK"/>
    <s v="Strategy &amp; Business Dev"/>
    <s v="Renewable Gen Staff"/>
    <s v="Econ Dev - Florida"/>
    <x v="4"/>
    <x v="9"/>
    <n v="920"/>
    <s v="0920000"/>
    <s v="A &amp; G Salaries"/>
    <s v="1E002 - Exec Short Term Incent"/>
    <x v="0"/>
    <n v="5724.9120000000003"/>
  </r>
  <r>
    <s v="CORP - Corporate Departments"/>
    <s v="FEG_MRK"/>
    <s v="Strategy &amp; Business Dev"/>
    <s v="Renewable Gen Staff"/>
    <s v="Renewable Gen-DEF"/>
    <x v="4"/>
    <x v="9"/>
    <n v="920"/>
    <s v="0920000"/>
    <s v="A &amp; G Salaries"/>
    <s v="1E002 - Exec Short Term Incent"/>
    <x v="0"/>
    <n v="65156.603999999999"/>
  </r>
  <r>
    <s v="CORP - Corporate Departments"/>
    <s v="FEG_OTH"/>
    <s v="Other Departments"/>
    <s v="Mapping OU to CT 60RX1D LPF98"/>
    <s v="Mapping OU to CT 60RX1D LPF98"/>
    <x v="4"/>
    <x v="9"/>
    <n v="920"/>
    <s v="0920000"/>
    <s v="A &amp; G Salaries"/>
    <s v="11000 - Labor"/>
    <x v="0"/>
    <n v="940302.63"/>
  </r>
  <r>
    <s v="CORP - Corporate Departments"/>
    <s v="FEG_OTH"/>
    <s v="Other Departments"/>
    <s v="Mapping OU to CT 60RX1D LPF98"/>
    <s v="Mapping OU to CT 60RX1D LPF98"/>
    <x v="4"/>
    <x v="9"/>
    <n v="920"/>
    <s v="0920000"/>
    <s v="A &amp; G Salaries"/>
    <s v="12000 - Overtime"/>
    <x v="0"/>
    <n v="289.44"/>
  </r>
  <r>
    <s v="CORP - Corporate Departments"/>
    <s v="FEG_OTH"/>
    <s v="Other Departments"/>
    <s v="Mapping OU to CT 60RX1D LPF98"/>
    <s v="Mapping OU to CT 60RX1D LPF98"/>
    <x v="4"/>
    <x v="9"/>
    <n v="920"/>
    <s v="0920000"/>
    <s v="A &amp; G Salaries"/>
    <s v="15002 - Labor Other"/>
    <x v="0"/>
    <n v="579.96"/>
  </r>
  <r>
    <s v="CORP - Corporate Departments"/>
    <s v="FEG_OTH"/>
    <s v="Other Departments"/>
    <s v="Mapping OU to CT 60RX1D LPF98"/>
    <s v="Mapping OU to CT 60RX1D LPF98"/>
    <x v="4"/>
    <x v="9"/>
    <n v="920"/>
    <s v="0920000"/>
    <s v="A &amp; G Salaries"/>
    <s v="18400 - Incentives Allocated"/>
    <x v="0"/>
    <n v="112871.23"/>
  </r>
  <r>
    <s v="CORP - Corporate Departments"/>
    <s v="FEG_OTH"/>
    <s v="Other Departments"/>
    <s v="Mapping OU to CT 60RX1D LPF98"/>
    <s v="Mapping OU to CT 60RX1D LPF98"/>
    <x v="4"/>
    <x v="9"/>
    <n v="920"/>
    <s v="0920000"/>
    <s v="A &amp; G Salaries"/>
    <s v="1E002 - Exec Short Term Incent"/>
    <x v="0"/>
    <n v="217651.92"/>
  </r>
  <r>
    <s v="CORP - Corporate Departments"/>
    <s v="FEG_OTH"/>
    <s v="Other Departments"/>
    <s v="Mapping OU to CT 60RX1D LPF98"/>
    <s v="Mapping OU to CT 60RX1D LPF98"/>
    <x v="4"/>
    <x v="9"/>
    <n v="925"/>
    <s v="0925200"/>
    <s v="Injuries And Damages-Other"/>
    <s v="11000 - Labor"/>
    <x v="0"/>
    <n v="18751"/>
  </r>
  <r>
    <s v="CORP - Corporate Departments"/>
    <s v="FEG_OTH"/>
    <s v="Other Departments"/>
    <s v="Mapping OU to CT 60RX1D LPF98"/>
    <s v="Mapping OU to CT 60RX1D LPF98"/>
    <x v="4"/>
    <x v="9"/>
    <n v="925"/>
    <s v="0925200"/>
    <s v="Injuries And Damages-Other"/>
    <s v="18400 - Incentives Allocated"/>
    <x v="0"/>
    <n v="2250.1"/>
  </r>
  <r>
    <s v="CORP - Corporate Departments"/>
    <s v="FEG_OTH"/>
    <s v="Other Departments"/>
    <s v="Mapping OU to CT 60RX2D NDF98"/>
    <s v="Mapping OU to CT 60RX2D NDF98"/>
    <x v="4"/>
    <x v="9"/>
    <n v="920"/>
    <s v="0920000"/>
    <s v="A &amp; G Salaries"/>
    <s v="11000 - Labor"/>
    <x v="0"/>
    <n v="376936.04"/>
  </r>
  <r>
    <s v="CORP - Corporate Departments"/>
    <s v="FEG_OTH"/>
    <s v="Other Departments"/>
    <s v="Mapping OU to CT 60RX2D NDF98"/>
    <s v="Mapping OU to CT 60RX2D NDF98"/>
    <x v="4"/>
    <x v="9"/>
    <n v="920"/>
    <s v="0920000"/>
    <s v="A &amp; G Salaries"/>
    <s v="11002 - Labor-Union"/>
    <x v="0"/>
    <n v="13021.09"/>
  </r>
  <r>
    <s v="CORP - Corporate Departments"/>
    <s v="FEG_OTH"/>
    <s v="Other Departments"/>
    <s v="Mapping OU to CT 60RX2D NDF98"/>
    <s v="Mapping OU to CT 60RX2D NDF98"/>
    <x v="4"/>
    <x v="9"/>
    <n v="920"/>
    <s v="0920000"/>
    <s v="A &amp; G Salaries"/>
    <s v="11003 - BUD ONLY-LABOR VACANCY FACTOR"/>
    <x v="0"/>
    <n v="-5229.9799999999996"/>
  </r>
  <r>
    <s v="CORP - Corporate Departments"/>
    <s v="FEG_OTH"/>
    <s v="Other Departments"/>
    <s v="Mapping OU to CT 60RX2D NDF98"/>
    <s v="Mapping OU to CT 60RX2D NDF98"/>
    <x v="4"/>
    <x v="9"/>
    <n v="920"/>
    <s v="0920000"/>
    <s v="A &amp; G Salaries"/>
    <s v="12000 - Overtime"/>
    <x v="0"/>
    <n v="1433.86"/>
  </r>
  <r>
    <s v="CORP - Corporate Departments"/>
    <s v="FEG_OTH"/>
    <s v="Other Departments"/>
    <s v="Mapping OU to CT 60RX2D NDF98"/>
    <s v="Mapping OU to CT 60RX2D NDF98"/>
    <x v="4"/>
    <x v="9"/>
    <n v="920"/>
    <s v="0920000"/>
    <s v="A &amp; G Salaries"/>
    <s v="12004 - Overtime-Union"/>
    <x v="0"/>
    <n v="600.1"/>
  </r>
  <r>
    <s v="CORP - Corporate Departments"/>
    <s v="FEG_OTH"/>
    <s v="Other Departments"/>
    <s v="Mapping OU to CT 60RX2D NDF98"/>
    <s v="Mapping OU to CT 60RX2D NDF98"/>
    <x v="4"/>
    <x v="9"/>
    <n v="920"/>
    <s v="0920000"/>
    <s v="A &amp; G Salaries"/>
    <s v="18400 - Incentives Allocated"/>
    <x v="0"/>
    <n v="44779.38"/>
  </r>
  <r>
    <s v="CORP - Corporate Departments"/>
    <s v="FEG_OTH"/>
    <s v="Other Departments"/>
    <s v="Mapping OU to CT 60RX2D NDF98"/>
    <s v="Mapping OU to CT 60RX2D NDF98"/>
    <x v="4"/>
    <x v="9"/>
    <n v="920"/>
    <s v="0920000"/>
    <s v="A &amp; G Salaries"/>
    <s v="18401 - Incentives Allocated-Union"/>
    <x v="0"/>
    <n v="408.7"/>
  </r>
  <r>
    <s v="CORP - Corporate Departments"/>
    <s v="FEG_OTH"/>
    <s v="Other Departments"/>
    <s v="Mapping OU to CT 60RX2D NDF98"/>
    <s v="Mapping OU to CT 60RX2D NDF98"/>
    <x v="4"/>
    <x v="9"/>
    <n v="920"/>
    <s v="0920000"/>
    <s v="A &amp; G Salaries"/>
    <s v="1E002 - Exec Short Term Incent"/>
    <x v="0"/>
    <n v="3097.32"/>
  </r>
  <r>
    <s v="CORP - Corporate Departments"/>
    <s v="FEG_OTH"/>
    <s v="Other Departments"/>
    <s v="Mapping OU to CT 60RX2D NDF98"/>
    <s v="Mapping OU to CT 60RX2D NDF98"/>
    <x v="4"/>
    <x v="9"/>
    <n v="921"/>
    <s v="0921200"/>
    <s v="Office Expenses"/>
    <s v="11003 - BUD ONLY-LABOR VACANCY FACTOR"/>
    <x v="0"/>
    <n v="-1048.32"/>
  </r>
  <r>
    <s v="CORP - Corporate Departments"/>
    <s v="FEG_OTH"/>
    <s v="Other Departments"/>
    <s v="Mapping OU to CT 60RX2D NDF98"/>
    <s v="Mapping OU to CT 60RX2D NDF98"/>
    <x v="4"/>
    <x v="9"/>
    <n v="921"/>
    <s v="0921200"/>
    <s v="Office Expenses"/>
    <s v="18400 - Incentives Allocated"/>
    <x v="0"/>
    <n v="-125.88"/>
  </r>
  <r>
    <s v="CORP - Corporate Departments"/>
    <s v="FEG_OTH"/>
    <s v="Other Departments"/>
    <s v="Mapping OU to CT 60RX3D NDF13"/>
    <s v="Mapping OU to CT 60RX3D NDF13"/>
    <x v="4"/>
    <x v="9"/>
    <n v="920"/>
    <s v="0920000"/>
    <s v="A &amp; G Salaries"/>
    <s v="11000 - Labor"/>
    <x v="0"/>
    <n v="6206714.1299999999"/>
  </r>
  <r>
    <s v="CORP - Corporate Departments"/>
    <s v="FEG_OTH"/>
    <s v="Other Departments"/>
    <s v="Mapping OU to CT 60RX3D NDF13"/>
    <s v="Mapping OU to CT 60RX3D NDF13"/>
    <x v="4"/>
    <x v="9"/>
    <n v="920"/>
    <s v="0920000"/>
    <s v="A &amp; G Salaries"/>
    <s v="11002 - Labor-Union"/>
    <x v="0"/>
    <n v="13390.79"/>
  </r>
  <r>
    <s v="CORP - Corporate Departments"/>
    <s v="FEG_OTH"/>
    <s v="Other Departments"/>
    <s v="Mapping OU to CT 60RX3D NDF13"/>
    <s v="Mapping OU to CT 60RX3D NDF13"/>
    <x v="4"/>
    <x v="9"/>
    <n v="920"/>
    <s v="0920000"/>
    <s v="A &amp; G Salaries"/>
    <s v="11003 - BUD ONLY-LABOR VACANCY FACTOR"/>
    <x v="0"/>
    <n v="-199480.79"/>
  </r>
  <r>
    <s v="CORP - Corporate Departments"/>
    <s v="FEG_OTH"/>
    <s v="Other Departments"/>
    <s v="Mapping OU to CT 60RX3D NDF13"/>
    <s v="Mapping OU to CT 60RX3D NDF13"/>
    <x v="4"/>
    <x v="9"/>
    <n v="920"/>
    <s v="0920000"/>
    <s v="A &amp; G Salaries"/>
    <s v="12000 - Overtime"/>
    <x v="0"/>
    <n v="598.33000000000004"/>
  </r>
  <r>
    <s v="CORP - Corporate Departments"/>
    <s v="FEG_OTH"/>
    <s v="Other Departments"/>
    <s v="Mapping OU to CT 60RX3D NDF13"/>
    <s v="Mapping OU to CT 60RX3D NDF13"/>
    <x v="4"/>
    <x v="9"/>
    <n v="920"/>
    <s v="0920000"/>
    <s v="A &amp; G Salaries"/>
    <s v="15002 - Labor Other"/>
    <x v="0"/>
    <n v="57.12"/>
  </r>
  <r>
    <s v="CORP - Corporate Departments"/>
    <s v="FEG_OTH"/>
    <s v="Other Departments"/>
    <s v="Mapping OU to CT 60RX3D NDF13"/>
    <s v="Mapping OU to CT 60RX3D NDF13"/>
    <x v="4"/>
    <x v="9"/>
    <n v="920"/>
    <s v="0920000"/>
    <s v="A &amp; G Salaries"/>
    <s v="18400 - Incentives Allocated"/>
    <x v="0"/>
    <n v="720942.8"/>
  </r>
  <r>
    <s v="CORP - Corporate Departments"/>
    <s v="FEG_OTH"/>
    <s v="Other Departments"/>
    <s v="Mapping OU to CT 60RX3D NDF13"/>
    <s v="Mapping OU to CT 60RX3D NDF13"/>
    <x v="4"/>
    <x v="9"/>
    <n v="920"/>
    <s v="0920000"/>
    <s v="A &amp; G Salaries"/>
    <s v="18401 - Incentives Allocated-Union"/>
    <x v="0"/>
    <n v="401.75"/>
  </r>
  <r>
    <s v="CORP - Corporate Departments"/>
    <s v="FEG_OTH"/>
    <s v="Other Departments"/>
    <s v="Mapping OU to CT 60RX3D NDF13"/>
    <s v="Mapping OU to CT 60RX3D NDF13"/>
    <x v="4"/>
    <x v="9"/>
    <n v="920"/>
    <s v="0920000"/>
    <s v="A &amp; G Salaries"/>
    <s v="1E002 - Exec Short Term Incent"/>
    <x v="0"/>
    <n v="279872.15999999997"/>
  </r>
  <r>
    <s v="CORP - Corporate Departments"/>
    <s v="FEG_OTH"/>
    <s v="Other Departments"/>
    <s v="Mapping OU to CT 60RX3D NDF13"/>
    <s v="Mapping OU to CT 60RX3D NDF13"/>
    <x v="4"/>
    <x v="9"/>
    <n v="921"/>
    <s v="0921200"/>
    <s v="Office Expenses"/>
    <s v="11003 - BUD ONLY-LABOR VACANCY FACTOR"/>
    <x v="0"/>
    <n v="-134636.67000000001"/>
  </r>
  <r>
    <s v="CORP - Corporate Departments"/>
    <s v="FEG_OTH"/>
    <s v="Other Departments"/>
    <s v="Mapping OU to CT 60RX3D NDF13"/>
    <s v="Mapping OU to CT 60RX3D NDF13"/>
    <x v="4"/>
    <x v="9"/>
    <n v="921"/>
    <s v="0921200"/>
    <s v="Office Expenses"/>
    <s v="15000 - Severance"/>
    <x v="0"/>
    <n v="3602.92"/>
  </r>
  <r>
    <s v="CORP - Corporate Departments"/>
    <s v="FEG_OTH"/>
    <s v="Other Departments"/>
    <s v="Mapping OU to CT 60RX3D NDF13"/>
    <s v="Mapping OU to CT 60RX3D NDF13"/>
    <x v="4"/>
    <x v="9"/>
    <n v="921"/>
    <s v="0921200"/>
    <s v="Office Expenses"/>
    <s v="18400 - Incentives Allocated"/>
    <x v="0"/>
    <n v="-16156.56"/>
  </r>
  <r>
    <s v="CORP - Corporate Departments"/>
    <s v="FEG_OTH"/>
    <s v="Other Departments"/>
    <s v="Overheads EHS-Florida"/>
    <s v="Overheads EHS-Florida"/>
    <x v="4"/>
    <x v="9"/>
    <n v="920"/>
    <s v="0920000"/>
    <s v="A &amp; G Salaries"/>
    <s v="11000 - Labor"/>
    <x v="0"/>
    <n v="22920.52"/>
  </r>
  <r>
    <s v="CORP - Corporate Departments"/>
    <s v="FEG_OTH"/>
    <s v="Other Departments"/>
    <s v="Overheads EHS-Florida"/>
    <s v="Overheads EHS-Florida"/>
    <x v="4"/>
    <x v="9"/>
    <n v="920"/>
    <s v="0920000"/>
    <s v="A &amp; G Salaries"/>
    <s v="11003 - BUD ONLY-LABOR VACANCY FACTOR"/>
    <x v="0"/>
    <n v="-696.52"/>
  </r>
  <r>
    <s v="CORP - Corporate Departments"/>
    <s v="FEG_OTH"/>
    <s v="Other Departments"/>
    <s v="Overheads EHS-Florida"/>
    <s v="Overheads EHS-Florida"/>
    <x v="4"/>
    <x v="9"/>
    <n v="920"/>
    <s v="0920000"/>
    <s v="A &amp; G Salaries"/>
    <s v="18400 - Incentives Allocated"/>
    <x v="0"/>
    <n v="2666.88"/>
  </r>
  <r>
    <s v="CORP - Corporate Departments"/>
    <s v="FEG_OTH"/>
    <s v="Other Departments"/>
    <s v="Overheads EHS-Florida"/>
    <s v="Overheads EHS-Florida"/>
    <x v="4"/>
    <x v="9"/>
    <n v="920"/>
    <s v="0920000"/>
    <s v="A &amp; G Salaries"/>
    <s v="1E002 - Exec Short Term Incent"/>
    <x v="0"/>
    <n v="34161.24"/>
  </r>
  <r>
    <s v="CORP - Corporate Departments"/>
    <s v="FEG_OTH"/>
    <s v="Other Departments"/>
    <s v="PE Florida Other"/>
    <s v="PE Florida Other"/>
    <x v="13"/>
    <x v="9"/>
    <n v="426.1"/>
    <s v="0426100"/>
    <s v="Donations"/>
    <s v="11000 - Labor"/>
    <x v="0"/>
    <n v="106537.7308"/>
  </r>
  <r>
    <s v="CORP - Corporate Departments"/>
    <s v="FEG_OTH"/>
    <s v="Other Departments"/>
    <s v="PE Florida Other"/>
    <s v="PE Florida Other"/>
    <x v="13"/>
    <x v="9"/>
    <n v="426.1"/>
    <s v="0426100"/>
    <s v="Donations"/>
    <s v="11003 - BUD ONLY-LABOR VACANCY FACTOR"/>
    <x v="0"/>
    <n v="-4631.25"/>
  </r>
  <r>
    <s v="CORP - Corporate Departments"/>
    <s v="FEG_OTH"/>
    <s v="Other Departments"/>
    <s v="PE Florida Other"/>
    <s v="PE Florida Other"/>
    <x v="13"/>
    <x v="9"/>
    <n v="426.1"/>
    <s v="0426100"/>
    <s v="Donations"/>
    <s v="18400 - Incentives Allocated"/>
    <x v="0"/>
    <n v="12275.16"/>
  </r>
  <r>
    <s v="CORP - Corporate Departments"/>
    <s v="FEG_OTH"/>
    <s v="Other Departments"/>
    <s v="PE Florida Other"/>
    <s v="PE Florida Other"/>
    <x v="4"/>
    <x v="9"/>
    <n v="920"/>
    <s v="0920000"/>
    <s v="A &amp; G Salaries"/>
    <s v="11000 - Labor"/>
    <x v="0"/>
    <n v="4832055.6321999999"/>
  </r>
  <r>
    <s v="CORP - Corporate Departments"/>
    <s v="FEG_OTH"/>
    <s v="Other Departments"/>
    <s v="PE Florida Other"/>
    <s v="PE Florida Other"/>
    <x v="4"/>
    <x v="9"/>
    <n v="920"/>
    <s v="0920000"/>
    <s v="A &amp; G Salaries"/>
    <s v="11002 - Labor-Union"/>
    <x v="0"/>
    <n v="2830.1716000000001"/>
  </r>
  <r>
    <s v="CORP - Corporate Departments"/>
    <s v="FEG_OTH"/>
    <s v="Other Departments"/>
    <s v="PE Florida Other"/>
    <s v="PE Florida Other"/>
    <x v="4"/>
    <x v="9"/>
    <n v="920"/>
    <s v="0920000"/>
    <s v="A &amp; G Salaries"/>
    <s v="11003 - BUD ONLY-LABOR VACANCY FACTOR"/>
    <x v="0"/>
    <n v="-51348.5887"/>
  </r>
  <r>
    <s v="CORP - Corporate Departments"/>
    <s v="FEG_OTH"/>
    <s v="Other Departments"/>
    <s v="PE Florida Other"/>
    <s v="PE Florida Other"/>
    <x v="4"/>
    <x v="9"/>
    <n v="920"/>
    <s v="0920000"/>
    <s v="A &amp; G Salaries"/>
    <s v="12000 - Overtime"/>
    <x v="0"/>
    <n v="4446.2088000000003"/>
  </r>
  <r>
    <s v="CORP - Corporate Departments"/>
    <s v="FEG_OTH"/>
    <s v="Other Departments"/>
    <s v="PE Florida Other"/>
    <s v="PE Florida Other"/>
    <x v="4"/>
    <x v="9"/>
    <n v="920"/>
    <s v="0920000"/>
    <s v="A &amp; G Salaries"/>
    <s v="15002 - Labor Other"/>
    <x v="0"/>
    <n v="10483.654699999999"/>
  </r>
  <r>
    <s v="CORP - Corporate Departments"/>
    <s v="FEG_OTH"/>
    <s v="Other Departments"/>
    <s v="PE Florida Other"/>
    <s v="PE Florida Other"/>
    <x v="4"/>
    <x v="9"/>
    <n v="920"/>
    <s v="0920000"/>
    <s v="A &amp; G Salaries"/>
    <s v="18400 - Incentives Allocated"/>
    <x v="0"/>
    <n v="574280.95999999996"/>
  </r>
  <r>
    <s v="CORP - Corporate Departments"/>
    <s v="FEG_OTH"/>
    <s v="Other Departments"/>
    <s v="PE Florida Other"/>
    <s v="PE Florida Other"/>
    <x v="4"/>
    <x v="9"/>
    <n v="920"/>
    <s v="0920000"/>
    <s v="A &amp; G Salaries"/>
    <s v="18401 - Incentives Allocated-Union"/>
    <x v="0"/>
    <n v="84.96"/>
  </r>
  <r>
    <s v="CORP - Corporate Departments"/>
    <s v="FEG_OTH"/>
    <s v="Other Departments"/>
    <s v="PE Florida Other"/>
    <s v="PE Florida Other"/>
    <x v="4"/>
    <x v="9"/>
    <n v="920"/>
    <s v="0920000"/>
    <s v="A &amp; G Salaries"/>
    <s v="1E002 - Exec Short Term Incent"/>
    <x v="0"/>
    <n v="387815.51880000002"/>
  </r>
  <r>
    <s v="CORP - Corporate Departments"/>
    <s v="FEG_PRES"/>
    <s v="State Presidents"/>
    <s v="President Florida Staff"/>
    <s v="Florida President-DEF"/>
    <x v="14"/>
    <x v="9"/>
    <n v="426.4"/>
    <s v="0426400"/>
    <s v="Exp/Civic &amp; Political Activity"/>
    <s v="1E002 - Exec Short Term Incent"/>
    <x v="0"/>
    <n v="66128.928"/>
  </r>
  <r>
    <s v="CORP - Corporate Departments"/>
    <s v="FEG_PRES"/>
    <s v="State Presidents"/>
    <s v="President Florida Staff"/>
    <s v="Florida President-DEF"/>
    <x v="4"/>
    <x v="9"/>
    <n v="920"/>
    <s v="0920000"/>
    <s v="A &amp; G Salaries"/>
    <s v="11000 - Labor"/>
    <x v="0"/>
    <n v="26029.475600000002"/>
  </r>
  <r>
    <s v="CORP - Corporate Departments"/>
    <s v="FEG_PRES"/>
    <s v="State Presidents"/>
    <s v="President Florida Staff"/>
    <s v="Florida President-DEF"/>
    <x v="4"/>
    <x v="9"/>
    <n v="920"/>
    <s v="0920000"/>
    <s v="A &amp; G Salaries"/>
    <s v="18400 - Incentives Allocated"/>
    <x v="0"/>
    <n v="3123.54"/>
  </r>
  <r>
    <s v="CORP - Corporate Departments"/>
    <s v="FEG_PRES"/>
    <s v="State Presidents"/>
    <s v="President Florida Staff"/>
    <s v="Florida President-DEF"/>
    <x v="4"/>
    <x v="9"/>
    <n v="920"/>
    <s v="0920000"/>
    <s v="A &amp; G Salaries"/>
    <s v="1E002 - Exec Short Term Incent"/>
    <x v="0"/>
    <n v="279632.076"/>
  </r>
  <r>
    <s v="CORP - Corporate Departments"/>
    <s v="FEG_PRES"/>
    <s v="State Presidents"/>
    <s v="Rates &amp; Regulatory-Florida"/>
    <s v="Florida Rates-DEF"/>
    <x v="4"/>
    <x v="9"/>
    <n v="920"/>
    <s v="0920000"/>
    <s v="A &amp; G Salaries"/>
    <s v="1E002 - Exec Short Term Incent"/>
    <x v="0"/>
    <n v="123813.228"/>
  </r>
  <r>
    <s v="CORP - Corporate Departments"/>
    <s v="FEG_TRANS"/>
    <s v="Transmission"/>
    <s v="System Operations &amp; Planning"/>
    <s v="Sys Ops Business Services"/>
    <x v="3"/>
    <x v="9"/>
    <n v="556"/>
    <s v="0556000"/>
    <s v="System Cnts &amp; Load Dispatching"/>
    <s v="11000 - Labor"/>
    <x v="0"/>
    <n v="99730.869000000006"/>
  </r>
  <r>
    <s v="CORP - Corporate Departments"/>
    <s v="FEG_TRANS"/>
    <s v="Transmission"/>
    <s v="System Operations &amp; Planning"/>
    <s v="Sys Ops Business Services"/>
    <x v="3"/>
    <x v="9"/>
    <n v="556"/>
    <s v="0556000"/>
    <s v="System Cnts &amp; Load Dispatching"/>
    <s v="18400 - Incentives Allocated"/>
    <x v="0"/>
    <n v="11967.7"/>
  </r>
  <r>
    <s v="CORP - Corporate Departments"/>
    <s v="FEG_TRANS"/>
    <s v="Transmission"/>
    <s v="System Operations &amp; Planning"/>
    <s v="Sys Ops Energy Acctg PEF"/>
    <x v="11"/>
    <x v="9"/>
    <n v="561"/>
    <s v="0561200"/>
    <s v="Load Dispatch-Mnitor&amp;OprTrnSys"/>
    <s v="1E002 - Exec Short Term Incent"/>
    <x v="0"/>
    <n v="20121.36"/>
  </r>
  <r>
    <s v="CORP - Corporate Departments"/>
    <s v="FEG_TRANS"/>
    <s v="Transmission"/>
    <s v="System Operations &amp; Planning"/>
    <s v="Sys Ops Energy Acctg PEF"/>
    <x v="11"/>
    <x v="9"/>
    <n v="561"/>
    <s v="0561300"/>
    <s v="Load Dispatch - TransSvc&amp;Sch"/>
    <s v="1E002 - Exec Short Term Incent"/>
    <x v="0"/>
    <n v="2235.7440000000001"/>
  </r>
  <r>
    <s v="CORP - Corporate Departments"/>
    <s v="FEG_TRANS"/>
    <s v="Transmission"/>
    <s v="System Operations &amp; Planning"/>
    <s v="Sys Ops Staff"/>
    <x v="3"/>
    <x v="9"/>
    <n v="556"/>
    <s v="0556000"/>
    <s v="System Cnts &amp; Load Dispatching"/>
    <s v="1E002 - Exec Short Term Incent"/>
    <x v="0"/>
    <n v="14970"/>
  </r>
  <r>
    <s v="CORP - Corporate Departments"/>
    <s v="FEG_TRANS"/>
    <s v="Transmission"/>
    <s v="System Operations &amp; Planning"/>
    <s v="Sys Ops Staff"/>
    <x v="11"/>
    <x v="9"/>
    <n v="561"/>
    <s v="0561100"/>
    <s v="Load Dispatch-Reliability"/>
    <s v="1E002 - Exec Short Term Incent"/>
    <x v="0"/>
    <n v="7485.1080000000002"/>
  </r>
  <r>
    <s v="CORP - Corporate Departments"/>
    <s v="FEG_TRANS"/>
    <s v="Transmission"/>
    <s v="System Operations &amp; Planning"/>
    <s v="Sys Ops Staff"/>
    <x v="11"/>
    <x v="9"/>
    <n v="561"/>
    <s v="0561200"/>
    <s v="Load Dispatch-Mnitor&amp;OprTrnSys"/>
    <s v="1E002 - Exec Short Term Incent"/>
    <x v="0"/>
    <n v="7485"/>
  </r>
  <r>
    <s v="CORP - Corporate Departments"/>
    <s v="FEG_TRANS"/>
    <s v="Transmission"/>
    <s v="System Operations &amp; Planning"/>
    <s v="Sys Ops Staff"/>
    <x v="11"/>
    <x v="9"/>
    <n v="561"/>
    <s v="0561300"/>
    <s v="Load Dispatch - TransSvc&amp;Sch"/>
    <s v="1E002 - Exec Short Term Incent"/>
    <x v="0"/>
    <n v="7485"/>
  </r>
  <r>
    <s v="CORP - Corporate Departments"/>
    <s v="FEG_TRANS"/>
    <s v="Transmission"/>
    <s v="System Operations &amp; Planning"/>
    <s v="Sys Ops Staff"/>
    <x v="4"/>
    <x v="9"/>
    <n v="920"/>
    <s v="0920000"/>
    <s v="A &amp; G Salaries"/>
    <s v="11000 - Labor"/>
    <x v="0"/>
    <n v="387859.78"/>
  </r>
  <r>
    <s v="CORP - Corporate Departments"/>
    <s v="FEG_TRANS"/>
    <s v="Transmission"/>
    <s v="System Operations &amp; Planning"/>
    <s v="Sys Ops Staff"/>
    <x v="4"/>
    <x v="9"/>
    <n v="920"/>
    <s v="0920000"/>
    <s v="A &amp; G Salaries"/>
    <s v="11002 - Labor-Union"/>
    <x v="0"/>
    <n v="6281.56"/>
  </r>
  <r>
    <s v="CORP - Corporate Departments"/>
    <s v="FEG_TRANS"/>
    <s v="Transmission"/>
    <s v="System Operations &amp; Planning"/>
    <s v="Sys Ops Staff"/>
    <x v="4"/>
    <x v="9"/>
    <n v="920"/>
    <s v="0920000"/>
    <s v="A &amp; G Salaries"/>
    <s v="11003 - BUD ONLY-LABOR VACANCY FACTOR"/>
    <x v="0"/>
    <n v="-11689.79"/>
  </r>
  <r>
    <s v="CORP - Corporate Departments"/>
    <s v="FEG_TRANS"/>
    <s v="Transmission"/>
    <s v="System Operations &amp; Planning"/>
    <s v="Sys Ops Staff"/>
    <x v="4"/>
    <x v="9"/>
    <n v="920"/>
    <s v="0920000"/>
    <s v="A &amp; G Salaries"/>
    <s v="12000 - Overtime"/>
    <x v="0"/>
    <n v="923.69"/>
  </r>
  <r>
    <s v="CORP - Corporate Departments"/>
    <s v="FEG_TRANS"/>
    <s v="Transmission"/>
    <s v="System Operations &amp; Planning"/>
    <s v="Sys Ops Staff"/>
    <x v="4"/>
    <x v="9"/>
    <n v="920"/>
    <s v="0920000"/>
    <s v="A &amp; G Salaries"/>
    <s v="12004 - Overtime-Union"/>
    <x v="0"/>
    <n v="278.32"/>
  </r>
  <r>
    <s v="CORP - Corporate Departments"/>
    <s v="FEG_TRANS"/>
    <s v="Transmission"/>
    <s v="System Operations &amp; Planning"/>
    <s v="Sys Ops Staff"/>
    <x v="4"/>
    <x v="9"/>
    <n v="920"/>
    <s v="0920000"/>
    <s v="A &amp; G Salaries"/>
    <s v="18400 - Incentives Allocated"/>
    <x v="0"/>
    <n v="45253.71"/>
  </r>
  <r>
    <s v="CORP - Corporate Departments"/>
    <s v="FEG_TRANS"/>
    <s v="Transmission"/>
    <s v="System Operations &amp; Planning"/>
    <s v="Sys Ops Staff"/>
    <x v="4"/>
    <x v="9"/>
    <n v="920"/>
    <s v="0920000"/>
    <s v="A &amp; G Salaries"/>
    <s v="18401 - Incentives Allocated-Union"/>
    <x v="0"/>
    <n v="196.77"/>
  </r>
  <r>
    <s v="CORP - Corporate Departments"/>
    <s v="FEG_TRANS"/>
    <s v="Transmission"/>
    <s v="System Operations &amp; Planning"/>
    <s v="Sys Ops Staff"/>
    <x v="4"/>
    <x v="9"/>
    <n v="920"/>
    <s v="0920000"/>
    <s v="A &amp; G Salaries"/>
    <s v="1E002 - Exec Short Term Incent"/>
    <x v="0"/>
    <n v="24747.360000000001"/>
  </r>
  <r>
    <s v="CORP - Corporate Departments"/>
    <s v="FEG_TRANS"/>
    <s v="Transmission"/>
    <s v="System Operations &amp; Planning"/>
    <s v="Sys Ops Staff"/>
    <x v="4"/>
    <x v="9"/>
    <n v="921"/>
    <s v="0921200"/>
    <s v="Office Expenses"/>
    <s v="11003 - BUD ONLY-LABOR VACANCY FACTOR"/>
    <x v="0"/>
    <n v="-6664.44"/>
  </r>
  <r>
    <s v="CORP - Corporate Departments"/>
    <s v="FEG_TRANS"/>
    <s v="Transmission"/>
    <s v="System Operations &amp; Planning"/>
    <s v="Sys Ops Staff"/>
    <x v="4"/>
    <x v="9"/>
    <n v="921"/>
    <s v="0921200"/>
    <s v="Office Expenses"/>
    <s v="15000 - Severance"/>
    <x v="0"/>
    <n v="1623.84"/>
  </r>
  <r>
    <s v="CORP - Corporate Departments"/>
    <s v="FEG_TRANS"/>
    <s v="Transmission"/>
    <s v="System Operations &amp; Planning"/>
    <s v="Sys Ops Staff"/>
    <x v="4"/>
    <x v="9"/>
    <n v="921"/>
    <s v="0921200"/>
    <s v="Office Expenses"/>
    <s v="18400 - Incentives Allocated"/>
    <x v="0"/>
    <n v="-799.8"/>
  </r>
  <r>
    <s v="CORP - Corporate Departments"/>
    <s v="FEG_TRANS"/>
    <s v="Transmission"/>
    <s v="T Resource &amp; ProjMgt"/>
    <s v="Transmission Resource Mgmt Fl"/>
    <x v="11"/>
    <x v="9"/>
    <n v="566"/>
    <s v="0566000"/>
    <s v="Misc Trans Exp-Other"/>
    <s v="11000 - Labor"/>
    <x v="0"/>
    <n v="16384.352599999998"/>
  </r>
  <r>
    <s v="CORP - Corporate Departments"/>
    <s v="FEG_TRANS"/>
    <s v="Transmission"/>
    <s v="T Resource &amp; ProjMgt"/>
    <s v="Transmission Resource Mgmt Fl"/>
    <x v="11"/>
    <x v="9"/>
    <n v="566"/>
    <s v="0566000"/>
    <s v="Misc Trans Exp-Other"/>
    <s v="18400 - Incentives Allocated"/>
    <x v="0"/>
    <n v="1966.1"/>
  </r>
  <r>
    <s v="CORP - Corporate Departments"/>
    <s v="FEG_TRANS"/>
    <s v="Transmission"/>
    <s v="T Resource &amp; ProjMgt"/>
    <s v="Transmission Resource Mgmt Fl"/>
    <x v="4"/>
    <x v="9"/>
    <n v="920"/>
    <s v="0920000"/>
    <s v="A &amp; G Salaries"/>
    <s v="11000 - Labor"/>
    <x v="0"/>
    <n v="50983.033000000003"/>
  </r>
  <r>
    <s v="CORP - Corporate Departments"/>
    <s v="FEG_TRANS"/>
    <s v="Transmission"/>
    <s v="T Resource &amp; ProjMgt"/>
    <s v="Transmission Resource Mgmt Fl"/>
    <x v="4"/>
    <x v="9"/>
    <n v="920"/>
    <s v="0920000"/>
    <s v="A &amp; G Salaries"/>
    <s v="18400 - Incentives Allocated"/>
    <x v="0"/>
    <n v="6117.96"/>
  </r>
  <r>
    <s v="CORP - Corporate Departments"/>
    <s v="FEG_TRANS"/>
    <s v="Transmission"/>
    <s v="Trans Operations Svcs"/>
    <s v="Trans Compliance Staff"/>
    <x v="11"/>
    <x v="9"/>
    <n v="561"/>
    <s v="0561100"/>
    <s v="Load Dispatch-Reliability"/>
    <s v="1E002 - Exec Short Term Incent"/>
    <x v="0"/>
    <n v="1260.0719999999999"/>
  </r>
  <r>
    <s v="CORP - Corporate Departments"/>
    <s v="FEG_TRANS"/>
    <s v="Transmission"/>
    <s v="Trans Operations Svcs"/>
    <s v="Trans Compliance Staff"/>
    <x v="11"/>
    <x v="9"/>
    <n v="561"/>
    <s v="0561200"/>
    <s v="Load Dispatch-Mnitor&amp;OprTrnSys"/>
    <s v="1E002 - Exec Short Term Incent"/>
    <x v="0"/>
    <n v="4410.3599999999997"/>
  </r>
  <r>
    <s v="CORP - Corporate Departments"/>
    <s v="FEG_TRANS"/>
    <s v="Transmission"/>
    <s v="Trans Operations Svcs"/>
    <s v="Trans Compliance Staff"/>
    <x v="11"/>
    <x v="9"/>
    <n v="561"/>
    <s v="0561300"/>
    <s v="Load Dispatch - TransSvc&amp;Sch"/>
    <s v="1E002 - Exec Short Term Incent"/>
    <x v="0"/>
    <n v="630"/>
  </r>
  <r>
    <s v="CORP - Corporate Departments"/>
    <s v="FEG_TRANS"/>
    <s v="Transmission"/>
    <s v="Transmission C&amp;M"/>
    <s v="Trans C&amp;M FL"/>
    <x v="11"/>
    <x v="9"/>
    <n v="566"/>
    <s v="0566000"/>
    <s v="Misc Trans Exp-Other"/>
    <s v="1E002 - Exec Short Term Incent"/>
    <x v="0"/>
    <n v="1235.376"/>
  </r>
  <r>
    <s v="CORP - Corporate Departments"/>
    <s v="FEG_TRANS"/>
    <s v="Transmission"/>
    <s v="Transmission VegMgt"/>
    <s v="Trans Veg Mgmt Support"/>
    <x v="12"/>
    <x v="9"/>
    <n v="571"/>
    <s v="0571000"/>
    <s v="Maint Of Overhead Lines-Trans"/>
    <s v="1E002 - Exec Short Term Incent"/>
    <x v="0"/>
    <n v="2345.9520000000002"/>
  </r>
  <r>
    <s v="CORP - Corporate Departments"/>
    <s v="GOVERNANCE"/>
    <s v="Governance"/>
    <s v="Mapping OU to 60RX3D NDF13 Gov"/>
    <s v="Mapping OU to 60RX3D NDF13 Gov"/>
    <x v="13"/>
    <x v="9"/>
    <n v="426.1"/>
    <s v="0426100"/>
    <s v="Donations"/>
    <s v="11000 - Labor"/>
    <x v="0"/>
    <n v="80935.56"/>
  </r>
  <r>
    <s v="CORP - Corporate Departments"/>
    <s v="GOVERNANCE"/>
    <s v="Governance"/>
    <s v="Mapping OU to 60RX3D NDF13 Gov"/>
    <s v="Mapping OU to 60RX3D NDF13 Gov"/>
    <x v="13"/>
    <x v="9"/>
    <n v="426.1"/>
    <s v="0426100"/>
    <s v="Donations"/>
    <s v="11003 - BUD ONLY-LABOR VACANCY FACTOR"/>
    <x v="0"/>
    <n v="-2978.56"/>
  </r>
  <r>
    <s v="CORP - Corporate Departments"/>
    <s v="GOVERNANCE"/>
    <s v="Governance"/>
    <s v="Mapping OU to 60RX3D NDF13 Gov"/>
    <s v="Mapping OU to 60RX3D NDF13 Gov"/>
    <x v="13"/>
    <x v="9"/>
    <n v="426.1"/>
    <s v="0426100"/>
    <s v="Donations"/>
    <s v="18400 - Incentives Allocated"/>
    <x v="0"/>
    <n v="9384.6"/>
  </r>
  <r>
    <s v="CORP - Corporate Departments"/>
    <s v="GOVERNANCE"/>
    <s v="Governance"/>
    <s v="Mapping OU to 60RX3D NDF13 Gov"/>
    <s v="Mapping OU to 60RX3D NDF13 Gov"/>
    <x v="13"/>
    <x v="9"/>
    <n v="426.1"/>
    <s v="0426100"/>
    <s v="Donations"/>
    <s v="1E002 - Exec Short Term Incent"/>
    <x v="0"/>
    <n v="6300.24"/>
  </r>
  <r>
    <s v="CORP - Corporate Departments"/>
    <s v="GOVERNANCE"/>
    <s v="Governance"/>
    <s v="Mapping OU to 60RX3D NDF13 Gov"/>
    <s v="Mapping OU to 60RX3D NDF13 Gov"/>
    <x v="14"/>
    <x v="9"/>
    <n v="426.4"/>
    <s v="0426400"/>
    <s v="Exp/Civic &amp; Political Activity"/>
    <s v="11000 - Labor"/>
    <x v="0"/>
    <n v="243248.84"/>
  </r>
  <r>
    <s v="CORP - Corporate Departments"/>
    <s v="GOVERNANCE"/>
    <s v="Governance"/>
    <s v="Mapping OU to 60RX3D NDF13 Gov"/>
    <s v="Mapping OU to 60RX3D NDF13 Gov"/>
    <x v="14"/>
    <x v="9"/>
    <n v="426.4"/>
    <s v="0426400"/>
    <s v="Exp/Civic &amp; Political Activity"/>
    <s v="11003 - BUD ONLY-LABOR VACANCY FACTOR"/>
    <x v="0"/>
    <n v="-16333.02"/>
  </r>
  <r>
    <s v="CORP - Corporate Departments"/>
    <s v="GOVERNANCE"/>
    <s v="Governance"/>
    <s v="Mapping OU to 60RX3D NDF13 Gov"/>
    <s v="Mapping OU to 60RX3D NDF13 Gov"/>
    <x v="14"/>
    <x v="9"/>
    <n v="426.4"/>
    <s v="0426400"/>
    <s v="Exp/Civic &amp; Political Activity"/>
    <s v="18400 - Incentives Allocated"/>
    <x v="0"/>
    <n v="27229.94"/>
  </r>
  <r>
    <s v="CORP - Corporate Departments"/>
    <s v="GOVERNANCE"/>
    <s v="Governance"/>
    <s v="Mapping OU to 60RX3D NDF13 Gov"/>
    <s v="Mapping OU to 60RX3D NDF13 Gov"/>
    <x v="14"/>
    <x v="9"/>
    <n v="426.4"/>
    <s v="0426400"/>
    <s v="Exp/Civic &amp; Political Activity"/>
    <s v="1E002 - Exec Short Term Incent"/>
    <x v="0"/>
    <n v="71840.88"/>
  </r>
  <r>
    <s v="CORP - Corporate Departments"/>
    <s v="GOVERNANCE"/>
    <s v="Governance"/>
    <s v="Mapping OU to 60RX3D NDF13 Gov"/>
    <s v="Mapping OU to 60RX3D NDF13 Gov"/>
    <x v="10"/>
    <x v="9"/>
    <n v="910"/>
    <s v="0910000"/>
    <s v="Misc Cust Serv/Inform Exp"/>
    <s v="1E002 - Exec Short Term Incent"/>
    <x v="0"/>
    <n v="4815.6000000000004"/>
  </r>
  <r>
    <s v="CORP - Corporate Departments"/>
    <s v="GOVERNANCE"/>
    <s v="Governance"/>
    <s v="Mapping OU to 60RX3D NDF13 Gov"/>
    <s v="Mapping OU to 60RX3D NDF13 Gov"/>
    <x v="4"/>
    <x v="9"/>
    <n v="920"/>
    <s v="0920000"/>
    <s v="A &amp; G Salaries"/>
    <s v="11000 - Labor"/>
    <x v="0"/>
    <n v="9904812.1300000008"/>
  </r>
  <r>
    <s v="CORP - Corporate Departments"/>
    <s v="GOVERNANCE"/>
    <s v="Governance"/>
    <s v="Mapping OU to 60RX3D NDF13 Gov"/>
    <s v="Mapping OU to 60RX3D NDF13 Gov"/>
    <x v="4"/>
    <x v="9"/>
    <n v="920"/>
    <s v="0920000"/>
    <s v="A &amp; G Salaries"/>
    <s v="11003 - BUD ONLY-LABOR VACANCY FACTOR"/>
    <x v="0"/>
    <n v="-3477.39"/>
  </r>
  <r>
    <s v="CORP - Corporate Departments"/>
    <s v="GOVERNANCE"/>
    <s v="Governance"/>
    <s v="Mapping OU to 60RX3D NDF13 Gov"/>
    <s v="Mapping OU to 60RX3D NDF13 Gov"/>
    <x v="4"/>
    <x v="9"/>
    <n v="920"/>
    <s v="0920000"/>
    <s v="A &amp; G Salaries"/>
    <s v="12000 - Overtime"/>
    <x v="0"/>
    <n v="12128.03"/>
  </r>
  <r>
    <s v="CORP - Corporate Departments"/>
    <s v="GOVERNANCE"/>
    <s v="Governance"/>
    <s v="Mapping OU to 60RX3D NDF13 Gov"/>
    <s v="Mapping OU to 60RX3D NDF13 Gov"/>
    <x v="4"/>
    <x v="9"/>
    <n v="920"/>
    <s v="0920000"/>
    <s v="A &amp; G Salaries"/>
    <s v="15002 - Labor Other"/>
    <x v="0"/>
    <n v="12180.96"/>
  </r>
  <r>
    <s v="CORP - Corporate Departments"/>
    <s v="GOVERNANCE"/>
    <s v="Governance"/>
    <s v="Mapping OU to 60RX3D NDF13 Gov"/>
    <s v="Mapping OU to 60RX3D NDF13 Gov"/>
    <x v="4"/>
    <x v="9"/>
    <n v="920"/>
    <s v="0920000"/>
    <s v="A &amp; G Salaries"/>
    <s v="18400 - Incentives Allocated"/>
    <x v="0"/>
    <n v="1189616.05"/>
  </r>
  <r>
    <s v="CORP - Corporate Departments"/>
    <s v="GOVERNANCE"/>
    <s v="Governance"/>
    <s v="Mapping OU to 60RX3D NDF13 Gov"/>
    <s v="Mapping OU to 60RX3D NDF13 Gov"/>
    <x v="4"/>
    <x v="9"/>
    <n v="920"/>
    <s v="0920000"/>
    <s v="A &amp; G Salaries"/>
    <s v="1E002 - Exec Short Term Incent"/>
    <x v="0"/>
    <n v="1814282.64"/>
  </r>
  <r>
    <s v="CORP - Corporate Departments"/>
    <s v="GOVERNANCE"/>
    <s v="Governance"/>
    <s v="Mapping OU to 60RX3D NDF13 Gov"/>
    <s v="Mapping OU to 60RX3D NDF13 Gov"/>
    <x v="4"/>
    <x v="9"/>
    <n v="921"/>
    <s v="0921200"/>
    <s v="Office Expenses"/>
    <s v="11003 - BUD ONLY-LABOR VACANCY FACTOR"/>
    <x v="0"/>
    <n v="-463553.74"/>
  </r>
  <r>
    <s v="CORP - Corporate Departments"/>
    <s v="GOVERNANCE"/>
    <s v="Governance"/>
    <s v="Mapping OU to 60RX3D NDF13 Gov"/>
    <s v="Mapping OU to 60RX3D NDF13 Gov"/>
    <x v="4"/>
    <x v="9"/>
    <n v="921"/>
    <s v="0921200"/>
    <s v="Office Expenses"/>
    <s v="18400 - Incentives Allocated"/>
    <x v="0"/>
    <n v="-55499.32"/>
  </r>
  <r>
    <s v="CORP - Corporate Departments"/>
    <s v="GOVERNANCE"/>
    <s v="Governance"/>
    <s v="Mapping OU to 60RX3D NDF13 Gov"/>
    <s v="Mapping OU to 60RX3D NDF13 Gov"/>
    <x v="4"/>
    <x v="9"/>
    <n v="925"/>
    <s v="0925200"/>
    <s v="Injuries And Damages-Other"/>
    <s v="11000 - Labor"/>
    <x v="0"/>
    <n v="37735.040000000001"/>
  </r>
  <r>
    <s v="CORP - Corporate Departments"/>
    <s v="GOVERNANCE"/>
    <s v="Governance"/>
    <s v="Mapping OU to 60RX3D NDF13 Gov"/>
    <s v="Mapping OU to 60RX3D NDF13 Gov"/>
    <x v="4"/>
    <x v="9"/>
    <n v="925"/>
    <s v="0925200"/>
    <s v="Injuries And Damages-Other"/>
    <s v="18400 - Incentives Allocated"/>
    <x v="0"/>
    <n v="4528.22"/>
  </r>
  <r>
    <s v="CORP - Corporate Departments"/>
    <s v="GOVERNANCE"/>
    <s v="Governance"/>
    <s v="Mapping OU to 60RX3D NDF13 Gov"/>
    <s v="Mapping OU to 60RX3D NDF13 Gov"/>
    <x v="4"/>
    <x v="9"/>
    <n v="930.1"/>
    <s v="0930150"/>
    <s v="Miscellaneous Advertising Exp"/>
    <s v="11000 - Labor"/>
    <x v="0"/>
    <n v="71753.5"/>
  </r>
  <r>
    <s v="CORP - Corporate Departments"/>
    <s v="GOVERNANCE"/>
    <s v="Governance"/>
    <s v="Mapping OU to 60RX3D NDF13 Gov"/>
    <s v="Mapping OU to 60RX3D NDF13 Gov"/>
    <x v="4"/>
    <x v="9"/>
    <n v="930.1"/>
    <s v="0930150"/>
    <s v="Miscellaneous Advertising Exp"/>
    <s v="11003 - BUD ONLY-LABOR VACANCY FACTOR"/>
    <x v="0"/>
    <n v="-5458.82"/>
  </r>
  <r>
    <s v="CORP - Corporate Departments"/>
    <s v="GOVERNANCE"/>
    <s v="Governance"/>
    <s v="Mapping OU to 60RX3D NDF13 Gov"/>
    <s v="Mapping OU to 60RX3D NDF13 Gov"/>
    <x v="4"/>
    <x v="9"/>
    <n v="930.1"/>
    <s v="0930150"/>
    <s v="Miscellaneous Advertising Exp"/>
    <s v="18400 - Incentives Allocated"/>
    <x v="0"/>
    <n v="7955.32"/>
  </r>
  <r>
    <s v="CORP - Corporate Departments"/>
    <s v="GOVERNANCE"/>
    <s v="Governance"/>
    <s v="Mapping OU to 60RX3D NDF13 Gov"/>
    <s v="Mapping OU to 60RX3D NDF13 Gov"/>
    <x v="4"/>
    <x v="9"/>
    <n v="930.1"/>
    <s v="0930150"/>
    <s v="Miscellaneous Advertising Exp"/>
    <s v="1E002 - Exec Short Term Incent"/>
    <x v="0"/>
    <n v="1550.76"/>
  </r>
  <r>
    <s v="NON_CORP - Non-Corporate Departments"/>
    <s v="FEG_ES"/>
    <s v="Regulated &amp; Renewable Energy"/>
    <s v="RRE - Florida Stations"/>
    <s v="Anclote"/>
    <x v="0"/>
    <x v="0"/>
    <n v="500"/>
    <s v="0500000"/>
    <s v="Suprvsn and Engrg - Steam Oper"/>
    <s v="11000 - Labor"/>
    <x v="0"/>
    <n v="1196498.496"/>
  </r>
  <r>
    <s v="NON_CORP - Non-Corporate Departments"/>
    <s v="FEG_ES"/>
    <s v="Regulated &amp; Renewable Energy"/>
    <s v="RRE - Florida Stations"/>
    <s v="Anclote"/>
    <x v="0"/>
    <x v="0"/>
    <n v="500"/>
    <s v="0500000"/>
    <s v="Suprvsn and Engrg - Steam Oper"/>
    <s v="11002 - Labor-Union"/>
    <x v="0"/>
    <n v="1549560.5841999999"/>
  </r>
  <r>
    <s v="NON_CORP - Non-Corporate Departments"/>
    <s v="FEG_ES"/>
    <s v="Regulated &amp; Renewable Energy"/>
    <s v="RRE - Florida Stations"/>
    <s v="Anclote"/>
    <x v="0"/>
    <x v="0"/>
    <n v="500"/>
    <s v="0500000"/>
    <s v="Suprvsn and Engrg - Steam Oper"/>
    <s v="11006 - Vacancies-BUDG only"/>
    <x v="0"/>
    <n v="-118603.308"/>
  </r>
  <r>
    <s v="NON_CORP - Non-Corporate Departments"/>
    <s v="FEG_ES"/>
    <s v="Regulated &amp; Renewable Energy"/>
    <s v="RRE - Florida Stations"/>
    <s v="Anclote"/>
    <x v="0"/>
    <x v="0"/>
    <n v="500"/>
    <s v="0500000"/>
    <s v="Suprvsn and Engrg - Steam Oper"/>
    <s v="12004 - Overtime-Union"/>
    <x v="0"/>
    <n v="800000.00399999996"/>
  </r>
  <r>
    <s v="NON_CORP - Non-Corporate Departments"/>
    <s v="FEG_ES"/>
    <s v="Regulated &amp; Renewable Energy"/>
    <s v="RRE - Florida Stations"/>
    <s v="Anclote"/>
    <x v="0"/>
    <x v="0"/>
    <n v="500"/>
    <s v="0500000"/>
    <s v="Suprvsn and Engrg - Steam Oper"/>
    <s v="13000 - Exempt Supplemental"/>
    <x v="0"/>
    <n v="55000.02"/>
  </r>
  <r>
    <s v="NON_CORP - Non-Corporate Departments"/>
    <s v="FEG_ES"/>
    <s v="Regulated &amp; Renewable Energy"/>
    <s v="RRE - Florida Stations"/>
    <s v="Anclote"/>
    <x v="0"/>
    <x v="0"/>
    <n v="500"/>
    <s v="0500000"/>
    <s v="Suprvsn and Engrg - Steam Oper"/>
    <s v="18000 - Labor Overhead Allocations"/>
    <x v="0"/>
    <n v="19010.45"/>
  </r>
  <r>
    <s v="NON_CORP - Non-Corporate Departments"/>
    <s v="FEG_ES"/>
    <s v="Regulated &amp; Renewable Energy"/>
    <s v="RRE - Florida Stations"/>
    <s v="Anclote"/>
    <x v="0"/>
    <x v="0"/>
    <n v="500"/>
    <s v="0500000"/>
    <s v="Suprvsn and Engrg - Steam Oper"/>
    <s v="18400 - Incentives Allocated"/>
    <x v="0"/>
    <n v="92443.98"/>
  </r>
  <r>
    <s v="NON_CORP - Non-Corporate Departments"/>
    <s v="FEG_ES"/>
    <s v="Regulated &amp; Renewable Energy"/>
    <s v="RRE - Florida Stations"/>
    <s v="Anclote"/>
    <x v="0"/>
    <x v="0"/>
    <n v="500"/>
    <s v="0500000"/>
    <s v="Suprvsn and Engrg - Steam Oper"/>
    <s v="18401 - Incentives Allocated-Union"/>
    <x v="0"/>
    <n v="70486.83"/>
  </r>
  <r>
    <s v="NON_CORP - Non-Corporate Departments"/>
    <s v="FEG_ES"/>
    <s v="Regulated &amp; Renewable Energy"/>
    <s v="RRE - Florida Stations"/>
    <s v="Anclote"/>
    <x v="0"/>
    <x v="0"/>
    <n v="501"/>
    <s v="0501150"/>
    <s v="Coal &amp; Other Fuel Handling"/>
    <s v="11000 - Labor"/>
    <x v="0"/>
    <n v="4002.72"/>
  </r>
  <r>
    <s v="NON_CORP - Non-Corporate Departments"/>
    <s v="FEG_ES"/>
    <s v="Regulated &amp; Renewable Energy"/>
    <s v="RRE - Florida Stations"/>
    <s v="Anclote"/>
    <x v="0"/>
    <x v="0"/>
    <n v="501"/>
    <s v="0501150"/>
    <s v="Coal &amp; Other Fuel Handling"/>
    <s v="18000 - Labor Overhead Allocations"/>
    <x v="0"/>
    <n v="212194.24"/>
  </r>
  <r>
    <s v="NON_CORP - Non-Corporate Departments"/>
    <s v="FEG_ES"/>
    <s v="Regulated &amp; Renewable Energy"/>
    <s v="RRE - Florida Stations"/>
    <s v="Anclote"/>
    <x v="0"/>
    <x v="0"/>
    <n v="501"/>
    <s v="0501150"/>
    <s v="Coal &amp; Other Fuel Handling"/>
    <s v="18400 - Incentives Allocated"/>
    <x v="0"/>
    <n v="480.28"/>
  </r>
  <r>
    <s v="NON_CORP - Non-Corporate Departments"/>
    <s v="FEG_ES"/>
    <s v="Regulated &amp; Renewable Energy"/>
    <s v="RRE - Florida Stations"/>
    <s v="Anclote"/>
    <x v="0"/>
    <x v="0"/>
    <n v="502"/>
    <s v="0502100"/>
    <s v="Fossil Steam Exp-Other"/>
    <s v="11000 - Labor"/>
    <x v="0"/>
    <n v="6606.0832"/>
  </r>
  <r>
    <s v="NON_CORP - Non-Corporate Departments"/>
    <s v="FEG_ES"/>
    <s v="Regulated &amp; Renewable Energy"/>
    <s v="RRE - Florida Stations"/>
    <s v="Anclote"/>
    <x v="0"/>
    <x v="0"/>
    <n v="502"/>
    <s v="0502100"/>
    <s v="Fossil Steam Exp-Other"/>
    <s v="18000 - Labor Overhead Allocations"/>
    <x v="0"/>
    <n v="18344.68"/>
  </r>
  <r>
    <s v="NON_CORP - Non-Corporate Departments"/>
    <s v="FEG_ES"/>
    <s v="Regulated &amp; Renewable Energy"/>
    <s v="RRE - Florida Stations"/>
    <s v="Anclote"/>
    <x v="0"/>
    <x v="0"/>
    <n v="502"/>
    <s v="0502100"/>
    <s v="Fossil Steam Exp-Other"/>
    <s v="18400 - Incentives Allocated"/>
    <x v="0"/>
    <n v="792.78"/>
  </r>
  <r>
    <s v="NON_CORP - Non-Corporate Departments"/>
    <s v="FEG_ES"/>
    <s v="Regulated &amp; Renewable Energy"/>
    <s v="RRE - Florida Stations"/>
    <s v="Anclote"/>
    <x v="0"/>
    <x v="0"/>
    <n v="506"/>
    <s v="0506000"/>
    <s v="Misc Fossil Power Expenses"/>
    <s v="11000 - Labor"/>
    <x v="0"/>
    <n v="136647.32800000001"/>
  </r>
  <r>
    <s v="NON_CORP - Non-Corporate Departments"/>
    <s v="FEG_ES"/>
    <s v="Regulated &amp; Renewable Energy"/>
    <s v="RRE - Florida Stations"/>
    <s v="Anclote"/>
    <x v="0"/>
    <x v="0"/>
    <n v="506"/>
    <s v="0506000"/>
    <s v="Misc Fossil Power Expenses"/>
    <s v="18000 - Labor Overhead Allocations"/>
    <x v="0"/>
    <n v="173032.81"/>
  </r>
  <r>
    <s v="NON_CORP - Non-Corporate Departments"/>
    <s v="FEG_ES"/>
    <s v="Regulated &amp; Renewable Energy"/>
    <s v="RRE - Florida Stations"/>
    <s v="Anclote"/>
    <x v="0"/>
    <x v="0"/>
    <n v="506"/>
    <s v="0506000"/>
    <s v="Misc Fossil Power Expenses"/>
    <s v="18400 - Incentives Allocated"/>
    <x v="0"/>
    <n v="16397.68"/>
  </r>
  <r>
    <s v="NON_CORP - Non-Corporate Departments"/>
    <s v="FEG_ES"/>
    <s v="Regulated &amp; Renewable Energy"/>
    <s v="RRE - Florida Stations"/>
    <s v="Anclote"/>
    <x v="1"/>
    <x v="0"/>
    <n v="510"/>
    <s v="0510000"/>
    <s v="Suprvsn and Engrng-Steam Maint"/>
    <s v="11000 - Labor"/>
    <x v="0"/>
    <n v="1636223.8019999999"/>
  </r>
  <r>
    <s v="NON_CORP - Non-Corporate Departments"/>
    <s v="FEG_ES"/>
    <s v="Regulated &amp; Renewable Energy"/>
    <s v="RRE - Florida Stations"/>
    <s v="Anclote"/>
    <x v="1"/>
    <x v="0"/>
    <n v="510"/>
    <s v="0510000"/>
    <s v="Suprvsn and Engrng-Steam Maint"/>
    <s v="11002 - Labor-Union"/>
    <x v="0"/>
    <n v="1265684.4265000001"/>
  </r>
  <r>
    <s v="NON_CORP - Non-Corporate Departments"/>
    <s v="FEG_ES"/>
    <s v="Regulated &amp; Renewable Energy"/>
    <s v="RRE - Florida Stations"/>
    <s v="Anclote"/>
    <x v="1"/>
    <x v="0"/>
    <n v="510"/>
    <s v="0510000"/>
    <s v="Suprvsn and Engrng-Steam Maint"/>
    <s v="18000 - Labor Overhead Allocations"/>
    <x v="0"/>
    <n v="571574.94999999995"/>
  </r>
  <r>
    <s v="NON_CORP - Non-Corporate Departments"/>
    <s v="FEG_ES"/>
    <s v="Regulated &amp; Renewable Energy"/>
    <s v="RRE - Florida Stations"/>
    <s v="Anclote"/>
    <x v="1"/>
    <x v="0"/>
    <n v="510"/>
    <s v="0510000"/>
    <s v="Suprvsn and Engrng-Steam Maint"/>
    <s v="18400 - Incentives Allocated"/>
    <x v="0"/>
    <n v="179984.55"/>
  </r>
  <r>
    <s v="NON_CORP - Non-Corporate Departments"/>
    <s v="FEG_ES"/>
    <s v="Regulated &amp; Renewable Energy"/>
    <s v="RRE - Florida Stations"/>
    <s v="Anclote"/>
    <x v="1"/>
    <x v="0"/>
    <n v="510"/>
    <s v="0510000"/>
    <s v="Suprvsn and Engrng-Steam Maint"/>
    <s v="18401 - Incentives Allocated-Union"/>
    <x v="0"/>
    <n v="37970.51"/>
  </r>
  <r>
    <s v="NON_CORP - Non-Corporate Departments"/>
    <s v="FEG_ES"/>
    <s v="Regulated &amp; Renewable Energy"/>
    <s v="RRE - Florida Stations"/>
    <s v="Anclote"/>
    <x v="1"/>
    <x v="0"/>
    <n v="510"/>
    <s v="0510100"/>
    <s v="Suprvsn &amp; Engrng-Steam Maint R"/>
    <s v="18000 - Labor Overhead Allocations"/>
    <x v="0"/>
    <n v="105183.08"/>
  </r>
  <r>
    <s v="NON_CORP - Non-Corporate Departments"/>
    <s v="FEG_ES"/>
    <s v="Regulated &amp; Renewable Energy"/>
    <s v="RRE - Florida Stations"/>
    <s v="Anclote"/>
    <x v="1"/>
    <x v="0"/>
    <n v="511"/>
    <s v="0511000"/>
    <s v="Maint Of Structures-Steam"/>
    <s v="18000 - Labor Overhead Allocations"/>
    <x v="0"/>
    <n v="64459.48"/>
  </r>
  <r>
    <s v="NON_CORP - Non-Corporate Departments"/>
    <s v="FEG_ES"/>
    <s v="Regulated &amp; Renewable Energy"/>
    <s v="RRE - Florida Stations"/>
    <s v="Anclote"/>
    <x v="1"/>
    <x v="0"/>
    <n v="512"/>
    <s v="0512100"/>
    <s v="Maint Of Boiler Plant-Other"/>
    <s v="18000 - Labor Overhead Allocations"/>
    <x v="0"/>
    <n v="2367.16"/>
  </r>
  <r>
    <s v="NON_CORP - Non-Corporate Departments"/>
    <s v="FEG_ES"/>
    <s v="Regulated &amp; Renewable Energy"/>
    <s v="RRE - Florida Stations"/>
    <s v="Anclote"/>
    <x v="1"/>
    <x v="0"/>
    <n v="513"/>
    <s v="0513100"/>
    <s v="Maint Of Electric Plant-Other"/>
    <s v="18000 - Labor Overhead Allocations"/>
    <x v="0"/>
    <n v="5699.03"/>
  </r>
  <r>
    <s v="NON_CORP - Non-Corporate Departments"/>
    <s v="FEG_ES"/>
    <s v="Regulated &amp; Renewable Energy"/>
    <s v="RRE - Florida Stations"/>
    <s v="Anclote"/>
    <x v="1"/>
    <x v="0"/>
    <n v="514"/>
    <s v="0514000"/>
    <s v="Maintenance - Misc Steam Plant"/>
    <s v="18000 - Labor Overhead Allocations"/>
    <x v="0"/>
    <n v="83078.820000000007"/>
  </r>
  <r>
    <s v="NON_CORP - Non-Corporate Departments"/>
    <s v="FEG_ES"/>
    <s v="Regulated &amp; Renewable Energy"/>
    <s v="RRE - Florida Stations"/>
    <s v="Anclote"/>
    <x v="4"/>
    <x v="0"/>
    <n v="920"/>
    <s v="0920000"/>
    <s v="A &amp; G Salaries"/>
    <s v="18000 - Labor Overhead Allocations"/>
    <x v="0"/>
    <n v="270301.11"/>
  </r>
  <r>
    <s v="NON_CORP - Non-Corporate Departments"/>
    <s v="FEG_ES"/>
    <s v="Regulated &amp; Renewable Energy"/>
    <s v="RRE - Florida Stations"/>
    <s v="Anclote"/>
    <x v="4"/>
    <x v="0"/>
    <n v="926"/>
    <s v="0926600"/>
    <s v="Employee Benefits-Transferred"/>
    <s v="18000 - Labor Overhead Allocations"/>
    <x v="0"/>
    <n v="362156.46"/>
  </r>
  <r>
    <s v="NON_CORP - Non-Corporate Departments"/>
    <s v="FEG_ES"/>
    <s v="Regulated &amp; Renewable Energy"/>
    <s v="RRE - Florida Stations"/>
    <s v="Bartow"/>
    <x v="0"/>
    <x v="1"/>
    <n v="500"/>
    <s v="0500000"/>
    <s v="Suprvsn and Engrg - Steam Oper"/>
    <s v="18000 - Labor Overhead Allocations"/>
    <x v="0"/>
    <n v="14009.98"/>
  </r>
  <r>
    <s v="NON_CORP - Non-Corporate Departments"/>
    <s v="FEG_ES"/>
    <s v="Regulated &amp; Renewable Energy"/>
    <s v="RRE - Florida Stations"/>
    <s v="Bartow"/>
    <x v="0"/>
    <x v="1"/>
    <n v="502"/>
    <s v="0502100"/>
    <s v="Fossil Steam Exp-Other"/>
    <s v="18000 - Labor Overhead Allocations"/>
    <x v="0"/>
    <n v="18385.900000000001"/>
  </r>
  <r>
    <s v="NON_CORP - Non-Corporate Departments"/>
    <s v="FEG_ES"/>
    <s v="Regulated &amp; Renewable Energy"/>
    <s v="RRE - Florida Stations"/>
    <s v="Bartow"/>
    <x v="0"/>
    <x v="1"/>
    <n v="506"/>
    <s v="0506000"/>
    <s v="Misc Fossil Power Expenses"/>
    <s v="18000 - Labor Overhead Allocations"/>
    <x v="0"/>
    <n v="35493.300000000003"/>
  </r>
  <r>
    <s v="NON_CORP - Non-Corporate Departments"/>
    <s v="FEG_ES"/>
    <s v="Regulated &amp; Renewable Energy"/>
    <s v="RRE - Florida Stations"/>
    <s v="Bartow"/>
    <x v="1"/>
    <x v="1"/>
    <n v="510"/>
    <s v="0510000"/>
    <s v="Suprvsn and Engrng-Steam Maint"/>
    <s v="18000 - Labor Overhead Allocations"/>
    <x v="0"/>
    <n v="832578.84"/>
  </r>
  <r>
    <s v="NON_CORP - Non-Corporate Departments"/>
    <s v="FEG_ES"/>
    <s v="Regulated &amp; Renewable Energy"/>
    <s v="RRE - Florida Stations"/>
    <s v="Bartow"/>
    <x v="1"/>
    <x v="1"/>
    <n v="510"/>
    <s v="0510100"/>
    <s v="Suprvsn &amp; Engrng-Steam Maint R"/>
    <s v="18000 - Labor Overhead Allocations"/>
    <x v="0"/>
    <n v="159285.76000000001"/>
  </r>
  <r>
    <s v="NON_CORP - Non-Corporate Departments"/>
    <s v="FEG_ES"/>
    <s v="Regulated &amp; Renewable Energy"/>
    <s v="RRE - Florida Stations"/>
    <s v="Bartow"/>
    <x v="2"/>
    <x v="1"/>
    <n v="546"/>
    <s v="0546000"/>
    <s v="Suprvsn and Enginring-CT Oper"/>
    <s v="11000 - Labor"/>
    <x v="0"/>
    <n v="872722.65300000005"/>
  </r>
  <r>
    <s v="NON_CORP - Non-Corporate Departments"/>
    <s v="FEG_ES"/>
    <s v="Regulated &amp; Renewable Energy"/>
    <s v="RRE - Florida Stations"/>
    <s v="Bartow"/>
    <x v="2"/>
    <x v="1"/>
    <n v="546"/>
    <s v="0546000"/>
    <s v="Suprvsn and Enginring-CT Oper"/>
    <s v="11002 - Labor-Union"/>
    <x v="0"/>
    <n v="1808848.919"/>
  </r>
  <r>
    <s v="NON_CORP - Non-Corporate Departments"/>
    <s v="FEG_ES"/>
    <s v="Regulated &amp; Renewable Energy"/>
    <s v="RRE - Florida Stations"/>
    <s v="Bartow"/>
    <x v="2"/>
    <x v="1"/>
    <n v="546"/>
    <s v="0546000"/>
    <s v="Suprvsn and Enginring-CT Oper"/>
    <s v="11006 - Vacancies-BUDG only"/>
    <x v="0"/>
    <n v="-103791.24"/>
  </r>
  <r>
    <s v="NON_CORP - Non-Corporate Departments"/>
    <s v="FEG_ES"/>
    <s v="Regulated &amp; Renewable Energy"/>
    <s v="RRE - Florida Stations"/>
    <s v="Bartow"/>
    <x v="2"/>
    <x v="1"/>
    <n v="546"/>
    <s v="0546000"/>
    <s v="Suprvsn and Enginring-CT Oper"/>
    <s v="12004 - Overtime-Union"/>
    <x v="0"/>
    <n v="767208.25199999998"/>
  </r>
  <r>
    <s v="NON_CORP - Non-Corporate Departments"/>
    <s v="FEG_ES"/>
    <s v="Regulated &amp; Renewable Energy"/>
    <s v="RRE - Florida Stations"/>
    <s v="Bartow"/>
    <x v="2"/>
    <x v="1"/>
    <n v="546"/>
    <s v="0546000"/>
    <s v="Suprvsn and Enginring-CT Oper"/>
    <s v="18000 - Labor Overhead Allocations"/>
    <x v="0"/>
    <n v="88788.75"/>
  </r>
  <r>
    <s v="NON_CORP - Non-Corporate Departments"/>
    <s v="FEG_ES"/>
    <s v="Regulated &amp; Renewable Energy"/>
    <s v="RRE - Florida Stations"/>
    <s v="Bartow"/>
    <x v="2"/>
    <x v="1"/>
    <n v="546"/>
    <s v="0546000"/>
    <s v="Suprvsn and Enginring-CT Oper"/>
    <s v="18400 - Incentives Allocated"/>
    <x v="0"/>
    <n v="3435.42"/>
  </r>
  <r>
    <s v="NON_CORP - Non-Corporate Departments"/>
    <s v="FEG_ES"/>
    <s v="Regulated &amp; Renewable Energy"/>
    <s v="RRE - Florida Stations"/>
    <s v="Bartow"/>
    <x v="2"/>
    <x v="1"/>
    <n v="546"/>
    <s v="0546000"/>
    <s v="Suprvsn and Enginring-CT Oper"/>
    <s v="18401 - Incentives Allocated-Union"/>
    <x v="0"/>
    <n v="77281.789999999994"/>
  </r>
  <r>
    <s v="NON_CORP - Non-Corporate Departments"/>
    <s v="FEG_ES"/>
    <s v="Regulated &amp; Renewable Energy"/>
    <s v="RRE - Florida Stations"/>
    <s v="Bartow"/>
    <x v="2"/>
    <x v="1"/>
    <n v="547"/>
    <s v="0547150"/>
    <s v="Natural Gas Handling-CT"/>
    <s v="18000 - Labor Overhead Allocations"/>
    <x v="0"/>
    <n v="179633.56"/>
  </r>
  <r>
    <s v="NON_CORP - Non-Corporate Departments"/>
    <s v="FEG_ES"/>
    <s v="Regulated &amp; Renewable Energy"/>
    <s v="RRE - Florida Stations"/>
    <s v="Bartow"/>
    <x v="2"/>
    <x v="1"/>
    <n v="548"/>
    <s v="0548100"/>
    <s v="Generation Expenses-Other CT"/>
    <s v="11000 - Labor"/>
    <x v="0"/>
    <n v="13212.1672"/>
  </r>
  <r>
    <s v="NON_CORP - Non-Corporate Departments"/>
    <s v="FEG_ES"/>
    <s v="Regulated &amp; Renewable Energy"/>
    <s v="RRE - Florida Stations"/>
    <s v="Bartow"/>
    <x v="2"/>
    <x v="1"/>
    <n v="548"/>
    <s v="0548100"/>
    <s v="Generation Expenses-Other CT"/>
    <s v="18000 - Labor Overhead Allocations"/>
    <x v="0"/>
    <n v="40996.22"/>
  </r>
  <r>
    <s v="NON_CORP - Non-Corporate Departments"/>
    <s v="FEG_ES"/>
    <s v="Regulated &amp; Renewable Energy"/>
    <s v="RRE - Florida Stations"/>
    <s v="Bartow"/>
    <x v="2"/>
    <x v="1"/>
    <n v="548"/>
    <s v="0548100"/>
    <s v="Generation Expenses-Other CT"/>
    <s v="18400 - Incentives Allocated"/>
    <x v="0"/>
    <n v="1585.46"/>
  </r>
  <r>
    <s v="NON_CORP - Non-Corporate Departments"/>
    <s v="FEG_ES"/>
    <s v="Regulated &amp; Renewable Energy"/>
    <s v="RRE - Florida Stations"/>
    <s v="Bartow"/>
    <x v="2"/>
    <x v="1"/>
    <n v="549"/>
    <s v="0549000"/>
    <s v="Misc-Power Generation Expenses"/>
    <s v="11000 - Labor"/>
    <x v="0"/>
    <n v="128664.7218"/>
  </r>
  <r>
    <s v="NON_CORP - Non-Corporate Departments"/>
    <s v="FEG_ES"/>
    <s v="Regulated &amp; Renewable Energy"/>
    <s v="RRE - Florida Stations"/>
    <s v="Bartow"/>
    <x v="2"/>
    <x v="1"/>
    <n v="549"/>
    <s v="0549000"/>
    <s v="Misc-Power Generation Expenses"/>
    <s v="18000 - Labor Overhead Allocations"/>
    <x v="0"/>
    <n v="75395.5"/>
  </r>
  <r>
    <s v="NON_CORP - Non-Corporate Departments"/>
    <s v="FEG_ES"/>
    <s v="Regulated &amp; Renewable Energy"/>
    <s v="RRE - Florida Stations"/>
    <s v="Bartow"/>
    <x v="2"/>
    <x v="1"/>
    <n v="549"/>
    <s v="0549000"/>
    <s v="Misc-Power Generation Expenses"/>
    <s v="18400 - Incentives Allocated"/>
    <x v="0"/>
    <n v="15439.8"/>
  </r>
  <r>
    <s v="NON_CORP - Non-Corporate Departments"/>
    <s v="FEG_ES"/>
    <s v="Regulated &amp; Renewable Energy"/>
    <s v="RRE - Florida Stations"/>
    <s v="Bartow"/>
    <x v="3"/>
    <x v="1"/>
    <n v="551"/>
    <s v="0551000"/>
    <s v="Suprvsn and Enginring-CT Maint"/>
    <s v="11000 - Labor"/>
    <x v="0"/>
    <n v="1475664.608"/>
  </r>
  <r>
    <s v="NON_CORP - Non-Corporate Departments"/>
    <s v="FEG_ES"/>
    <s v="Regulated &amp; Renewable Energy"/>
    <s v="RRE - Florida Stations"/>
    <s v="Bartow"/>
    <x v="3"/>
    <x v="1"/>
    <n v="551"/>
    <s v="0551000"/>
    <s v="Suprvsn and Enginring-CT Maint"/>
    <s v="11002 - Labor-Union"/>
    <x v="0"/>
    <n v="868228.91"/>
  </r>
  <r>
    <s v="NON_CORP - Non-Corporate Departments"/>
    <s v="FEG_ES"/>
    <s v="Regulated &amp; Renewable Energy"/>
    <s v="RRE - Florida Stations"/>
    <s v="Bartow"/>
    <x v="3"/>
    <x v="1"/>
    <n v="551"/>
    <s v="0551000"/>
    <s v="Suprvsn and Enginring-CT Maint"/>
    <s v="13000 - Exempt Supplemental"/>
    <x v="0"/>
    <n v="90000"/>
  </r>
  <r>
    <s v="NON_CORP - Non-Corporate Departments"/>
    <s v="FEG_ES"/>
    <s v="Regulated &amp; Renewable Energy"/>
    <s v="RRE - Florida Stations"/>
    <s v="Bartow"/>
    <x v="3"/>
    <x v="1"/>
    <n v="551"/>
    <s v="0551000"/>
    <s v="Suprvsn and Enginring-CT Maint"/>
    <s v="18000 - Labor Overhead Allocations"/>
    <x v="0"/>
    <n v="19118.13"/>
  </r>
  <r>
    <s v="NON_CORP - Non-Corporate Departments"/>
    <s v="FEG_ES"/>
    <s v="Regulated &amp; Renewable Energy"/>
    <s v="RRE - Florida Stations"/>
    <s v="Bartow"/>
    <x v="3"/>
    <x v="1"/>
    <n v="551"/>
    <s v="0551000"/>
    <s v="Suprvsn and Enginring-CT Maint"/>
    <s v="18400 - Incentives Allocated"/>
    <x v="0"/>
    <n v="161223.04000000001"/>
  </r>
  <r>
    <s v="NON_CORP - Non-Corporate Departments"/>
    <s v="FEG_ES"/>
    <s v="Regulated &amp; Renewable Energy"/>
    <s v="RRE - Florida Stations"/>
    <s v="Bartow"/>
    <x v="3"/>
    <x v="1"/>
    <n v="551"/>
    <s v="0551000"/>
    <s v="Suprvsn and Enginring-CT Maint"/>
    <s v="18401 - Incentives Allocated-Union"/>
    <x v="0"/>
    <n v="26046.91"/>
  </r>
  <r>
    <s v="NON_CORP - Non-Corporate Departments"/>
    <s v="FEG_ES"/>
    <s v="Regulated &amp; Renewable Energy"/>
    <s v="RRE - Florida Stations"/>
    <s v="Bartow"/>
    <x v="3"/>
    <x v="1"/>
    <n v="552"/>
    <s v="0552000"/>
    <s v="Maintenance Of Structures-CT"/>
    <s v="18000 - Labor Overhead Allocations"/>
    <x v="0"/>
    <n v="9410.6200000000008"/>
  </r>
  <r>
    <s v="NON_CORP - Non-Corporate Departments"/>
    <s v="FEG_ES"/>
    <s v="Regulated &amp; Renewable Energy"/>
    <s v="RRE - Florida Stations"/>
    <s v="Bartow"/>
    <x v="3"/>
    <x v="1"/>
    <n v="553"/>
    <s v="0553000"/>
    <s v="Maint-Gentg and Elect Equip-CT"/>
    <s v="18000 - Labor Overhead Allocations"/>
    <x v="0"/>
    <n v="3396.94"/>
  </r>
  <r>
    <s v="NON_CORP - Non-Corporate Departments"/>
    <s v="FEG_ES"/>
    <s v="Regulated &amp; Renewable Energy"/>
    <s v="RRE - Florida Stations"/>
    <s v="Bartow"/>
    <x v="3"/>
    <x v="1"/>
    <n v="554"/>
    <s v="0554000"/>
    <s v="Misc Power Generation Plant-CT"/>
    <s v="18000 - Labor Overhead Allocations"/>
    <x v="0"/>
    <n v="41932.1"/>
  </r>
  <r>
    <s v="NON_CORP - Non-Corporate Departments"/>
    <s v="FEG_ES"/>
    <s v="Regulated &amp; Renewable Energy"/>
    <s v="RRE - Florida Stations"/>
    <s v="Bartow"/>
    <x v="4"/>
    <x v="1"/>
    <n v="920"/>
    <s v="0920000"/>
    <s v="A &amp; G Salaries"/>
    <s v="18000 - Labor Overhead Allocations"/>
    <x v="0"/>
    <n v="409334.92"/>
  </r>
  <r>
    <s v="NON_CORP - Non-Corporate Departments"/>
    <s v="FEG_ES"/>
    <s v="Regulated &amp; Renewable Energy"/>
    <s v="RRE - Florida Stations"/>
    <s v="Bartow"/>
    <x v="4"/>
    <x v="1"/>
    <n v="926"/>
    <s v="0926600"/>
    <s v="Employee Benefits-Transferred"/>
    <s v="18000 - Labor Overhead Allocations"/>
    <x v="0"/>
    <n v="467924.74"/>
  </r>
  <r>
    <s v="NON_CORP - Non-Corporate Departments"/>
    <s v="FEG_ES"/>
    <s v="Regulated &amp; Renewable Energy"/>
    <s v="RRE - Florida Stations"/>
    <s v="CENTRAL_AND_NORTH_CTS"/>
    <x v="0"/>
    <x v="2"/>
    <n v="500"/>
    <s v="0500000"/>
    <s v="Suprvsn and Engrg - Steam Oper"/>
    <s v="18000 - Labor Overhead Allocations"/>
    <x v="0"/>
    <n v="16008.89"/>
  </r>
  <r>
    <s v="NON_CORP - Non-Corporate Departments"/>
    <s v="FEG_ES"/>
    <s v="Regulated &amp; Renewable Energy"/>
    <s v="RRE - Florida Stations"/>
    <s v="CENTRAL_AND_NORTH_CTS"/>
    <x v="0"/>
    <x v="2"/>
    <n v="502"/>
    <s v="0502100"/>
    <s v="Fossil Steam Exp-Other"/>
    <s v="18000 - Labor Overhead Allocations"/>
    <x v="0"/>
    <n v="21009.3"/>
  </r>
  <r>
    <s v="NON_CORP - Non-Corporate Departments"/>
    <s v="FEG_ES"/>
    <s v="Regulated &amp; Renewable Energy"/>
    <s v="RRE - Florida Stations"/>
    <s v="CENTRAL_AND_NORTH_CTS"/>
    <x v="0"/>
    <x v="2"/>
    <n v="506"/>
    <s v="0506000"/>
    <s v="Misc Fossil Power Expenses"/>
    <s v="18000 - Labor Overhead Allocations"/>
    <x v="0"/>
    <n v="40557.42"/>
  </r>
  <r>
    <s v="NON_CORP - Non-Corporate Departments"/>
    <s v="FEG_ES"/>
    <s v="Regulated &amp; Renewable Energy"/>
    <s v="RRE - Florida Stations"/>
    <s v="CENTRAL_AND_NORTH_CTS"/>
    <x v="1"/>
    <x v="2"/>
    <n v="510"/>
    <s v="0510000"/>
    <s v="Suprvsn and Engrng-Steam Maint"/>
    <s v="18000 - Labor Overhead Allocations"/>
    <x v="0"/>
    <n v="951371.92"/>
  </r>
  <r>
    <s v="NON_CORP - Non-Corporate Departments"/>
    <s v="FEG_ES"/>
    <s v="Regulated &amp; Renewable Energy"/>
    <s v="RRE - Florida Stations"/>
    <s v="CENTRAL_AND_NORTH_CTS"/>
    <x v="1"/>
    <x v="2"/>
    <n v="510"/>
    <s v="0510100"/>
    <s v="Suprvsn &amp; Engrng-Steam Maint R"/>
    <s v="18000 - Labor Overhead Allocations"/>
    <x v="0"/>
    <n v="182012.91"/>
  </r>
  <r>
    <s v="NON_CORP - Non-Corporate Departments"/>
    <s v="FEG_ES"/>
    <s v="Regulated &amp; Renewable Energy"/>
    <s v="RRE - Florida Stations"/>
    <s v="CENTRAL_AND_NORTH_CTS"/>
    <x v="2"/>
    <x v="2"/>
    <n v="546"/>
    <s v="0546000"/>
    <s v="Suprvsn and Enginring-CT Oper"/>
    <s v="11000 - Labor"/>
    <x v="0"/>
    <n v="591730.65399999998"/>
  </r>
  <r>
    <s v="NON_CORP - Non-Corporate Departments"/>
    <s v="FEG_ES"/>
    <s v="Regulated &amp; Renewable Energy"/>
    <s v="RRE - Florida Stations"/>
    <s v="CENTRAL_AND_NORTH_CTS"/>
    <x v="2"/>
    <x v="2"/>
    <n v="546"/>
    <s v="0546000"/>
    <s v="Suprvsn and Enginring-CT Oper"/>
    <s v="11002 - Labor-Union"/>
    <x v="0"/>
    <n v="1618130.8622000001"/>
  </r>
  <r>
    <s v="NON_CORP - Non-Corporate Departments"/>
    <s v="FEG_ES"/>
    <s v="Regulated &amp; Renewable Energy"/>
    <s v="RRE - Florida Stations"/>
    <s v="CENTRAL_AND_NORTH_CTS"/>
    <x v="2"/>
    <x v="2"/>
    <n v="546"/>
    <s v="0546000"/>
    <s v="Suprvsn and Enginring-CT Oper"/>
    <s v="11006 - Vacancies-BUDG only"/>
    <x v="0"/>
    <n v="-62824.008000000002"/>
  </r>
  <r>
    <s v="NON_CORP - Non-Corporate Departments"/>
    <s v="FEG_ES"/>
    <s v="Regulated &amp; Renewable Energy"/>
    <s v="RRE - Florida Stations"/>
    <s v="CENTRAL_AND_NORTH_CTS"/>
    <x v="2"/>
    <x v="2"/>
    <n v="546"/>
    <s v="0546000"/>
    <s v="Suprvsn and Enginring-CT Oper"/>
    <s v="12000 - Overtime"/>
    <x v="0"/>
    <n v="16000.08"/>
  </r>
  <r>
    <s v="NON_CORP - Non-Corporate Departments"/>
    <s v="FEG_ES"/>
    <s v="Regulated &amp; Renewable Energy"/>
    <s v="RRE - Florida Stations"/>
    <s v="CENTRAL_AND_NORTH_CTS"/>
    <x v="2"/>
    <x v="2"/>
    <n v="546"/>
    <s v="0546000"/>
    <s v="Suprvsn and Enginring-CT Oper"/>
    <s v="12004 - Overtime-Union"/>
    <x v="0"/>
    <n v="493181.76"/>
  </r>
  <r>
    <s v="NON_CORP - Non-Corporate Departments"/>
    <s v="FEG_ES"/>
    <s v="Regulated &amp; Renewable Energy"/>
    <s v="RRE - Florida Stations"/>
    <s v="CENTRAL_AND_NORTH_CTS"/>
    <x v="2"/>
    <x v="2"/>
    <n v="546"/>
    <s v="0546000"/>
    <s v="Suprvsn and Enginring-CT Oper"/>
    <s v="18000 - Labor Overhead Allocations"/>
    <x v="0"/>
    <n v="102378.05"/>
  </r>
  <r>
    <s v="NON_CORP - Non-Corporate Departments"/>
    <s v="FEG_ES"/>
    <s v="Regulated &amp; Renewable Energy"/>
    <s v="RRE - Florida Stations"/>
    <s v="CENTRAL_AND_NORTH_CTS"/>
    <x v="2"/>
    <x v="2"/>
    <n v="546"/>
    <s v="0546000"/>
    <s v="Suprvsn and Enginring-CT Oper"/>
    <s v="18400 - Incentives Allocated"/>
    <x v="0"/>
    <n v="3268.4"/>
  </r>
  <r>
    <s v="NON_CORP - Non-Corporate Departments"/>
    <s v="FEG_ES"/>
    <s v="Regulated &amp; Renewable Energy"/>
    <s v="RRE - Florida Stations"/>
    <s v="CENTRAL_AND_NORTH_CTS"/>
    <x v="2"/>
    <x v="2"/>
    <n v="546"/>
    <s v="0546000"/>
    <s v="Suprvsn and Enginring-CT Oper"/>
    <s v="18401 - Incentives Allocated-Union"/>
    <x v="0"/>
    <n v="63339.55"/>
  </r>
  <r>
    <s v="NON_CORP - Non-Corporate Departments"/>
    <s v="FEG_ES"/>
    <s v="Regulated &amp; Renewable Energy"/>
    <s v="RRE - Florida Stations"/>
    <s v="CENTRAL_AND_NORTH_CTS"/>
    <x v="2"/>
    <x v="2"/>
    <n v="547"/>
    <s v="0547150"/>
    <s v="Natural Gas Handling-CT"/>
    <s v="18000 - Labor Overhead Allocations"/>
    <x v="0"/>
    <n v="205263.92"/>
  </r>
  <r>
    <s v="NON_CORP - Non-Corporate Departments"/>
    <s v="FEG_ES"/>
    <s v="Regulated &amp; Renewable Energy"/>
    <s v="RRE - Florida Stations"/>
    <s v="CENTRAL_AND_NORTH_CTS"/>
    <x v="2"/>
    <x v="2"/>
    <n v="548"/>
    <s v="0548100"/>
    <s v="Generation Expenses-Other CT"/>
    <s v="18000 - Labor Overhead Allocations"/>
    <x v="0"/>
    <n v="47278.23"/>
  </r>
  <r>
    <s v="NON_CORP - Non-Corporate Departments"/>
    <s v="FEG_ES"/>
    <s v="Regulated &amp; Renewable Energy"/>
    <s v="RRE - Florida Stations"/>
    <s v="CENTRAL_AND_NORTH_CTS"/>
    <x v="2"/>
    <x v="2"/>
    <n v="548"/>
    <s v="0548200"/>
    <s v="Prime Movers - Generators- CT"/>
    <s v="18000 - Labor Overhead Allocations"/>
    <x v="0"/>
    <n v="274.77999999999997"/>
  </r>
  <r>
    <s v="NON_CORP - Non-Corporate Departments"/>
    <s v="FEG_ES"/>
    <s v="Regulated &amp; Renewable Energy"/>
    <s v="RRE - Florida Stations"/>
    <s v="CENTRAL_AND_NORTH_CTS"/>
    <x v="2"/>
    <x v="2"/>
    <n v="549"/>
    <s v="0549000"/>
    <s v="Misc-Power Generation Expenses"/>
    <s v="11000 - Labor"/>
    <x v="0"/>
    <n v="117689.644"/>
  </r>
  <r>
    <s v="NON_CORP - Non-Corporate Departments"/>
    <s v="FEG_ES"/>
    <s v="Regulated &amp; Renewable Energy"/>
    <s v="RRE - Florida Stations"/>
    <s v="CENTRAL_AND_NORTH_CTS"/>
    <x v="2"/>
    <x v="2"/>
    <n v="549"/>
    <s v="0549000"/>
    <s v="Misc-Power Generation Expenses"/>
    <s v="18000 - Labor Overhead Allocations"/>
    <x v="0"/>
    <n v="87134.399999999994"/>
  </r>
  <r>
    <s v="NON_CORP - Non-Corporate Departments"/>
    <s v="FEG_ES"/>
    <s v="Regulated &amp; Renewable Energy"/>
    <s v="RRE - Florida Stations"/>
    <s v="CENTRAL_AND_NORTH_CTS"/>
    <x v="2"/>
    <x v="2"/>
    <n v="549"/>
    <s v="0549000"/>
    <s v="Misc-Power Generation Expenses"/>
    <s v="18400 - Incentives Allocated"/>
    <x v="0"/>
    <n v="14122.72"/>
  </r>
  <r>
    <s v="NON_CORP - Non-Corporate Departments"/>
    <s v="FEG_ES"/>
    <s v="Regulated &amp; Renewable Energy"/>
    <s v="RRE - Florida Stations"/>
    <s v="CENTRAL_AND_NORTH_CTS"/>
    <x v="3"/>
    <x v="2"/>
    <n v="551"/>
    <s v="0551000"/>
    <s v="Suprvsn and Enginring-CT Maint"/>
    <s v="11000 - Labor"/>
    <x v="0"/>
    <n v="404038.11700000003"/>
  </r>
  <r>
    <s v="NON_CORP - Non-Corporate Departments"/>
    <s v="FEG_ES"/>
    <s v="Regulated &amp; Renewable Energy"/>
    <s v="RRE - Florida Stations"/>
    <s v="CENTRAL_AND_NORTH_CTS"/>
    <x v="3"/>
    <x v="2"/>
    <n v="551"/>
    <s v="0551000"/>
    <s v="Suprvsn and Enginring-CT Maint"/>
    <s v="18000 - Labor Overhead Allocations"/>
    <x v="0"/>
    <n v="10223.74"/>
  </r>
  <r>
    <s v="NON_CORP - Non-Corporate Departments"/>
    <s v="FEG_ES"/>
    <s v="Regulated &amp; Renewable Energy"/>
    <s v="RRE - Florida Stations"/>
    <s v="CENTRAL_AND_NORTH_CTS"/>
    <x v="3"/>
    <x v="2"/>
    <n v="551"/>
    <s v="0551000"/>
    <s v="Suprvsn and Enginring-CT Maint"/>
    <s v="18400 - Incentives Allocated"/>
    <x v="0"/>
    <n v="44444.14"/>
  </r>
  <r>
    <s v="NON_CORP - Non-Corporate Departments"/>
    <s v="FEG_ES"/>
    <s v="Regulated &amp; Renewable Energy"/>
    <s v="RRE - Florida Stations"/>
    <s v="CENTRAL_AND_NORTH_CTS"/>
    <x v="3"/>
    <x v="2"/>
    <n v="552"/>
    <s v="0552000"/>
    <s v="Maintenance Of Structures-CT"/>
    <s v="18000 - Labor Overhead Allocations"/>
    <x v="0"/>
    <n v="1267.57"/>
  </r>
  <r>
    <s v="NON_CORP - Non-Corporate Departments"/>
    <s v="FEG_ES"/>
    <s v="Regulated &amp; Renewable Energy"/>
    <s v="RRE - Florida Stations"/>
    <s v="CENTRAL_AND_NORTH_CTS"/>
    <x v="3"/>
    <x v="2"/>
    <n v="553"/>
    <s v="0553000"/>
    <s v="Maint-Gentg and Elect Equip-CT"/>
    <s v="18000 - Labor Overhead Allocations"/>
    <x v="0"/>
    <n v="1146.95"/>
  </r>
  <r>
    <s v="NON_CORP - Non-Corporate Departments"/>
    <s v="FEG_ES"/>
    <s v="Regulated &amp; Renewable Energy"/>
    <s v="RRE - Florida Stations"/>
    <s v="CENTRAL_AND_NORTH_CTS"/>
    <x v="3"/>
    <x v="2"/>
    <n v="554"/>
    <s v="0554000"/>
    <s v="Misc Power Generation Plant-CT"/>
    <s v="18000 - Labor Overhead Allocations"/>
    <x v="0"/>
    <n v="46022.14"/>
  </r>
  <r>
    <s v="NON_CORP - Non-Corporate Departments"/>
    <s v="FEG_ES"/>
    <s v="Regulated &amp; Renewable Energy"/>
    <s v="RRE - Florida Stations"/>
    <s v="CENTRAL_AND_NORTH_CTS"/>
    <x v="4"/>
    <x v="2"/>
    <n v="920"/>
    <s v="0920000"/>
    <s v="A &amp; G Salaries"/>
    <s v="18000 - Labor Overhead Allocations"/>
    <x v="0"/>
    <n v="467739.34"/>
  </r>
  <r>
    <s v="NON_CORP - Non-Corporate Departments"/>
    <s v="FEG_ES"/>
    <s v="Regulated &amp; Renewable Energy"/>
    <s v="RRE - Florida Stations"/>
    <s v="CENTRAL_AND_NORTH_CTS"/>
    <x v="4"/>
    <x v="2"/>
    <n v="926"/>
    <s v="0926600"/>
    <s v="Employee Benefits-Transferred"/>
    <s v="18000 - Labor Overhead Allocations"/>
    <x v="0"/>
    <n v="534689.06000000006"/>
  </r>
  <r>
    <s v="NON_CORP - Non-Corporate Departments"/>
    <s v="FEG_ES"/>
    <s v="Regulated &amp; Renewable Energy"/>
    <s v="RRE - Florida Stations"/>
    <s v="CITRUS_CC_CT"/>
    <x v="0"/>
    <x v="3"/>
    <n v="500"/>
    <s v="0500000"/>
    <s v="Suprvsn and Engrg - Steam Oper"/>
    <s v="18000 - Labor Overhead Allocations"/>
    <x v="0"/>
    <n v="16217.1"/>
  </r>
  <r>
    <s v="NON_CORP - Non-Corporate Departments"/>
    <s v="FEG_ES"/>
    <s v="Regulated &amp; Renewable Energy"/>
    <s v="RRE - Florida Stations"/>
    <s v="CITRUS_CC_CT"/>
    <x v="0"/>
    <x v="3"/>
    <n v="502"/>
    <s v="0502100"/>
    <s v="Fossil Steam Exp-Other"/>
    <s v="18000 - Labor Overhead Allocations"/>
    <x v="0"/>
    <n v="21282.46"/>
  </r>
  <r>
    <s v="NON_CORP - Non-Corporate Departments"/>
    <s v="FEG_ES"/>
    <s v="Regulated &amp; Renewable Energy"/>
    <s v="RRE - Florida Stations"/>
    <s v="CITRUS_CC_CT"/>
    <x v="0"/>
    <x v="3"/>
    <n v="506"/>
    <s v="0506000"/>
    <s v="Misc Fossil Power Expenses"/>
    <s v="18000 - Labor Overhead Allocations"/>
    <x v="0"/>
    <n v="41084.94"/>
  </r>
  <r>
    <s v="NON_CORP - Non-Corporate Departments"/>
    <s v="FEG_ES"/>
    <s v="Regulated &amp; Renewable Energy"/>
    <s v="RRE - Florida Stations"/>
    <s v="CITRUS_CC_CT"/>
    <x v="1"/>
    <x v="3"/>
    <n v="510"/>
    <s v="0510000"/>
    <s v="Suprvsn and Engrng-Steam Maint"/>
    <s v="18000 - Labor Overhead Allocations"/>
    <x v="0"/>
    <n v="963745.17"/>
  </r>
  <r>
    <s v="NON_CORP - Non-Corporate Departments"/>
    <s v="FEG_ES"/>
    <s v="Regulated &amp; Renewable Energy"/>
    <s v="RRE - Florida Stations"/>
    <s v="CITRUS_CC_CT"/>
    <x v="1"/>
    <x v="3"/>
    <n v="510"/>
    <s v="0510100"/>
    <s v="Suprvsn &amp; Engrng-Steam Maint R"/>
    <s v="18000 - Labor Overhead Allocations"/>
    <x v="0"/>
    <n v="184380.1"/>
  </r>
  <r>
    <s v="NON_CORP - Non-Corporate Departments"/>
    <s v="FEG_ES"/>
    <s v="Regulated &amp; Renewable Energy"/>
    <s v="RRE - Florida Stations"/>
    <s v="CITRUS_CC_CT"/>
    <x v="2"/>
    <x v="3"/>
    <n v="546"/>
    <s v="0546000"/>
    <s v="Suprvsn and Enginring-CT Oper"/>
    <s v="11000 - Labor"/>
    <x v="0"/>
    <n v="1680057.7"/>
  </r>
  <r>
    <s v="NON_CORP - Non-Corporate Departments"/>
    <s v="FEG_ES"/>
    <s v="Regulated &amp; Renewable Energy"/>
    <s v="RRE - Florida Stations"/>
    <s v="CITRUS_CC_CT"/>
    <x v="2"/>
    <x v="3"/>
    <n v="546"/>
    <s v="0546000"/>
    <s v="Suprvsn and Enginring-CT Oper"/>
    <s v="11002 - Labor-Union"/>
    <x v="0"/>
    <n v="3032888.76"/>
  </r>
  <r>
    <s v="NON_CORP - Non-Corporate Departments"/>
    <s v="FEG_ES"/>
    <s v="Regulated &amp; Renewable Energy"/>
    <s v="RRE - Florida Stations"/>
    <s v="CITRUS_CC_CT"/>
    <x v="2"/>
    <x v="3"/>
    <n v="546"/>
    <s v="0546000"/>
    <s v="Suprvsn and Enginring-CT Oper"/>
    <s v="11006 - Vacancies-BUDG only"/>
    <x v="0"/>
    <n v="-51999.995999999999"/>
  </r>
  <r>
    <s v="NON_CORP - Non-Corporate Departments"/>
    <s v="FEG_ES"/>
    <s v="Regulated &amp; Renewable Energy"/>
    <s v="RRE - Florida Stations"/>
    <s v="CITRUS_CC_CT"/>
    <x v="2"/>
    <x v="3"/>
    <n v="546"/>
    <s v="0546000"/>
    <s v="Suprvsn and Enginring-CT Oper"/>
    <s v="12004 - Overtime-Union"/>
    <x v="0"/>
    <n v="725624.304"/>
  </r>
  <r>
    <s v="NON_CORP - Non-Corporate Departments"/>
    <s v="FEG_ES"/>
    <s v="Regulated &amp; Renewable Energy"/>
    <s v="RRE - Florida Stations"/>
    <s v="CITRUS_CC_CT"/>
    <x v="2"/>
    <x v="3"/>
    <n v="546"/>
    <s v="0546000"/>
    <s v="Suprvsn and Enginring-CT Oper"/>
    <s v="13000 - Exempt Supplemental"/>
    <x v="0"/>
    <n v="132999.99600000001"/>
  </r>
  <r>
    <s v="NON_CORP - Non-Corporate Departments"/>
    <s v="FEG_ES"/>
    <s v="Regulated &amp; Renewable Energy"/>
    <s v="RRE - Florida Stations"/>
    <s v="CITRUS_CC_CT"/>
    <x v="2"/>
    <x v="3"/>
    <n v="546"/>
    <s v="0546000"/>
    <s v="Suprvsn and Enginring-CT Oper"/>
    <s v="18000 - Labor Overhead Allocations"/>
    <x v="0"/>
    <n v="117913.88"/>
  </r>
  <r>
    <s v="NON_CORP - Non-Corporate Departments"/>
    <s v="FEG_ES"/>
    <s v="Regulated &amp; Renewable Energy"/>
    <s v="RRE - Florida Stations"/>
    <s v="CITRUS_CC_CT"/>
    <x v="2"/>
    <x v="3"/>
    <n v="546"/>
    <s v="0546000"/>
    <s v="Suprvsn and Enginring-CT Oper"/>
    <s v="18400 - Incentives Allocated"/>
    <x v="0"/>
    <n v="182716.4"/>
  </r>
  <r>
    <s v="NON_CORP - Non-Corporate Departments"/>
    <s v="FEG_ES"/>
    <s v="Regulated &amp; Renewable Energy"/>
    <s v="RRE - Florida Stations"/>
    <s v="CITRUS_CC_CT"/>
    <x v="2"/>
    <x v="3"/>
    <n v="546"/>
    <s v="0546000"/>
    <s v="Suprvsn and Enginring-CT Oper"/>
    <s v="18401 - Incentives Allocated-Union"/>
    <x v="0"/>
    <n v="112755.51"/>
  </r>
  <r>
    <s v="NON_CORP - Non-Corporate Departments"/>
    <s v="FEG_ES"/>
    <s v="Regulated &amp; Renewable Energy"/>
    <s v="RRE - Florida Stations"/>
    <s v="CITRUS_CC_CT"/>
    <x v="2"/>
    <x v="3"/>
    <n v="547"/>
    <s v="0547150"/>
    <s v="Natural Gas Handling-CT"/>
    <s v="18000 - Labor Overhead Allocations"/>
    <x v="0"/>
    <n v="207933.54"/>
  </r>
  <r>
    <s v="NON_CORP - Non-Corporate Departments"/>
    <s v="FEG_ES"/>
    <s v="Regulated &amp; Renewable Energy"/>
    <s v="RRE - Florida Stations"/>
    <s v="CITRUS_CC_CT"/>
    <x v="2"/>
    <x v="3"/>
    <n v="548"/>
    <s v="0548100"/>
    <s v="Generation Expenses-Other CT"/>
    <s v="11000 - Labor"/>
    <x v="0"/>
    <n v="40307.952599999997"/>
  </r>
  <r>
    <s v="NON_CORP - Non-Corporate Departments"/>
    <s v="FEG_ES"/>
    <s v="Regulated &amp; Renewable Energy"/>
    <s v="RRE - Florida Stations"/>
    <s v="CITRUS_CC_CT"/>
    <x v="2"/>
    <x v="3"/>
    <n v="548"/>
    <s v="0548100"/>
    <s v="Generation Expenses-Other CT"/>
    <s v="18000 - Labor Overhead Allocations"/>
    <x v="0"/>
    <n v="47277.1"/>
  </r>
  <r>
    <s v="NON_CORP - Non-Corporate Departments"/>
    <s v="FEG_ES"/>
    <s v="Regulated &amp; Renewable Energy"/>
    <s v="RRE - Florida Stations"/>
    <s v="CITRUS_CC_CT"/>
    <x v="2"/>
    <x v="3"/>
    <n v="548"/>
    <s v="0548100"/>
    <s v="Generation Expenses-Other CT"/>
    <s v="18400 - Incentives Allocated"/>
    <x v="0"/>
    <n v="4836.92"/>
  </r>
  <r>
    <s v="NON_CORP - Non-Corporate Departments"/>
    <s v="FEG_ES"/>
    <s v="Regulated &amp; Renewable Energy"/>
    <s v="RRE - Florida Stations"/>
    <s v="CITRUS_CC_CT"/>
    <x v="2"/>
    <x v="3"/>
    <n v="549"/>
    <s v="0549000"/>
    <s v="Misc-Power Generation Expenses"/>
    <s v="11000 - Labor"/>
    <x v="0"/>
    <n v="81971.695600000006"/>
  </r>
  <r>
    <s v="NON_CORP - Non-Corporate Departments"/>
    <s v="FEG_ES"/>
    <s v="Regulated &amp; Renewable Energy"/>
    <s v="RRE - Florida Stations"/>
    <s v="CITRUS_CC_CT"/>
    <x v="2"/>
    <x v="3"/>
    <n v="549"/>
    <s v="0549000"/>
    <s v="Misc-Power Generation Expenses"/>
    <s v="18000 - Labor Overhead Allocations"/>
    <x v="0"/>
    <n v="99234.98"/>
  </r>
  <r>
    <s v="NON_CORP - Non-Corporate Departments"/>
    <s v="FEG_ES"/>
    <s v="Regulated &amp; Renewable Energy"/>
    <s v="RRE - Florida Stations"/>
    <s v="CITRUS_CC_CT"/>
    <x v="2"/>
    <x v="3"/>
    <n v="549"/>
    <s v="0549000"/>
    <s v="Misc-Power Generation Expenses"/>
    <s v="18400 - Incentives Allocated"/>
    <x v="0"/>
    <n v="9836.68"/>
  </r>
  <r>
    <s v="NON_CORP - Non-Corporate Departments"/>
    <s v="FEG_ES"/>
    <s v="Regulated &amp; Renewable Energy"/>
    <s v="RRE - Florida Stations"/>
    <s v="CITRUS_CC_CT"/>
    <x v="3"/>
    <x v="3"/>
    <n v="551"/>
    <s v="0551000"/>
    <s v="Suprvsn and Enginring-CT Maint"/>
    <s v="11000 - Labor"/>
    <x v="0"/>
    <n v="505830.22200000001"/>
  </r>
  <r>
    <s v="NON_CORP - Non-Corporate Departments"/>
    <s v="FEG_ES"/>
    <s v="Regulated &amp; Renewable Energy"/>
    <s v="RRE - Florida Stations"/>
    <s v="CITRUS_CC_CT"/>
    <x v="3"/>
    <x v="3"/>
    <n v="551"/>
    <s v="0551000"/>
    <s v="Suprvsn and Enginring-CT Maint"/>
    <s v="12004 - Overtime-Union"/>
    <x v="0"/>
    <n v="107604.16800000001"/>
  </r>
  <r>
    <s v="NON_CORP - Non-Corporate Departments"/>
    <s v="FEG_ES"/>
    <s v="Regulated &amp; Renewable Energy"/>
    <s v="RRE - Florida Stations"/>
    <s v="CITRUS_CC_CT"/>
    <x v="3"/>
    <x v="3"/>
    <n v="551"/>
    <s v="0551000"/>
    <s v="Suprvsn and Enginring-CT Maint"/>
    <s v="18000 - Labor Overhead Allocations"/>
    <x v="0"/>
    <n v="8821.4699999999993"/>
  </r>
  <r>
    <s v="NON_CORP - Non-Corporate Departments"/>
    <s v="FEG_ES"/>
    <s v="Regulated &amp; Renewable Energy"/>
    <s v="RRE - Florida Stations"/>
    <s v="CITRUS_CC_CT"/>
    <x v="3"/>
    <x v="3"/>
    <n v="551"/>
    <s v="0551000"/>
    <s v="Suprvsn and Enginring-CT Maint"/>
    <s v="18400 - Incentives Allocated"/>
    <x v="0"/>
    <n v="55641.36"/>
  </r>
  <r>
    <s v="NON_CORP - Non-Corporate Departments"/>
    <s v="FEG_ES"/>
    <s v="Regulated &amp; Renewable Energy"/>
    <s v="RRE - Florida Stations"/>
    <s v="CITRUS_CC_CT"/>
    <x v="3"/>
    <x v="3"/>
    <n v="551"/>
    <s v="0551000"/>
    <s v="Suprvsn and Enginring-CT Maint"/>
    <s v="18401 - Incentives Allocated-Union"/>
    <x v="0"/>
    <n v="3228.12"/>
  </r>
  <r>
    <s v="NON_CORP - Non-Corporate Departments"/>
    <s v="FEG_ES"/>
    <s v="Regulated &amp; Renewable Energy"/>
    <s v="RRE - Florida Stations"/>
    <s v="CITRUS_CC_CT"/>
    <x v="3"/>
    <x v="3"/>
    <n v="552"/>
    <s v="0552000"/>
    <s v="Maintenance Of Structures-CT"/>
    <s v="11000 - Labor"/>
    <x v="0"/>
    <n v="-180000"/>
  </r>
  <r>
    <s v="NON_CORP - Non-Corporate Departments"/>
    <s v="FEG_ES"/>
    <s v="Regulated &amp; Renewable Energy"/>
    <s v="RRE - Florida Stations"/>
    <s v="CITRUS_CC_CT"/>
    <x v="3"/>
    <x v="3"/>
    <n v="552"/>
    <s v="0552000"/>
    <s v="Maintenance Of Structures-CT"/>
    <s v="11006 - Vacancies-BUDG only"/>
    <x v="0"/>
    <n v="-52194.995999999999"/>
  </r>
  <r>
    <s v="NON_CORP - Non-Corporate Departments"/>
    <s v="FEG_ES"/>
    <s v="Regulated &amp; Renewable Energy"/>
    <s v="RRE - Florida Stations"/>
    <s v="CITRUS_CC_CT"/>
    <x v="3"/>
    <x v="3"/>
    <n v="552"/>
    <s v="0552000"/>
    <s v="Maintenance Of Structures-CT"/>
    <s v="18000 - Labor Overhead Allocations"/>
    <x v="0"/>
    <n v="4077.36"/>
  </r>
  <r>
    <s v="NON_CORP - Non-Corporate Departments"/>
    <s v="FEG_ES"/>
    <s v="Regulated &amp; Renewable Energy"/>
    <s v="RRE - Florida Stations"/>
    <s v="CITRUS_CC_CT"/>
    <x v="3"/>
    <x v="3"/>
    <n v="552"/>
    <s v="0552000"/>
    <s v="Maintenance Of Structures-CT"/>
    <s v="18400 - Incentives Allocated"/>
    <x v="0"/>
    <n v="-51874.32"/>
  </r>
  <r>
    <s v="NON_CORP - Non-Corporate Departments"/>
    <s v="FEG_ES"/>
    <s v="Regulated &amp; Renewable Energy"/>
    <s v="RRE - Florida Stations"/>
    <s v="CITRUS_CC_CT"/>
    <x v="3"/>
    <x v="3"/>
    <n v="553"/>
    <s v="0553000"/>
    <s v="Maint-Gentg and Elect Equip-CT"/>
    <s v="18000 - Labor Overhead Allocations"/>
    <x v="0"/>
    <n v="1898.38"/>
  </r>
  <r>
    <s v="NON_CORP - Non-Corporate Departments"/>
    <s v="FEG_ES"/>
    <s v="Regulated &amp; Renewable Energy"/>
    <s v="RRE - Florida Stations"/>
    <s v="CITRUS_CC_CT"/>
    <x v="3"/>
    <x v="3"/>
    <n v="554"/>
    <s v="0554000"/>
    <s v="Misc Power Generation Plant-CT"/>
    <s v="11000 - Labor"/>
    <x v="0"/>
    <n v="13117.397999999999"/>
  </r>
  <r>
    <s v="NON_CORP - Non-Corporate Departments"/>
    <s v="FEG_ES"/>
    <s v="Regulated &amp; Renewable Energy"/>
    <s v="RRE - Florida Stations"/>
    <s v="CITRUS_CC_CT"/>
    <x v="3"/>
    <x v="3"/>
    <n v="554"/>
    <s v="0554000"/>
    <s v="Misc Power Generation Plant-CT"/>
    <s v="18000 - Labor Overhead Allocations"/>
    <x v="0"/>
    <n v="42542.3"/>
  </r>
  <r>
    <s v="NON_CORP - Non-Corporate Departments"/>
    <s v="FEG_ES"/>
    <s v="Regulated &amp; Renewable Energy"/>
    <s v="RRE - Florida Stations"/>
    <s v="CITRUS_CC_CT"/>
    <x v="3"/>
    <x v="3"/>
    <n v="554"/>
    <s v="0554000"/>
    <s v="Misc Power Generation Plant-CT"/>
    <s v="18400 - Incentives Allocated"/>
    <x v="0"/>
    <n v="1574.12"/>
  </r>
  <r>
    <s v="NON_CORP - Non-Corporate Departments"/>
    <s v="FEG_ES"/>
    <s v="Regulated &amp; Renewable Energy"/>
    <s v="RRE - Florida Stations"/>
    <s v="CITRUS_CC_CT"/>
    <x v="4"/>
    <x v="3"/>
    <n v="920"/>
    <s v="0920000"/>
    <s v="A &amp; G Salaries"/>
    <s v="18000 - Labor Overhead Allocations"/>
    <x v="0"/>
    <n v="473822.58"/>
  </r>
  <r>
    <s v="NON_CORP - Non-Corporate Departments"/>
    <s v="FEG_ES"/>
    <s v="Regulated &amp; Renewable Energy"/>
    <s v="RRE - Florida Stations"/>
    <s v="CITRUS_CC_CT"/>
    <x v="4"/>
    <x v="3"/>
    <n v="926"/>
    <s v="0926600"/>
    <s v="Employee Benefits-Transferred"/>
    <s v="18000 - Labor Overhead Allocations"/>
    <x v="0"/>
    <n v="541643.06999999995"/>
  </r>
  <r>
    <s v="NON_CORP - Non-Corporate Departments"/>
    <s v="FEG_ES"/>
    <s v="Regulated &amp; Renewable Energy"/>
    <s v="RRE - Florida Stations"/>
    <s v="Crystal River Coal"/>
    <x v="0"/>
    <x v="10"/>
    <n v="500"/>
    <s v="0500000"/>
    <s v="Suprvsn and Engrg - Steam Oper"/>
    <s v="11000 - Labor"/>
    <x v="0"/>
    <n v="590085.24"/>
  </r>
  <r>
    <s v="NON_CORP - Non-Corporate Departments"/>
    <s v="FEG_ES"/>
    <s v="Regulated &amp; Renewable Energy"/>
    <s v="RRE - Florida Stations"/>
    <s v="Crystal River Coal"/>
    <x v="0"/>
    <x v="10"/>
    <n v="500"/>
    <s v="0500000"/>
    <s v="Suprvsn and Engrg - Steam Oper"/>
    <s v="11002 - Labor-Union"/>
    <x v="0"/>
    <n v="4971506.7324000001"/>
  </r>
  <r>
    <s v="NON_CORP - Non-Corporate Departments"/>
    <s v="FEG_ES"/>
    <s v="Regulated &amp; Renewable Energy"/>
    <s v="RRE - Florida Stations"/>
    <s v="Crystal River Coal"/>
    <x v="0"/>
    <x v="10"/>
    <n v="500"/>
    <s v="0500000"/>
    <s v="Suprvsn and Engrg - Steam Oper"/>
    <s v="11006 - Vacancies-BUDG only"/>
    <x v="0"/>
    <n v="-131138.00399999999"/>
  </r>
  <r>
    <s v="NON_CORP - Non-Corporate Departments"/>
    <s v="FEG_ES"/>
    <s v="Regulated &amp; Renewable Energy"/>
    <s v="RRE - Florida Stations"/>
    <s v="Crystal River Coal"/>
    <x v="0"/>
    <x v="10"/>
    <n v="500"/>
    <s v="0500000"/>
    <s v="Suprvsn and Engrg - Steam Oper"/>
    <s v="12004 - Overtime-Union"/>
    <x v="0"/>
    <n v="2278139.1"/>
  </r>
  <r>
    <s v="NON_CORP - Non-Corporate Departments"/>
    <s v="FEG_ES"/>
    <s v="Regulated &amp; Renewable Energy"/>
    <s v="RRE - Florida Stations"/>
    <s v="Crystal River Coal"/>
    <x v="0"/>
    <x v="10"/>
    <n v="500"/>
    <s v="0500000"/>
    <s v="Suprvsn and Engrg - Steam Oper"/>
    <s v="18000 - Labor Overhead Allocations"/>
    <x v="0"/>
    <n v="80510.83"/>
  </r>
  <r>
    <s v="NON_CORP - Non-Corporate Departments"/>
    <s v="FEG_ES"/>
    <s v="Regulated &amp; Renewable Energy"/>
    <s v="RRE - Florida Stations"/>
    <s v="Crystal River Coal"/>
    <x v="0"/>
    <x v="10"/>
    <n v="500"/>
    <s v="0500000"/>
    <s v="Suprvsn and Engrg - Steam Oper"/>
    <s v="18400 - Incentives Allocated"/>
    <x v="0"/>
    <n v="-27315.98"/>
  </r>
  <r>
    <s v="NON_CORP - Non-Corporate Departments"/>
    <s v="FEG_ES"/>
    <s v="Regulated &amp; Renewable Energy"/>
    <s v="RRE - Florida Stations"/>
    <s v="Crystal River Coal"/>
    <x v="0"/>
    <x v="10"/>
    <n v="500"/>
    <s v="0500000"/>
    <s v="Suprvsn and Engrg - Steam Oper"/>
    <s v="18401 - Incentives Allocated-Union"/>
    <x v="0"/>
    <n v="217489.39"/>
  </r>
  <r>
    <s v="NON_CORP - Non-Corporate Departments"/>
    <s v="FEG_ES"/>
    <s v="Regulated &amp; Renewable Energy"/>
    <s v="RRE - Florida Stations"/>
    <s v="Crystal River Coal"/>
    <x v="0"/>
    <x v="10"/>
    <n v="501"/>
    <s v="0501150"/>
    <s v="Coal &amp; Other Fuel Handling"/>
    <s v="11000 - Labor"/>
    <x v="0"/>
    <n v="5319.68"/>
  </r>
  <r>
    <s v="NON_CORP - Non-Corporate Departments"/>
    <s v="FEG_ES"/>
    <s v="Regulated &amp; Renewable Energy"/>
    <s v="RRE - Florida Stations"/>
    <s v="Crystal River Coal"/>
    <x v="0"/>
    <x v="10"/>
    <n v="501"/>
    <s v="0501150"/>
    <s v="Coal &amp; Other Fuel Handling"/>
    <s v="18000 - Labor Overhead Allocations"/>
    <x v="0"/>
    <n v="282010.03999999998"/>
  </r>
  <r>
    <s v="NON_CORP - Non-Corporate Departments"/>
    <s v="FEG_ES"/>
    <s v="Regulated &amp; Renewable Energy"/>
    <s v="RRE - Florida Stations"/>
    <s v="Crystal River Coal"/>
    <x v="0"/>
    <x v="10"/>
    <n v="501"/>
    <s v="0501150"/>
    <s v="Coal &amp; Other Fuel Handling"/>
    <s v="18400 - Incentives Allocated"/>
    <x v="0"/>
    <n v="638.38"/>
  </r>
  <r>
    <s v="NON_CORP - Non-Corporate Departments"/>
    <s v="FEG_ES"/>
    <s v="Regulated &amp; Renewable Energy"/>
    <s v="RRE - Florida Stations"/>
    <s v="Crystal River Coal"/>
    <x v="0"/>
    <x v="10"/>
    <n v="502"/>
    <s v="0502100"/>
    <s v="Fossil Steam Exp-Other"/>
    <s v="11000 - Labor"/>
    <x v="0"/>
    <n v="69099.346600000004"/>
  </r>
  <r>
    <s v="NON_CORP - Non-Corporate Departments"/>
    <s v="FEG_ES"/>
    <s v="Regulated &amp; Renewable Energy"/>
    <s v="RRE - Florida Stations"/>
    <s v="Crystal River Coal"/>
    <x v="0"/>
    <x v="10"/>
    <n v="502"/>
    <s v="0502100"/>
    <s v="Fossil Steam Exp-Other"/>
    <s v="18000 - Labor Overhead Allocations"/>
    <x v="0"/>
    <n v="25894.84"/>
  </r>
  <r>
    <s v="NON_CORP - Non-Corporate Departments"/>
    <s v="FEG_ES"/>
    <s v="Regulated &amp; Renewable Energy"/>
    <s v="RRE - Florida Stations"/>
    <s v="Crystal River Coal"/>
    <x v="0"/>
    <x v="10"/>
    <n v="502"/>
    <s v="0502100"/>
    <s v="Fossil Steam Exp-Other"/>
    <s v="18400 - Incentives Allocated"/>
    <x v="0"/>
    <n v="8291.92"/>
  </r>
  <r>
    <s v="NON_CORP - Non-Corporate Departments"/>
    <s v="FEG_ES"/>
    <s v="Regulated &amp; Renewable Energy"/>
    <s v="RRE - Florida Stations"/>
    <s v="Crystal River Coal"/>
    <x v="0"/>
    <x v="10"/>
    <n v="505"/>
    <s v="0505000"/>
    <s v="Electric Expenses-Steam Oper"/>
    <s v="18000 - Labor Overhead Allocations"/>
    <x v="0"/>
    <n v="241.02"/>
  </r>
  <r>
    <s v="NON_CORP - Non-Corporate Departments"/>
    <s v="FEG_ES"/>
    <s v="Regulated &amp; Renewable Energy"/>
    <s v="RRE - Florida Stations"/>
    <s v="Crystal River Coal"/>
    <x v="0"/>
    <x v="10"/>
    <n v="506"/>
    <s v="0506000"/>
    <s v="Misc Fossil Power Expenses"/>
    <s v="11000 - Labor"/>
    <x v="0"/>
    <n v="335537.3996"/>
  </r>
  <r>
    <s v="NON_CORP - Non-Corporate Departments"/>
    <s v="FEG_ES"/>
    <s v="Regulated &amp; Renewable Energy"/>
    <s v="RRE - Florida Stations"/>
    <s v="Crystal River Coal"/>
    <x v="0"/>
    <x v="10"/>
    <n v="506"/>
    <s v="0506000"/>
    <s v="Misc Fossil Power Expenses"/>
    <s v="18000 - Labor Overhead Allocations"/>
    <x v="0"/>
    <n v="233170.36"/>
  </r>
  <r>
    <s v="NON_CORP - Non-Corporate Departments"/>
    <s v="FEG_ES"/>
    <s v="Regulated &amp; Renewable Energy"/>
    <s v="RRE - Florida Stations"/>
    <s v="Crystal River Coal"/>
    <x v="0"/>
    <x v="10"/>
    <n v="506"/>
    <s v="0506000"/>
    <s v="Misc Fossil Power Expenses"/>
    <s v="18400 - Incentives Allocated"/>
    <x v="0"/>
    <n v="40264.46"/>
  </r>
  <r>
    <s v="NON_CORP - Non-Corporate Departments"/>
    <s v="FEG_ES"/>
    <s v="Regulated &amp; Renewable Energy"/>
    <s v="RRE - Florida Stations"/>
    <s v="Crystal River Coal"/>
    <x v="0"/>
    <x v="10"/>
    <n v="507"/>
    <s v="0507000"/>
    <s v="Steam Power Gen-Op Rents"/>
    <s v="18000 - Labor Overhead Allocations"/>
    <x v="0"/>
    <n v="4654.3999999999996"/>
  </r>
  <r>
    <s v="NON_CORP - Non-Corporate Departments"/>
    <s v="FEG_ES"/>
    <s v="Regulated &amp; Renewable Energy"/>
    <s v="RRE - Florida Stations"/>
    <s v="Crystal River Coal"/>
    <x v="1"/>
    <x v="10"/>
    <n v="510"/>
    <s v="0510000"/>
    <s v="Suprvsn and Engrng-Steam Maint"/>
    <s v="11000 - Labor"/>
    <x v="0"/>
    <n v="2071799.824"/>
  </r>
  <r>
    <s v="NON_CORP - Non-Corporate Departments"/>
    <s v="FEG_ES"/>
    <s v="Regulated &amp; Renewable Energy"/>
    <s v="RRE - Florida Stations"/>
    <s v="Crystal River Coal"/>
    <x v="1"/>
    <x v="10"/>
    <n v="510"/>
    <s v="0510000"/>
    <s v="Suprvsn and Engrng-Steam Maint"/>
    <s v="11002 - Labor-Union"/>
    <x v="0"/>
    <n v="4155580.2897999999"/>
  </r>
  <r>
    <s v="NON_CORP - Non-Corporate Departments"/>
    <s v="FEG_ES"/>
    <s v="Regulated &amp; Renewable Energy"/>
    <s v="RRE - Florida Stations"/>
    <s v="Crystal River Coal"/>
    <x v="1"/>
    <x v="10"/>
    <n v="510"/>
    <s v="0510000"/>
    <s v="Suprvsn and Engrng-Steam Maint"/>
    <s v="12004 - Overtime-Union"/>
    <x v="0"/>
    <n v="1213567.8959999999"/>
  </r>
  <r>
    <s v="NON_CORP - Non-Corporate Departments"/>
    <s v="FEG_ES"/>
    <s v="Regulated &amp; Renewable Energy"/>
    <s v="RRE - Florida Stations"/>
    <s v="Crystal River Coal"/>
    <x v="1"/>
    <x v="10"/>
    <n v="510"/>
    <s v="0510000"/>
    <s v="Suprvsn and Engrng-Steam Maint"/>
    <s v="13000 - Exempt Supplemental"/>
    <x v="0"/>
    <n v="57999.995999999999"/>
  </r>
  <r>
    <s v="NON_CORP - Non-Corporate Departments"/>
    <s v="FEG_ES"/>
    <s v="Regulated &amp; Renewable Energy"/>
    <s v="RRE - Florida Stations"/>
    <s v="Crystal River Coal"/>
    <x v="1"/>
    <x v="10"/>
    <n v="510"/>
    <s v="0510000"/>
    <s v="Suprvsn and Engrng-Steam Maint"/>
    <s v="18000 - Labor Overhead Allocations"/>
    <x v="0"/>
    <n v="778185.07"/>
  </r>
  <r>
    <s v="NON_CORP - Non-Corporate Departments"/>
    <s v="FEG_ES"/>
    <s v="Regulated &amp; Renewable Energy"/>
    <s v="RRE - Florida Stations"/>
    <s v="Crystal River Coal"/>
    <x v="1"/>
    <x v="10"/>
    <n v="510"/>
    <s v="0510000"/>
    <s v="Suprvsn and Engrng-Steam Maint"/>
    <s v="18400 - Incentives Allocated"/>
    <x v="0"/>
    <n v="234278.07"/>
  </r>
  <r>
    <s v="NON_CORP - Non-Corporate Departments"/>
    <s v="FEG_ES"/>
    <s v="Regulated &amp; Renewable Energy"/>
    <s v="RRE - Florida Stations"/>
    <s v="Crystal River Coal"/>
    <x v="1"/>
    <x v="10"/>
    <n v="510"/>
    <s v="0510000"/>
    <s v="Suprvsn and Engrng-Steam Maint"/>
    <s v="18401 - Incentives Allocated-Union"/>
    <x v="0"/>
    <n v="161074.46"/>
  </r>
  <r>
    <s v="NON_CORP - Non-Corporate Departments"/>
    <s v="FEG_ES"/>
    <s v="Regulated &amp; Renewable Energy"/>
    <s v="RRE - Florida Stations"/>
    <s v="Crystal River Coal"/>
    <x v="1"/>
    <x v="10"/>
    <n v="510"/>
    <s v="0510100"/>
    <s v="Suprvsn &amp; Engrng-Steam Maint R"/>
    <s v="18000 - Labor Overhead Allocations"/>
    <x v="0"/>
    <n v="139790.29"/>
  </r>
  <r>
    <s v="NON_CORP - Non-Corporate Departments"/>
    <s v="FEG_ES"/>
    <s v="Regulated &amp; Renewable Energy"/>
    <s v="RRE - Florida Stations"/>
    <s v="Crystal River Coal"/>
    <x v="1"/>
    <x v="10"/>
    <n v="511"/>
    <s v="0511000"/>
    <s v="Maint Of Structures-Steam"/>
    <s v="11000 - Labor"/>
    <x v="0"/>
    <n v="-125892.16"/>
  </r>
  <r>
    <s v="NON_CORP - Non-Corporate Departments"/>
    <s v="FEG_ES"/>
    <s v="Regulated &amp; Renewable Energy"/>
    <s v="RRE - Florida Stations"/>
    <s v="Crystal River Coal"/>
    <x v="1"/>
    <x v="10"/>
    <n v="511"/>
    <s v="0511000"/>
    <s v="Maint Of Structures-Steam"/>
    <s v="11002 - Labor-Union"/>
    <x v="0"/>
    <n v="-267520.84000000003"/>
  </r>
  <r>
    <s v="NON_CORP - Non-Corporate Departments"/>
    <s v="FEG_ES"/>
    <s v="Regulated &amp; Renewable Energy"/>
    <s v="RRE - Florida Stations"/>
    <s v="Crystal River Coal"/>
    <x v="1"/>
    <x v="10"/>
    <n v="511"/>
    <s v="0511000"/>
    <s v="Maint Of Structures-Steam"/>
    <s v="18000 - Labor Overhead Allocations"/>
    <x v="0"/>
    <n v="85913.44"/>
  </r>
  <r>
    <s v="NON_CORP - Non-Corporate Departments"/>
    <s v="FEG_ES"/>
    <s v="Regulated &amp; Renewable Energy"/>
    <s v="RRE - Florida Stations"/>
    <s v="Crystal River Coal"/>
    <x v="1"/>
    <x v="10"/>
    <n v="511"/>
    <s v="0511000"/>
    <s v="Maint Of Structures-Steam"/>
    <s v="18400 - Incentives Allocated"/>
    <x v="0"/>
    <n v="-13848.1"/>
  </r>
  <r>
    <s v="NON_CORP - Non-Corporate Departments"/>
    <s v="FEG_ES"/>
    <s v="Regulated &amp; Renewable Energy"/>
    <s v="RRE - Florida Stations"/>
    <s v="Crystal River Coal"/>
    <x v="1"/>
    <x v="10"/>
    <n v="511"/>
    <s v="0511000"/>
    <s v="Maint Of Structures-Steam"/>
    <s v="18401 - Incentives Allocated-Union"/>
    <x v="0"/>
    <n v="-8025.6"/>
  </r>
  <r>
    <s v="NON_CORP - Non-Corporate Departments"/>
    <s v="FEG_ES"/>
    <s v="Regulated &amp; Renewable Energy"/>
    <s v="RRE - Florida Stations"/>
    <s v="Crystal River Coal"/>
    <x v="1"/>
    <x v="10"/>
    <n v="512"/>
    <s v="0512100"/>
    <s v="Maint Of Boiler Plant-Other"/>
    <s v="18000 - Labor Overhead Allocations"/>
    <x v="0"/>
    <n v="6156.92"/>
  </r>
  <r>
    <s v="NON_CORP - Non-Corporate Departments"/>
    <s v="FEG_ES"/>
    <s v="Regulated &amp; Renewable Energy"/>
    <s v="RRE - Florida Stations"/>
    <s v="Crystal River Coal"/>
    <x v="1"/>
    <x v="10"/>
    <n v="514"/>
    <s v="0514000"/>
    <s v="Maintenance - Misc Steam Plant"/>
    <s v="18000 - Labor Overhead Allocations"/>
    <x v="0"/>
    <n v="103120.3"/>
  </r>
  <r>
    <s v="NON_CORP - Non-Corporate Departments"/>
    <s v="FEG_ES"/>
    <s v="Regulated &amp; Renewable Energy"/>
    <s v="RRE - Florida Stations"/>
    <s v="Crystal River Coal"/>
    <x v="4"/>
    <x v="10"/>
    <n v="920"/>
    <s v="0920000"/>
    <s v="A &amp; G Salaries"/>
    <s v="18000 - Labor Overhead Allocations"/>
    <x v="0"/>
    <n v="359235.05"/>
  </r>
  <r>
    <s v="NON_CORP - Non-Corporate Departments"/>
    <s v="FEG_ES"/>
    <s v="Regulated &amp; Renewable Energy"/>
    <s v="RRE - Florida Stations"/>
    <s v="Crystal River Coal"/>
    <x v="4"/>
    <x v="10"/>
    <n v="926"/>
    <s v="0926600"/>
    <s v="Employee Benefits-Transferred"/>
    <s v="18000 - Labor Overhead Allocations"/>
    <x v="0"/>
    <n v="481312.51"/>
  </r>
  <r>
    <s v="NON_CORP - Non-Corporate Departments"/>
    <s v="FEG_ES"/>
    <s v="Regulated &amp; Renewable Energy"/>
    <s v="RRE - Florida Stations"/>
    <s v="DEF Other"/>
    <x v="0"/>
    <x v="4"/>
    <n v="500"/>
    <s v="0500000"/>
    <s v="Suprvsn and Engrg - Steam Oper"/>
    <s v="11000 - Labor"/>
    <x v="0"/>
    <n v="143255.13200000001"/>
  </r>
  <r>
    <s v="NON_CORP - Non-Corporate Departments"/>
    <s v="FEG_ES"/>
    <s v="Regulated &amp; Renewable Energy"/>
    <s v="RRE - Florida Stations"/>
    <s v="DEF Other"/>
    <x v="0"/>
    <x v="4"/>
    <n v="500"/>
    <s v="0500000"/>
    <s v="Suprvsn and Engrg - Steam Oper"/>
    <s v="15002 - Labor Other"/>
    <x v="0"/>
    <n v="13204.8"/>
  </r>
  <r>
    <s v="NON_CORP - Non-Corporate Departments"/>
    <s v="FEG_ES"/>
    <s v="Regulated &amp; Renewable Energy"/>
    <s v="RRE - Florida Stations"/>
    <s v="DEF Other"/>
    <x v="0"/>
    <x v="4"/>
    <n v="500"/>
    <s v="0500000"/>
    <s v="Suprvsn and Engrg - Steam Oper"/>
    <s v="18000 - Labor Overhead Allocations"/>
    <x v="0"/>
    <n v="-105207.22"/>
  </r>
  <r>
    <s v="NON_CORP - Non-Corporate Departments"/>
    <s v="FEG_ES"/>
    <s v="Regulated &amp; Renewable Energy"/>
    <s v="RRE - Florida Stations"/>
    <s v="DEF Other"/>
    <x v="0"/>
    <x v="4"/>
    <n v="500"/>
    <s v="0500000"/>
    <s v="Suprvsn and Engrg - Steam Oper"/>
    <s v="18400 - Incentives Allocated"/>
    <x v="0"/>
    <n v="16244.16"/>
  </r>
  <r>
    <s v="NON_CORP - Non-Corporate Departments"/>
    <s v="FEG_ES"/>
    <s v="Regulated &amp; Renewable Energy"/>
    <s v="RRE - Florida Stations"/>
    <s v="DEF Other"/>
    <x v="0"/>
    <x v="4"/>
    <n v="501"/>
    <s v="0501150"/>
    <s v="Coal &amp; Other Fuel Handling"/>
    <s v="11000 - Labor"/>
    <x v="0"/>
    <n v="443552.38260000001"/>
  </r>
  <r>
    <s v="NON_CORP - Non-Corporate Departments"/>
    <s v="FEG_ES"/>
    <s v="Regulated &amp; Renewable Energy"/>
    <s v="RRE - Florida Stations"/>
    <s v="DEF Other"/>
    <x v="0"/>
    <x v="4"/>
    <n v="501"/>
    <s v="0501150"/>
    <s v="Coal &amp; Other Fuel Handling"/>
    <s v="18000 - Labor Overhead Allocations"/>
    <x v="0"/>
    <n v="-494204.28"/>
  </r>
  <r>
    <s v="NON_CORP - Non-Corporate Departments"/>
    <s v="FEG_ES"/>
    <s v="Regulated &amp; Renewable Energy"/>
    <s v="RRE - Florida Stations"/>
    <s v="DEF Other"/>
    <x v="0"/>
    <x v="4"/>
    <n v="501"/>
    <s v="0501150"/>
    <s v="Coal &amp; Other Fuel Handling"/>
    <s v="18400 - Incentives Allocated"/>
    <x v="0"/>
    <n v="50651.94"/>
  </r>
  <r>
    <s v="NON_CORP - Non-Corporate Departments"/>
    <s v="FEG_ES"/>
    <s v="Regulated &amp; Renewable Energy"/>
    <s v="RRE - Florida Stations"/>
    <s v="DEF Other"/>
    <x v="0"/>
    <x v="4"/>
    <n v="502"/>
    <s v="0502100"/>
    <s v="Fossil Steam Exp-Other"/>
    <s v="11000 - Labor"/>
    <x v="0"/>
    <n v="163035.2776"/>
  </r>
  <r>
    <s v="NON_CORP - Non-Corporate Departments"/>
    <s v="FEG_ES"/>
    <s v="Regulated &amp; Renewable Energy"/>
    <s v="RRE - Florida Stations"/>
    <s v="DEF Other"/>
    <x v="0"/>
    <x v="4"/>
    <n v="502"/>
    <s v="0502100"/>
    <s v="Fossil Steam Exp-Other"/>
    <s v="18000 - Labor Overhead Allocations"/>
    <x v="0"/>
    <n v="-140524.62"/>
  </r>
  <r>
    <s v="NON_CORP - Non-Corporate Departments"/>
    <s v="FEG_ES"/>
    <s v="Regulated &amp; Renewable Energy"/>
    <s v="RRE - Florida Stations"/>
    <s v="DEF Other"/>
    <x v="0"/>
    <x v="4"/>
    <n v="502"/>
    <s v="0502100"/>
    <s v="Fossil Steam Exp-Other"/>
    <s v="18400 - Incentives Allocated"/>
    <x v="0"/>
    <n v="19564.2"/>
  </r>
  <r>
    <s v="NON_CORP - Non-Corporate Departments"/>
    <s v="FEG_ES"/>
    <s v="Regulated &amp; Renewable Energy"/>
    <s v="RRE - Florida Stations"/>
    <s v="DEF Other"/>
    <x v="0"/>
    <x v="4"/>
    <n v="506"/>
    <s v="0506000"/>
    <s v="Misc Fossil Power Expenses"/>
    <s v="11000 - Labor"/>
    <x v="0"/>
    <n v="591909.77419999999"/>
  </r>
  <r>
    <s v="NON_CORP - Non-Corporate Departments"/>
    <s v="FEG_ES"/>
    <s v="Regulated &amp; Renewable Energy"/>
    <s v="RRE - Florida Stations"/>
    <s v="DEF Other"/>
    <x v="0"/>
    <x v="4"/>
    <n v="506"/>
    <s v="0506000"/>
    <s v="Misc Fossil Power Expenses"/>
    <s v="18000 - Labor Overhead Allocations"/>
    <x v="0"/>
    <n v="-591358.62"/>
  </r>
  <r>
    <s v="NON_CORP - Non-Corporate Departments"/>
    <s v="FEG_ES"/>
    <s v="Regulated &amp; Renewable Energy"/>
    <s v="RRE - Florida Stations"/>
    <s v="DEF Other"/>
    <x v="0"/>
    <x v="4"/>
    <n v="506"/>
    <s v="0506000"/>
    <s v="Misc Fossil Power Expenses"/>
    <s v="18400 - Incentives Allocated"/>
    <x v="0"/>
    <n v="69264.820000000007"/>
  </r>
  <r>
    <s v="NON_CORP - Non-Corporate Departments"/>
    <s v="FEG_ES"/>
    <s v="Regulated &amp; Renewable Energy"/>
    <s v="RRE - Florida Stations"/>
    <s v="DEF Other"/>
    <x v="1"/>
    <x v="4"/>
    <n v="510"/>
    <s v="0510000"/>
    <s v="Suprvsn and Engrng-Steam Maint"/>
    <s v="11000 - Labor"/>
    <x v="0"/>
    <n v="9866757.8849999998"/>
  </r>
  <r>
    <s v="NON_CORP - Non-Corporate Departments"/>
    <s v="FEG_ES"/>
    <s v="Regulated &amp; Renewable Energy"/>
    <s v="RRE - Florida Stations"/>
    <s v="DEF Other"/>
    <x v="1"/>
    <x v="4"/>
    <n v="510"/>
    <s v="0510000"/>
    <s v="Suprvsn and Engrng-Steam Maint"/>
    <s v="11002 - Labor-Union"/>
    <x v="0"/>
    <n v="1362452.3511000001"/>
  </r>
  <r>
    <s v="NON_CORP - Non-Corporate Departments"/>
    <s v="FEG_ES"/>
    <s v="Regulated &amp; Renewable Energy"/>
    <s v="RRE - Florida Stations"/>
    <s v="DEF Other"/>
    <x v="1"/>
    <x v="4"/>
    <n v="510"/>
    <s v="0510000"/>
    <s v="Suprvsn and Engrng-Steam Maint"/>
    <s v="11006 - Vacancies-BUDG only"/>
    <x v="0"/>
    <n v="-68378.267999999996"/>
  </r>
  <r>
    <s v="NON_CORP - Non-Corporate Departments"/>
    <s v="FEG_ES"/>
    <s v="Regulated &amp; Renewable Energy"/>
    <s v="RRE - Florida Stations"/>
    <s v="DEF Other"/>
    <x v="1"/>
    <x v="4"/>
    <n v="510"/>
    <s v="0510000"/>
    <s v="Suprvsn and Engrng-Steam Maint"/>
    <s v="11008 - BudgOnly-VacancyFactor-NoLoads"/>
    <x v="0"/>
    <n v="-225583.56"/>
  </r>
  <r>
    <s v="NON_CORP - Non-Corporate Departments"/>
    <s v="FEG_ES"/>
    <s v="Regulated &amp; Renewable Energy"/>
    <s v="RRE - Florida Stations"/>
    <s v="DEF Other"/>
    <x v="1"/>
    <x v="4"/>
    <n v="510"/>
    <s v="0510000"/>
    <s v="Suprvsn and Engrng-Steam Maint"/>
    <s v="12000 - Overtime"/>
    <x v="0"/>
    <n v="161981.49799999999"/>
  </r>
  <r>
    <s v="NON_CORP - Non-Corporate Departments"/>
    <s v="FEG_ES"/>
    <s v="Regulated &amp; Renewable Energy"/>
    <s v="RRE - Florida Stations"/>
    <s v="DEF Other"/>
    <x v="1"/>
    <x v="4"/>
    <n v="510"/>
    <s v="0510000"/>
    <s v="Suprvsn and Engrng-Steam Maint"/>
    <s v="18000 - Labor Overhead Allocations"/>
    <x v="0"/>
    <n v="-5643509.3200000003"/>
  </r>
  <r>
    <s v="NON_CORP - Non-Corporate Departments"/>
    <s v="FEG_ES"/>
    <s v="Regulated &amp; Renewable Energy"/>
    <s v="RRE - Florida Stations"/>
    <s v="DEF Other"/>
    <x v="1"/>
    <x v="4"/>
    <n v="510"/>
    <s v="0510000"/>
    <s v="Suprvsn and Engrng-Steam Maint"/>
    <s v="18400 - Incentives Allocated"/>
    <x v="0"/>
    <n v="832828.28"/>
  </r>
  <r>
    <s v="NON_CORP - Non-Corporate Departments"/>
    <s v="FEG_ES"/>
    <s v="Regulated &amp; Renewable Energy"/>
    <s v="RRE - Florida Stations"/>
    <s v="DEF Other"/>
    <x v="1"/>
    <x v="4"/>
    <n v="510"/>
    <s v="0510000"/>
    <s v="Suprvsn and Engrng-Steam Maint"/>
    <s v="18401 - Incentives Allocated-Union"/>
    <x v="0"/>
    <n v="40873.629999999997"/>
  </r>
  <r>
    <s v="NON_CORP - Non-Corporate Departments"/>
    <s v="FEG_ES"/>
    <s v="Regulated &amp; Renewable Energy"/>
    <s v="RRE - Florida Stations"/>
    <s v="DEF Other"/>
    <x v="1"/>
    <x v="4"/>
    <n v="510"/>
    <s v="0510100"/>
    <s v="Suprvsn &amp; Engrng-Steam Maint R"/>
    <s v="11000 - Labor"/>
    <x v="0"/>
    <n v="983823.67"/>
  </r>
  <r>
    <s v="NON_CORP - Non-Corporate Departments"/>
    <s v="FEG_ES"/>
    <s v="Regulated &amp; Renewable Energy"/>
    <s v="RRE - Florida Stations"/>
    <s v="DEF Other"/>
    <x v="1"/>
    <x v="4"/>
    <n v="510"/>
    <s v="0510100"/>
    <s v="Suprvsn &amp; Engrng-Steam Maint R"/>
    <s v="18000 - Labor Overhead Allocations"/>
    <x v="0"/>
    <n v="-1092044.44"/>
  </r>
  <r>
    <s v="NON_CORP - Non-Corporate Departments"/>
    <s v="FEG_ES"/>
    <s v="Regulated &amp; Renewable Energy"/>
    <s v="RRE - Florida Stations"/>
    <s v="DEF Other"/>
    <x v="1"/>
    <x v="4"/>
    <n v="510"/>
    <s v="0510100"/>
    <s v="Suprvsn &amp; Engrng-Steam Maint R"/>
    <s v="18400 - Incentives Allocated"/>
    <x v="0"/>
    <n v="108220.77"/>
  </r>
  <r>
    <s v="NON_CORP - Non-Corporate Departments"/>
    <s v="FEG_ES"/>
    <s v="Regulated &amp; Renewable Energy"/>
    <s v="RRE - Florida Stations"/>
    <s v="DEF Other"/>
    <x v="1"/>
    <x v="4"/>
    <n v="511"/>
    <s v="0511000"/>
    <s v="Maint Of Structures-Steam"/>
    <s v="11000 - Labor"/>
    <x v="0"/>
    <n v="117968.85159999999"/>
  </r>
  <r>
    <s v="NON_CORP - Non-Corporate Departments"/>
    <s v="FEG_ES"/>
    <s v="Regulated &amp; Renewable Energy"/>
    <s v="RRE - Florida Stations"/>
    <s v="DEF Other"/>
    <x v="1"/>
    <x v="4"/>
    <n v="511"/>
    <s v="0511000"/>
    <s v="Maint Of Structures-Steam"/>
    <s v="18000 - Labor Overhead Allocations"/>
    <x v="0"/>
    <n v="-131346.84"/>
  </r>
  <r>
    <s v="NON_CORP - Non-Corporate Departments"/>
    <s v="FEG_ES"/>
    <s v="Regulated &amp; Renewable Energy"/>
    <s v="RRE - Florida Stations"/>
    <s v="DEF Other"/>
    <x v="1"/>
    <x v="4"/>
    <n v="511"/>
    <s v="0511000"/>
    <s v="Maint Of Structures-Steam"/>
    <s v="18400 - Incentives Allocated"/>
    <x v="0"/>
    <n v="13377.98"/>
  </r>
  <r>
    <s v="NON_CORP - Non-Corporate Departments"/>
    <s v="FEG_ES"/>
    <s v="Regulated &amp; Renewable Energy"/>
    <s v="RRE - Florida Stations"/>
    <s v="DEF Other"/>
    <x v="1"/>
    <x v="4"/>
    <n v="514"/>
    <s v="0514000"/>
    <s v="Maintenance - Misc Steam Plant"/>
    <s v="11000 - Labor"/>
    <x v="0"/>
    <n v="159835.8492"/>
  </r>
  <r>
    <s v="NON_CORP - Non-Corporate Departments"/>
    <s v="FEG_ES"/>
    <s v="Regulated &amp; Renewable Energy"/>
    <s v="RRE - Florida Stations"/>
    <s v="DEF Other"/>
    <x v="1"/>
    <x v="4"/>
    <n v="514"/>
    <s v="0514000"/>
    <s v="Maintenance - Misc Steam Plant"/>
    <s v="18000 - Labor Overhead Allocations"/>
    <x v="0"/>
    <n v="-179016.16"/>
  </r>
  <r>
    <s v="NON_CORP - Non-Corporate Departments"/>
    <s v="FEG_ES"/>
    <s v="Regulated &amp; Renewable Energy"/>
    <s v="RRE - Florida Stations"/>
    <s v="DEF Other"/>
    <x v="1"/>
    <x v="4"/>
    <n v="514"/>
    <s v="0514000"/>
    <s v="Maintenance - Misc Steam Plant"/>
    <s v="18400 - Incentives Allocated"/>
    <x v="0"/>
    <n v="19180.32"/>
  </r>
  <r>
    <s v="NON_CORP - Non-Corporate Departments"/>
    <s v="FEG_ES"/>
    <s v="Regulated &amp; Renewable Energy"/>
    <s v="RRE - Florida Stations"/>
    <s v="DEF Other"/>
    <x v="2"/>
    <x v="4"/>
    <n v="546"/>
    <s v="0546000"/>
    <s v="Suprvsn and Enginring-CT Oper"/>
    <s v="18000 - Labor Overhead Allocations"/>
    <x v="0"/>
    <n v="-407487.12"/>
  </r>
  <r>
    <s v="NON_CORP - Non-Corporate Departments"/>
    <s v="FEG_ES"/>
    <s v="Regulated &amp; Renewable Energy"/>
    <s v="RRE - Florida Stations"/>
    <s v="DEF Other"/>
    <x v="2"/>
    <x v="4"/>
    <n v="547"/>
    <s v="0547150"/>
    <s v="Natural Gas Handling-CT"/>
    <s v="11000 - Labor"/>
    <x v="0"/>
    <n v="859695.74840000004"/>
  </r>
  <r>
    <s v="NON_CORP - Non-Corporate Departments"/>
    <s v="FEG_ES"/>
    <s v="Regulated &amp; Renewable Energy"/>
    <s v="RRE - Florida Stations"/>
    <s v="DEF Other"/>
    <x v="2"/>
    <x v="4"/>
    <n v="547"/>
    <s v="0547150"/>
    <s v="Natural Gas Handling-CT"/>
    <s v="18000 - Labor Overhead Allocations"/>
    <x v="0"/>
    <n v="-955517"/>
  </r>
  <r>
    <s v="NON_CORP - Non-Corporate Departments"/>
    <s v="FEG_ES"/>
    <s v="Regulated &amp; Renewable Energy"/>
    <s v="RRE - Florida Stations"/>
    <s v="DEF Other"/>
    <x v="2"/>
    <x v="4"/>
    <n v="547"/>
    <s v="0547150"/>
    <s v="Natural Gas Handling-CT"/>
    <s v="18400 - Incentives Allocated"/>
    <x v="0"/>
    <n v="95821.22"/>
  </r>
  <r>
    <s v="NON_CORP - Non-Corporate Departments"/>
    <s v="FEG_ES"/>
    <s v="Regulated &amp; Renewable Energy"/>
    <s v="RRE - Florida Stations"/>
    <s v="DEF Other"/>
    <x v="2"/>
    <x v="4"/>
    <n v="548"/>
    <s v="0548100"/>
    <s v="Generation Expenses-Other CT"/>
    <s v="11000 - Labor"/>
    <x v="0"/>
    <n v="193975.584"/>
  </r>
  <r>
    <s v="NON_CORP - Non-Corporate Departments"/>
    <s v="FEG_ES"/>
    <s v="Regulated &amp; Renewable Energy"/>
    <s v="RRE - Florida Stations"/>
    <s v="DEF Other"/>
    <x v="2"/>
    <x v="4"/>
    <n v="548"/>
    <s v="0548100"/>
    <s v="Generation Expenses-Other CT"/>
    <s v="18000 - Labor Overhead Allocations"/>
    <x v="0"/>
    <n v="-217252.62"/>
  </r>
  <r>
    <s v="NON_CORP - Non-Corporate Departments"/>
    <s v="FEG_ES"/>
    <s v="Regulated &amp; Renewable Energy"/>
    <s v="RRE - Florida Stations"/>
    <s v="DEF Other"/>
    <x v="2"/>
    <x v="4"/>
    <n v="548"/>
    <s v="0548100"/>
    <s v="Generation Expenses-Other CT"/>
    <s v="18400 - Incentives Allocated"/>
    <x v="0"/>
    <n v="23277.06"/>
  </r>
  <r>
    <s v="NON_CORP - Non-Corporate Departments"/>
    <s v="FEG_ES"/>
    <s v="Regulated &amp; Renewable Energy"/>
    <s v="RRE - Florida Stations"/>
    <s v="DEF Other"/>
    <x v="2"/>
    <x v="4"/>
    <n v="549"/>
    <s v="0549000"/>
    <s v="Misc-Power Generation Expenses"/>
    <s v="11000 - Labor"/>
    <x v="0"/>
    <n v="412074.02919999999"/>
  </r>
  <r>
    <s v="NON_CORP - Non-Corporate Departments"/>
    <s v="FEG_ES"/>
    <s v="Regulated &amp; Renewable Energy"/>
    <s v="RRE - Florida Stations"/>
    <s v="DEF Other"/>
    <x v="2"/>
    <x v="4"/>
    <n v="549"/>
    <s v="0549000"/>
    <s v="Misc-Power Generation Expenses"/>
    <s v="18000 - Labor Overhead Allocations"/>
    <x v="0"/>
    <n v="-392228.14"/>
  </r>
  <r>
    <s v="NON_CORP - Non-Corporate Departments"/>
    <s v="FEG_ES"/>
    <s v="Regulated &amp; Renewable Energy"/>
    <s v="RRE - Florida Stations"/>
    <s v="DEF Other"/>
    <x v="2"/>
    <x v="4"/>
    <n v="549"/>
    <s v="0549000"/>
    <s v="Misc-Power Generation Expenses"/>
    <s v="18400 - Incentives Allocated"/>
    <x v="0"/>
    <n v="49448.959999999999"/>
  </r>
  <r>
    <s v="NON_CORP - Non-Corporate Departments"/>
    <s v="FEG_ES"/>
    <s v="Regulated &amp; Renewable Energy"/>
    <s v="RRE - Florida Stations"/>
    <s v="DEF Other"/>
    <x v="3"/>
    <x v="4"/>
    <n v="551"/>
    <s v="0551000"/>
    <s v="Suprvsn and Enginring-CT Maint"/>
    <s v="11000 - Labor"/>
    <x v="0"/>
    <n v="21285.945800000001"/>
  </r>
  <r>
    <s v="NON_CORP - Non-Corporate Departments"/>
    <s v="FEG_ES"/>
    <s v="Regulated &amp; Renewable Energy"/>
    <s v="RRE - Florida Stations"/>
    <s v="DEF Other"/>
    <x v="3"/>
    <x v="4"/>
    <n v="551"/>
    <s v="0551000"/>
    <s v="Suprvsn and Enginring-CT Maint"/>
    <s v="18000 - Labor Overhead Allocations"/>
    <x v="0"/>
    <n v="-23716.3"/>
  </r>
  <r>
    <s v="NON_CORP - Non-Corporate Departments"/>
    <s v="FEG_ES"/>
    <s v="Regulated &amp; Renewable Energy"/>
    <s v="RRE - Florida Stations"/>
    <s v="DEF Other"/>
    <x v="3"/>
    <x v="4"/>
    <n v="551"/>
    <s v="0551000"/>
    <s v="Suprvsn and Enginring-CT Maint"/>
    <s v="18400 - Incentives Allocated"/>
    <x v="0"/>
    <n v="2430.38"/>
  </r>
  <r>
    <s v="NON_CORP - Non-Corporate Departments"/>
    <s v="FEG_ES"/>
    <s v="Regulated &amp; Renewable Energy"/>
    <s v="RRE - Florida Stations"/>
    <s v="DEF Other"/>
    <x v="3"/>
    <x v="4"/>
    <n v="554"/>
    <s v="0554000"/>
    <s v="Misc Power Generation Plant-CT"/>
    <s v="11000 - Labor"/>
    <x v="0"/>
    <n v="164453.6084"/>
  </r>
  <r>
    <s v="NON_CORP - Non-Corporate Departments"/>
    <s v="FEG_ES"/>
    <s v="Regulated &amp; Renewable Energy"/>
    <s v="RRE - Florida Stations"/>
    <s v="DEF Other"/>
    <x v="3"/>
    <x v="4"/>
    <n v="554"/>
    <s v="0554000"/>
    <s v="Misc Power Generation Plant-CT"/>
    <s v="18000 - Labor Overhead Allocations"/>
    <x v="0"/>
    <n v="-184187.92"/>
  </r>
  <r>
    <s v="NON_CORP - Non-Corporate Departments"/>
    <s v="FEG_ES"/>
    <s v="Regulated &amp; Renewable Energy"/>
    <s v="RRE - Florida Stations"/>
    <s v="DEF Other"/>
    <x v="3"/>
    <x v="4"/>
    <n v="554"/>
    <s v="0554000"/>
    <s v="Misc Power Generation Plant-CT"/>
    <s v="18400 - Incentives Allocated"/>
    <x v="0"/>
    <n v="19734.36"/>
  </r>
  <r>
    <s v="NON_CORP - Non-Corporate Departments"/>
    <s v="FEG_ES"/>
    <s v="Regulated &amp; Renewable Energy"/>
    <s v="RRE - Florida Stations"/>
    <s v="DEF Other"/>
    <x v="4"/>
    <x v="4"/>
    <n v="920"/>
    <s v="0920000"/>
    <s v="A &amp; G Salaries"/>
    <s v="11000 - Labor"/>
    <x v="0"/>
    <n v="2512327.6"/>
  </r>
  <r>
    <s v="NON_CORP - Non-Corporate Departments"/>
    <s v="FEG_ES"/>
    <s v="Regulated &amp; Renewable Energy"/>
    <s v="RRE - Florida Stations"/>
    <s v="DEF Other"/>
    <x v="4"/>
    <x v="4"/>
    <n v="920"/>
    <s v="0920000"/>
    <s v="A &amp; G Salaries"/>
    <s v="15000 - Severance"/>
    <x v="0"/>
    <n v="27510"/>
  </r>
  <r>
    <s v="NON_CORP - Non-Corporate Departments"/>
    <s v="FEG_ES"/>
    <s v="Regulated &amp; Renewable Energy"/>
    <s v="RRE - Florida Stations"/>
    <s v="DEF Other"/>
    <x v="4"/>
    <x v="4"/>
    <n v="920"/>
    <s v="0920000"/>
    <s v="A &amp; G Salaries"/>
    <s v="15002 - Labor Other"/>
    <x v="0"/>
    <n v="2751.01"/>
  </r>
  <r>
    <s v="NON_CORP - Non-Corporate Departments"/>
    <s v="FEG_ES"/>
    <s v="Regulated &amp; Renewable Energy"/>
    <s v="RRE - Florida Stations"/>
    <s v="DEF Other"/>
    <x v="4"/>
    <x v="4"/>
    <n v="920"/>
    <s v="0920000"/>
    <s v="A &amp; G Salaries"/>
    <s v="18000 - Labor Overhead Allocations"/>
    <x v="0"/>
    <n v="-2806893.39"/>
  </r>
  <r>
    <s v="NON_CORP - Non-Corporate Departments"/>
    <s v="FEG_ES"/>
    <s v="Regulated &amp; Renewable Energy"/>
    <s v="RRE - Florida Stations"/>
    <s v="DEF Other"/>
    <x v="4"/>
    <x v="4"/>
    <n v="920"/>
    <s v="0920000"/>
    <s v="A &amp; G Salaries"/>
    <s v="18400 - Incentives Allocated"/>
    <x v="0"/>
    <n v="277068.81"/>
  </r>
  <r>
    <s v="NON_CORP - Non-Corporate Departments"/>
    <s v="FEG_ES"/>
    <s v="Regulated &amp; Renewable Energy"/>
    <s v="RRE - Florida Stations"/>
    <s v="DEF Other"/>
    <x v="4"/>
    <x v="4"/>
    <n v="926"/>
    <s v="0926600"/>
    <s v="Employee Benefits-Transferred"/>
    <s v="18000 - Labor Overhead Allocations"/>
    <x v="0"/>
    <n v="-3332481.55"/>
  </r>
  <r>
    <s v="NON_CORP - Non-Corporate Departments"/>
    <s v="FEG_ES"/>
    <s v="Regulated &amp; Renewable Energy"/>
    <s v="RRE - Florida Stations"/>
    <s v="Florida Regulated Solar"/>
    <x v="2"/>
    <x v="5"/>
    <n v="546"/>
    <s v="0546000"/>
    <s v="Suprvsn and Enginring-CT Oper"/>
    <s v="11002 - Labor-Union"/>
    <x v="0"/>
    <n v="-117120"/>
  </r>
  <r>
    <s v="NON_CORP - Non-Corporate Departments"/>
    <s v="FEG_ES"/>
    <s v="Regulated &amp; Renewable Energy"/>
    <s v="RRE - Florida Stations"/>
    <s v="Florida Regulated Solar"/>
    <x v="2"/>
    <x v="5"/>
    <n v="546"/>
    <s v="0546000"/>
    <s v="Suprvsn and Enginring-CT Oper"/>
    <s v="11006 - Vacancies-BUDG only"/>
    <x v="0"/>
    <n v="-36308.004000000001"/>
  </r>
  <r>
    <s v="NON_CORP - Non-Corporate Departments"/>
    <s v="FEG_ES"/>
    <s v="Regulated &amp; Renewable Energy"/>
    <s v="RRE - Florida Stations"/>
    <s v="Florida Regulated Solar"/>
    <x v="2"/>
    <x v="5"/>
    <n v="546"/>
    <s v="0546000"/>
    <s v="Suprvsn and Enginring-CT Oper"/>
    <s v="18000 - Labor Overhead Allocations"/>
    <x v="0"/>
    <n v="-3218.2"/>
  </r>
  <r>
    <s v="NON_CORP - Non-Corporate Departments"/>
    <s v="FEG_ES"/>
    <s v="Regulated &amp; Renewable Energy"/>
    <s v="RRE - Florida Stations"/>
    <s v="Florida Regulated Solar"/>
    <x v="2"/>
    <x v="5"/>
    <n v="546"/>
    <s v="0546000"/>
    <s v="Suprvsn and Enginring-CT Oper"/>
    <s v="18400 - Incentives Allocated"/>
    <x v="0"/>
    <n v="-11981.64"/>
  </r>
  <r>
    <s v="NON_CORP - Non-Corporate Departments"/>
    <s v="FEG_ES"/>
    <s v="Regulated &amp; Renewable Energy"/>
    <s v="RRE - Florida Stations"/>
    <s v="Florida Regulated Solar"/>
    <x v="2"/>
    <x v="5"/>
    <n v="546"/>
    <s v="0546000"/>
    <s v="Suprvsn and Enginring-CT Oper"/>
    <s v="18401 - Incentives Allocated-Union"/>
    <x v="0"/>
    <n v="-3513.6"/>
  </r>
  <r>
    <s v="NON_CORP - Non-Corporate Departments"/>
    <s v="FEG_ES"/>
    <s v="Regulated &amp; Renewable Energy"/>
    <s v="RRE - Florida Stations"/>
    <s v="Florida Regulated Solar"/>
    <x v="2"/>
    <x v="5"/>
    <n v="548"/>
    <s v="0548200"/>
    <s v="Prime Movers - Generators- CT"/>
    <s v="11000 - Labor"/>
    <x v="0"/>
    <n v="85813.5"/>
  </r>
  <r>
    <s v="NON_CORP - Non-Corporate Departments"/>
    <s v="FEG_ES"/>
    <s v="Regulated &amp; Renewable Energy"/>
    <s v="RRE - Florida Stations"/>
    <s v="Florida Regulated Solar"/>
    <x v="2"/>
    <x v="5"/>
    <n v="548"/>
    <s v="0548200"/>
    <s v="Prime Movers - Generators- CT"/>
    <s v="18000 - Labor Overhead Allocations"/>
    <x v="0"/>
    <n v="2340.9899999999998"/>
  </r>
  <r>
    <s v="NON_CORP - Non-Corporate Departments"/>
    <s v="FEG_ES"/>
    <s v="Regulated &amp; Renewable Energy"/>
    <s v="RRE - Florida Stations"/>
    <s v="Florida Regulated Solar"/>
    <x v="2"/>
    <x v="5"/>
    <n v="548"/>
    <s v="0548200"/>
    <s v="Prime Movers - Generators- CT"/>
    <s v="18400 - Incentives Allocated"/>
    <x v="0"/>
    <n v="9440.0400000000009"/>
  </r>
  <r>
    <s v="NON_CORP - Non-Corporate Departments"/>
    <s v="FEG_ES"/>
    <s v="Regulated &amp; Renewable Energy"/>
    <s v="RRE - Florida Stations"/>
    <s v="Florida Regulated Solar"/>
    <x v="2"/>
    <x v="5"/>
    <n v="549"/>
    <s v="0549000"/>
    <s v="Misc-Power Generation Expenses"/>
    <s v="11000 - Labor"/>
    <x v="0"/>
    <n v="106683.925"/>
  </r>
  <r>
    <s v="NON_CORP - Non-Corporate Departments"/>
    <s v="FEG_ES"/>
    <s v="Regulated &amp; Renewable Energy"/>
    <s v="RRE - Florida Stations"/>
    <s v="Florida Regulated Solar"/>
    <x v="2"/>
    <x v="5"/>
    <n v="549"/>
    <s v="0549000"/>
    <s v="Misc-Power Generation Expenses"/>
    <s v="18000 - Labor Overhead Allocations"/>
    <x v="0"/>
    <n v="36205.75"/>
  </r>
  <r>
    <s v="NON_CORP - Non-Corporate Departments"/>
    <s v="FEG_ES"/>
    <s v="Regulated &amp; Renewable Energy"/>
    <s v="RRE - Florida Stations"/>
    <s v="Florida Regulated Solar"/>
    <x v="2"/>
    <x v="5"/>
    <n v="549"/>
    <s v="0549000"/>
    <s v="Misc-Power Generation Expenses"/>
    <s v="18400 - Incentives Allocated"/>
    <x v="0"/>
    <n v="11735.82"/>
  </r>
  <r>
    <s v="NON_CORP - Non-Corporate Departments"/>
    <s v="FEG_ES"/>
    <s v="Regulated &amp; Renewable Energy"/>
    <s v="RRE - Florida Stations"/>
    <s v="Florida Regulated Solar"/>
    <x v="3"/>
    <x v="5"/>
    <n v="551"/>
    <s v="0551000"/>
    <s v="Suprvsn and Enginring-CT Maint"/>
    <s v="11000 - Labor"/>
    <x v="0"/>
    <n v="2287945.5921999998"/>
  </r>
  <r>
    <s v="NON_CORP - Non-Corporate Departments"/>
    <s v="FEG_ES"/>
    <s v="Regulated &amp; Renewable Energy"/>
    <s v="RRE - Florida Stations"/>
    <s v="Florida Regulated Solar"/>
    <x v="3"/>
    <x v="5"/>
    <n v="551"/>
    <s v="0551000"/>
    <s v="Suprvsn and Enginring-CT Maint"/>
    <s v="11002 - Labor-Union"/>
    <x v="0"/>
    <n v="1134481.7635999999"/>
  </r>
  <r>
    <s v="NON_CORP - Non-Corporate Departments"/>
    <s v="FEG_ES"/>
    <s v="Regulated &amp; Renewable Energy"/>
    <s v="RRE - Florida Stations"/>
    <s v="Florida Regulated Solar"/>
    <x v="3"/>
    <x v="5"/>
    <n v="551"/>
    <s v="0551000"/>
    <s v="Suprvsn and Enginring-CT Maint"/>
    <s v="11006 - Vacancies-BUDG only"/>
    <x v="0"/>
    <n v="-34737"/>
  </r>
  <r>
    <s v="NON_CORP - Non-Corporate Departments"/>
    <s v="FEG_ES"/>
    <s v="Regulated &amp; Renewable Energy"/>
    <s v="RRE - Florida Stations"/>
    <s v="Florida Regulated Solar"/>
    <x v="3"/>
    <x v="5"/>
    <n v="551"/>
    <s v="0551000"/>
    <s v="Suprvsn and Enginring-CT Maint"/>
    <s v="12004 - Overtime-Union"/>
    <x v="0"/>
    <n v="483150.96"/>
  </r>
  <r>
    <s v="NON_CORP - Non-Corporate Departments"/>
    <s v="FEG_ES"/>
    <s v="Regulated &amp; Renewable Energy"/>
    <s v="RRE - Florida Stations"/>
    <s v="Florida Regulated Solar"/>
    <x v="3"/>
    <x v="5"/>
    <n v="551"/>
    <s v="0551000"/>
    <s v="Suprvsn and Enginring-CT Maint"/>
    <s v="18000 - Labor Overhead Allocations"/>
    <x v="0"/>
    <n v="23351.57"/>
  </r>
  <r>
    <s v="NON_CORP - Non-Corporate Departments"/>
    <s v="FEG_ES"/>
    <s v="Regulated &amp; Renewable Energy"/>
    <s v="RRE - Florida Stations"/>
    <s v="Florida Regulated Solar"/>
    <x v="3"/>
    <x v="5"/>
    <n v="551"/>
    <s v="0551000"/>
    <s v="Suprvsn and Enginring-CT Maint"/>
    <s v="18400 - Incentives Allocated"/>
    <x v="0"/>
    <n v="247853.02"/>
  </r>
  <r>
    <s v="NON_CORP - Non-Corporate Departments"/>
    <s v="FEG_ES"/>
    <s v="Regulated &amp; Renewable Energy"/>
    <s v="RRE - Florida Stations"/>
    <s v="Florida Regulated Solar"/>
    <x v="3"/>
    <x v="5"/>
    <n v="551"/>
    <s v="0551000"/>
    <s v="Suprvsn and Enginring-CT Maint"/>
    <s v="18401 - Incentives Allocated-Union"/>
    <x v="0"/>
    <n v="48529.49"/>
  </r>
  <r>
    <s v="NON_CORP - Non-Corporate Departments"/>
    <s v="FEG_ES"/>
    <s v="Regulated &amp; Renewable Energy"/>
    <s v="RRE - Florida Stations"/>
    <s v="Florida Regulated Solar"/>
    <x v="3"/>
    <x v="5"/>
    <n v="552"/>
    <s v="0552000"/>
    <s v="Maintenance Of Structures-CT"/>
    <s v="18000 - Labor Overhead Allocations"/>
    <x v="0"/>
    <n v="496.8"/>
  </r>
  <r>
    <s v="NON_CORP - Non-Corporate Departments"/>
    <s v="FEG_ES"/>
    <s v="Regulated &amp; Renewable Energy"/>
    <s v="RRE - Florida Stations"/>
    <s v="Florida Regulated Solar"/>
    <x v="3"/>
    <x v="5"/>
    <n v="554"/>
    <s v="0554000"/>
    <s v="Misc Power Generation Plant-CT"/>
    <s v="18000 - Labor Overhead Allocations"/>
    <x v="0"/>
    <n v="271.8"/>
  </r>
  <r>
    <s v="NON_CORP - Non-Corporate Departments"/>
    <s v="FEG_ES"/>
    <s v="Regulated &amp; Renewable Energy"/>
    <s v="RRE - Florida Stations"/>
    <s v="Hines/Tiger Bay"/>
    <x v="0"/>
    <x v="6"/>
    <n v="500"/>
    <s v="0500000"/>
    <s v="Suprvsn and Engrg - Steam Oper"/>
    <s v="18000 - Labor Overhead Allocations"/>
    <x v="0"/>
    <n v="20912.009999999998"/>
  </r>
  <r>
    <s v="NON_CORP - Non-Corporate Departments"/>
    <s v="FEG_ES"/>
    <s v="Regulated &amp; Renewable Energy"/>
    <s v="RRE - Florida Stations"/>
    <s v="Hines/Tiger Bay"/>
    <x v="0"/>
    <x v="6"/>
    <n v="502"/>
    <s v="0502100"/>
    <s v="Fossil Steam Exp-Other"/>
    <s v="18000 - Labor Overhead Allocations"/>
    <x v="0"/>
    <n v="27443.84"/>
  </r>
  <r>
    <s v="NON_CORP - Non-Corporate Departments"/>
    <s v="FEG_ES"/>
    <s v="Regulated &amp; Renewable Energy"/>
    <s v="RRE - Florida Stations"/>
    <s v="Hines/Tiger Bay"/>
    <x v="0"/>
    <x v="6"/>
    <n v="506"/>
    <s v="0506000"/>
    <s v="Misc Fossil Power Expenses"/>
    <s v="18000 - Labor Overhead Allocations"/>
    <x v="0"/>
    <n v="52979.22"/>
  </r>
  <r>
    <s v="NON_CORP - Non-Corporate Departments"/>
    <s v="FEG_ES"/>
    <s v="Regulated &amp; Renewable Energy"/>
    <s v="RRE - Florida Stations"/>
    <s v="Hines/Tiger Bay"/>
    <x v="1"/>
    <x v="6"/>
    <n v="510"/>
    <s v="0510000"/>
    <s v="Suprvsn and Engrng-Steam Maint"/>
    <s v="18000 - Labor Overhead Allocations"/>
    <x v="0"/>
    <n v="1242754.92"/>
  </r>
  <r>
    <s v="NON_CORP - Non-Corporate Departments"/>
    <s v="FEG_ES"/>
    <s v="Regulated &amp; Renewable Energy"/>
    <s v="RRE - Florida Stations"/>
    <s v="Hines/Tiger Bay"/>
    <x v="1"/>
    <x v="6"/>
    <n v="510"/>
    <s v="0510100"/>
    <s v="Suprvsn &amp; Engrng-Steam Maint R"/>
    <s v="18000 - Labor Overhead Allocations"/>
    <x v="0"/>
    <n v="237759.21"/>
  </r>
  <r>
    <s v="NON_CORP - Non-Corporate Departments"/>
    <s v="FEG_ES"/>
    <s v="Regulated &amp; Renewable Energy"/>
    <s v="RRE - Florida Stations"/>
    <s v="Hines/Tiger Bay"/>
    <x v="2"/>
    <x v="6"/>
    <n v="546"/>
    <s v="0546000"/>
    <s v="Suprvsn and Enginring-CT Oper"/>
    <s v="18000 - Labor Overhead Allocations"/>
    <x v="0"/>
    <n v="114346.58"/>
  </r>
  <r>
    <s v="NON_CORP - Non-Corporate Departments"/>
    <s v="FEG_ES"/>
    <s v="Regulated &amp; Renewable Energy"/>
    <s v="RRE - Florida Stations"/>
    <s v="Hines/Tiger Bay"/>
    <x v="2"/>
    <x v="6"/>
    <n v="547"/>
    <s v="0547150"/>
    <s v="Natural Gas Handling-CT"/>
    <s v="18000 - Labor Overhead Allocations"/>
    <x v="0"/>
    <n v="268131.40000000002"/>
  </r>
  <r>
    <s v="NON_CORP - Non-Corporate Departments"/>
    <s v="FEG_ES"/>
    <s v="Regulated &amp; Renewable Energy"/>
    <s v="RRE - Florida Stations"/>
    <s v="Hines/Tiger Bay"/>
    <x v="2"/>
    <x v="6"/>
    <n v="548"/>
    <s v="0548100"/>
    <s v="Generation Expenses-Other CT"/>
    <s v="18000 - Labor Overhead Allocations"/>
    <x v="0"/>
    <n v="60964.12"/>
  </r>
  <r>
    <s v="NON_CORP - Non-Corporate Departments"/>
    <s v="FEG_ES"/>
    <s v="Regulated &amp; Renewable Energy"/>
    <s v="RRE - Florida Stations"/>
    <s v="Hines/Tiger Bay"/>
    <x v="2"/>
    <x v="6"/>
    <n v="549"/>
    <s v="0549000"/>
    <s v="Misc-Power Generation Expenses"/>
    <s v="11000 - Labor"/>
    <x v="0"/>
    <n v="110313.20699999999"/>
  </r>
  <r>
    <s v="NON_CORP - Non-Corporate Departments"/>
    <s v="FEG_ES"/>
    <s v="Regulated &amp; Renewable Energy"/>
    <s v="RRE - Florida Stations"/>
    <s v="Hines/Tiger Bay"/>
    <x v="2"/>
    <x v="6"/>
    <n v="549"/>
    <s v="0549000"/>
    <s v="Misc-Power Generation Expenses"/>
    <s v="18000 - Labor Overhead Allocations"/>
    <x v="0"/>
    <n v="121331.34"/>
  </r>
  <r>
    <s v="NON_CORP - Non-Corporate Departments"/>
    <s v="FEG_ES"/>
    <s v="Regulated &amp; Renewable Energy"/>
    <s v="RRE - Florida Stations"/>
    <s v="Hines/Tiger Bay"/>
    <x v="2"/>
    <x v="6"/>
    <n v="549"/>
    <s v="0549000"/>
    <s v="Misc-Power Generation Expenses"/>
    <s v="18400 - Incentives Allocated"/>
    <x v="0"/>
    <n v="13237.64"/>
  </r>
  <r>
    <s v="NON_CORP - Non-Corporate Departments"/>
    <s v="FEG_ES"/>
    <s v="Regulated &amp; Renewable Energy"/>
    <s v="RRE - Florida Stations"/>
    <s v="Hines/Tiger Bay"/>
    <x v="3"/>
    <x v="6"/>
    <n v="551"/>
    <s v="0551000"/>
    <s v="Suprvsn and Enginring-CT Maint"/>
    <s v="11000 - Labor"/>
    <x v="0"/>
    <n v="8037.38"/>
  </r>
  <r>
    <s v="NON_CORP - Non-Corporate Departments"/>
    <s v="FEG_ES"/>
    <s v="Regulated &amp; Renewable Energy"/>
    <s v="RRE - Florida Stations"/>
    <s v="Hines/Tiger Bay"/>
    <x v="3"/>
    <x v="6"/>
    <n v="551"/>
    <s v="0551000"/>
    <s v="Suprvsn and Enginring-CT Maint"/>
    <s v="18000 - Labor Overhead Allocations"/>
    <x v="0"/>
    <n v="6655.14"/>
  </r>
  <r>
    <s v="NON_CORP - Non-Corporate Departments"/>
    <s v="FEG_ES"/>
    <s v="Regulated &amp; Renewable Energy"/>
    <s v="RRE - Florida Stations"/>
    <s v="Hines/Tiger Bay"/>
    <x v="3"/>
    <x v="6"/>
    <n v="551"/>
    <s v="0551000"/>
    <s v="Suprvsn and Enginring-CT Maint"/>
    <s v="18400 - Incentives Allocated"/>
    <x v="0"/>
    <n v="884.08"/>
  </r>
  <r>
    <s v="NON_CORP - Non-Corporate Departments"/>
    <s v="FEG_ES"/>
    <s v="Regulated &amp; Renewable Energy"/>
    <s v="RRE - Florida Stations"/>
    <s v="Hines/Tiger Bay"/>
    <x v="3"/>
    <x v="6"/>
    <n v="552"/>
    <s v="0552000"/>
    <s v="Maintenance Of Structures-CT"/>
    <s v="18000 - Labor Overhead Allocations"/>
    <x v="0"/>
    <n v="354.57"/>
  </r>
  <r>
    <s v="NON_CORP - Non-Corporate Departments"/>
    <s v="FEG_ES"/>
    <s v="Regulated &amp; Renewable Energy"/>
    <s v="RRE - Florida Stations"/>
    <s v="Hines/Tiger Bay"/>
    <x v="3"/>
    <x v="6"/>
    <n v="553"/>
    <s v="0553000"/>
    <s v="Maint-Gentg and Elect Equip-CT"/>
    <s v="18000 - Labor Overhead Allocations"/>
    <x v="0"/>
    <n v="1197.95"/>
  </r>
  <r>
    <s v="NON_CORP - Non-Corporate Departments"/>
    <s v="FEG_ES"/>
    <s v="Regulated &amp; Renewable Energy"/>
    <s v="RRE - Florida Stations"/>
    <s v="Hines/Tiger Bay"/>
    <x v="3"/>
    <x v="6"/>
    <n v="554"/>
    <s v="0554000"/>
    <s v="Misc Power Generation Plant-CT"/>
    <s v="11000 - Labor"/>
    <x v="0"/>
    <n v="2894347.0129999998"/>
  </r>
  <r>
    <s v="NON_CORP - Non-Corporate Departments"/>
    <s v="FEG_ES"/>
    <s v="Regulated &amp; Renewable Energy"/>
    <s v="RRE - Florida Stations"/>
    <s v="Hines/Tiger Bay"/>
    <x v="3"/>
    <x v="6"/>
    <n v="554"/>
    <s v="0554000"/>
    <s v="Misc Power Generation Plant-CT"/>
    <s v="11002 - Labor-Union"/>
    <x v="0"/>
    <n v="4981369.6399999997"/>
  </r>
  <r>
    <s v="NON_CORP - Non-Corporate Departments"/>
    <s v="FEG_ES"/>
    <s v="Regulated &amp; Renewable Energy"/>
    <s v="RRE - Florida Stations"/>
    <s v="Hines/Tiger Bay"/>
    <x v="3"/>
    <x v="6"/>
    <n v="554"/>
    <s v="0554000"/>
    <s v="Misc Power Generation Plant-CT"/>
    <s v="11006 - Vacancies-BUDG only"/>
    <x v="0"/>
    <n v="-282120.84000000003"/>
  </r>
  <r>
    <s v="NON_CORP - Non-Corporate Departments"/>
    <s v="FEG_ES"/>
    <s v="Regulated &amp; Renewable Energy"/>
    <s v="RRE - Florida Stations"/>
    <s v="Hines/Tiger Bay"/>
    <x v="3"/>
    <x v="6"/>
    <n v="554"/>
    <s v="0554000"/>
    <s v="Misc Power Generation Plant-CT"/>
    <s v="12004 - Overtime-Union"/>
    <x v="0"/>
    <n v="2532085.7999999998"/>
  </r>
  <r>
    <s v="NON_CORP - Non-Corporate Departments"/>
    <s v="FEG_ES"/>
    <s v="Regulated &amp; Renewable Energy"/>
    <s v="RRE - Florida Stations"/>
    <s v="Hines/Tiger Bay"/>
    <x v="3"/>
    <x v="6"/>
    <n v="554"/>
    <s v="0554000"/>
    <s v="Misc Power Generation Plant-CT"/>
    <s v="18000 - Labor Overhead Allocations"/>
    <x v="0"/>
    <n v="114134.8"/>
  </r>
  <r>
    <s v="NON_CORP - Non-Corporate Departments"/>
    <s v="FEG_ES"/>
    <s v="Regulated &amp; Renewable Energy"/>
    <s v="RRE - Florida Stations"/>
    <s v="Hines/Tiger Bay"/>
    <x v="3"/>
    <x v="6"/>
    <n v="554"/>
    <s v="0554000"/>
    <s v="Misc Power Generation Plant-CT"/>
    <s v="18400 - Incentives Allocated"/>
    <x v="0"/>
    <n v="132328.29999999999"/>
  </r>
  <r>
    <s v="NON_CORP - Non-Corporate Departments"/>
    <s v="FEG_ES"/>
    <s v="Regulated &amp; Renewable Energy"/>
    <s v="RRE - Florida Stations"/>
    <s v="Hines/Tiger Bay"/>
    <x v="3"/>
    <x v="6"/>
    <n v="554"/>
    <s v="0554000"/>
    <s v="Misc Power Generation Plant-CT"/>
    <s v="18401 - Incentives Allocated-Union"/>
    <x v="0"/>
    <n v="225403.78"/>
  </r>
  <r>
    <s v="NON_CORP - Non-Corporate Departments"/>
    <s v="FEG_ES"/>
    <s v="Regulated &amp; Renewable Energy"/>
    <s v="RRE - Florida Stations"/>
    <s v="Hines/Tiger Bay"/>
    <x v="4"/>
    <x v="6"/>
    <n v="920"/>
    <s v="0920000"/>
    <s v="A &amp; G Salaries"/>
    <s v="18000 - Labor Overhead Allocations"/>
    <x v="0"/>
    <n v="610996.86"/>
  </r>
  <r>
    <s v="NON_CORP - Non-Corporate Departments"/>
    <s v="FEG_ES"/>
    <s v="Regulated &amp; Renewable Energy"/>
    <s v="RRE - Florida Stations"/>
    <s v="Hines/Tiger Bay"/>
    <x v="4"/>
    <x v="6"/>
    <n v="926"/>
    <s v="0926600"/>
    <s v="Employee Benefits-Transferred"/>
    <s v="18000 - Labor Overhead Allocations"/>
    <x v="0"/>
    <n v="698451.8"/>
  </r>
  <r>
    <s v="NON_CORP - Non-Corporate Departments"/>
    <s v="FEG_ES"/>
    <s v="Regulated &amp; Renewable Energy"/>
    <s v="RRE - Florida Stations"/>
    <s v="Osprey"/>
    <x v="0"/>
    <x v="7"/>
    <n v="500"/>
    <s v="0500000"/>
    <s v="Suprvsn and Engrg - Steam Oper"/>
    <s v="18000 - Labor Overhead Allocations"/>
    <x v="0"/>
    <n v="5301.47"/>
  </r>
  <r>
    <s v="NON_CORP - Non-Corporate Departments"/>
    <s v="FEG_ES"/>
    <s v="Regulated &amp; Renewable Energy"/>
    <s v="RRE - Florida Stations"/>
    <s v="Osprey"/>
    <x v="0"/>
    <x v="7"/>
    <n v="502"/>
    <s v="0502100"/>
    <s v="Fossil Steam Exp-Other"/>
    <s v="18000 - Labor Overhead Allocations"/>
    <x v="0"/>
    <n v="6957.3"/>
  </r>
  <r>
    <s v="NON_CORP - Non-Corporate Departments"/>
    <s v="FEG_ES"/>
    <s v="Regulated &amp; Renewable Energy"/>
    <s v="RRE - Florida Stations"/>
    <s v="Osprey"/>
    <x v="0"/>
    <x v="7"/>
    <n v="506"/>
    <s v="0506000"/>
    <s v="Misc Fossil Power Expenses"/>
    <s v="18000 - Labor Overhead Allocations"/>
    <x v="0"/>
    <n v="13430.84"/>
  </r>
  <r>
    <s v="NON_CORP - Non-Corporate Departments"/>
    <s v="FEG_ES"/>
    <s v="Regulated &amp; Renewable Energy"/>
    <s v="RRE - Florida Stations"/>
    <s v="Osprey"/>
    <x v="1"/>
    <x v="7"/>
    <n v="510"/>
    <s v="0510000"/>
    <s v="Suprvsn and Engrng-Steam Maint"/>
    <s v="18000 - Labor Overhead Allocations"/>
    <x v="0"/>
    <n v="315053.59999999998"/>
  </r>
  <r>
    <s v="NON_CORP - Non-Corporate Departments"/>
    <s v="FEG_ES"/>
    <s v="Regulated &amp; Renewable Energy"/>
    <s v="RRE - Florida Stations"/>
    <s v="Osprey"/>
    <x v="1"/>
    <x v="7"/>
    <n v="510"/>
    <s v="0510100"/>
    <s v="Suprvsn &amp; Engrng-Steam Maint R"/>
    <s v="18000 - Labor Overhead Allocations"/>
    <x v="0"/>
    <n v="60274.89"/>
  </r>
  <r>
    <s v="NON_CORP - Non-Corporate Departments"/>
    <s v="FEG_ES"/>
    <s v="Regulated &amp; Renewable Energy"/>
    <s v="RRE - Florida Stations"/>
    <s v="Osprey"/>
    <x v="2"/>
    <x v="7"/>
    <n v="546"/>
    <s v="0546000"/>
    <s v="Suprvsn and Enginring-CT Oper"/>
    <s v="18000 - Labor Overhead Allocations"/>
    <x v="0"/>
    <n v="29002.28"/>
  </r>
  <r>
    <s v="NON_CORP - Non-Corporate Departments"/>
    <s v="FEG_ES"/>
    <s v="Regulated &amp; Renewable Energy"/>
    <s v="RRE - Florida Stations"/>
    <s v="Osprey"/>
    <x v="2"/>
    <x v="7"/>
    <n v="547"/>
    <s v="0547150"/>
    <s v="Natural Gas Handling-CT"/>
    <s v="18000 - Labor Overhead Allocations"/>
    <x v="0"/>
    <n v="67974.64"/>
  </r>
  <r>
    <s v="NON_CORP - Non-Corporate Departments"/>
    <s v="FEG_ES"/>
    <s v="Regulated &amp; Renewable Energy"/>
    <s v="RRE - Florida Stations"/>
    <s v="Osprey"/>
    <x v="2"/>
    <x v="7"/>
    <n v="548"/>
    <s v="0548100"/>
    <s v="Generation Expenses-Other CT"/>
    <s v="18000 - Labor Overhead Allocations"/>
    <x v="0"/>
    <n v="15507.92"/>
  </r>
  <r>
    <s v="NON_CORP - Non-Corporate Departments"/>
    <s v="FEG_ES"/>
    <s v="Regulated &amp; Renewable Energy"/>
    <s v="RRE - Florida Stations"/>
    <s v="Osprey"/>
    <x v="2"/>
    <x v="7"/>
    <n v="549"/>
    <s v="0549000"/>
    <s v="Misc-Power Generation Expenses"/>
    <s v="11000 - Labor"/>
    <x v="0"/>
    <n v="86079.005999999994"/>
  </r>
  <r>
    <s v="NON_CORP - Non-Corporate Departments"/>
    <s v="FEG_ES"/>
    <s v="Regulated &amp; Renewable Energy"/>
    <s v="RRE - Florida Stations"/>
    <s v="Osprey"/>
    <x v="2"/>
    <x v="7"/>
    <n v="549"/>
    <s v="0549000"/>
    <s v="Misc-Power Generation Expenses"/>
    <s v="18000 - Labor Overhead Allocations"/>
    <x v="0"/>
    <n v="31632.16"/>
  </r>
  <r>
    <s v="NON_CORP - Non-Corporate Departments"/>
    <s v="FEG_ES"/>
    <s v="Regulated &amp; Renewable Energy"/>
    <s v="RRE - Florida Stations"/>
    <s v="Osprey"/>
    <x v="2"/>
    <x v="7"/>
    <n v="549"/>
    <s v="0549000"/>
    <s v="Misc-Power Generation Expenses"/>
    <s v="18400 - Incentives Allocated"/>
    <x v="0"/>
    <n v="10329.4"/>
  </r>
  <r>
    <s v="NON_CORP - Non-Corporate Departments"/>
    <s v="FEG_ES"/>
    <s v="Regulated &amp; Renewable Energy"/>
    <s v="RRE - Florida Stations"/>
    <s v="Osprey"/>
    <x v="3"/>
    <x v="7"/>
    <n v="551"/>
    <s v="0551000"/>
    <s v="Suprvsn and Enginring-CT Maint"/>
    <s v="11000 - Labor"/>
    <x v="0"/>
    <n v="2037.56"/>
  </r>
  <r>
    <s v="NON_CORP - Non-Corporate Departments"/>
    <s v="FEG_ES"/>
    <s v="Regulated &amp; Renewable Energy"/>
    <s v="RRE - Florida Stations"/>
    <s v="Osprey"/>
    <x v="3"/>
    <x v="7"/>
    <n v="551"/>
    <s v="0551000"/>
    <s v="Suprvsn and Enginring-CT Maint"/>
    <s v="18000 - Labor Overhead Allocations"/>
    <x v="0"/>
    <n v="1687.12"/>
  </r>
  <r>
    <s v="NON_CORP - Non-Corporate Departments"/>
    <s v="FEG_ES"/>
    <s v="Regulated &amp; Renewable Energy"/>
    <s v="RRE - Florida Stations"/>
    <s v="Osprey"/>
    <x v="3"/>
    <x v="7"/>
    <n v="551"/>
    <s v="0551000"/>
    <s v="Suprvsn and Enginring-CT Maint"/>
    <s v="18400 - Incentives Allocated"/>
    <x v="0"/>
    <n v="224.1"/>
  </r>
  <r>
    <s v="NON_CORP - Non-Corporate Departments"/>
    <s v="FEG_ES"/>
    <s v="Regulated &amp; Renewable Energy"/>
    <s v="RRE - Florida Stations"/>
    <s v="Osprey"/>
    <x v="3"/>
    <x v="7"/>
    <n v="552"/>
    <s v="0552000"/>
    <s v="Maintenance Of Structures-CT"/>
    <s v="18000 - Labor Overhead Allocations"/>
    <x v="0"/>
    <n v="2739.89"/>
  </r>
  <r>
    <s v="NON_CORP - Non-Corporate Departments"/>
    <s v="FEG_ES"/>
    <s v="Regulated &amp; Renewable Energy"/>
    <s v="RRE - Florida Stations"/>
    <s v="Osprey"/>
    <x v="3"/>
    <x v="7"/>
    <n v="553"/>
    <s v="0553000"/>
    <s v="Maint-Gentg and Elect Equip-CT"/>
    <s v="18000 - Labor Overhead Allocations"/>
    <x v="0"/>
    <n v="3263.19"/>
  </r>
  <r>
    <s v="NON_CORP - Non-Corporate Departments"/>
    <s v="FEG_ES"/>
    <s v="Regulated &amp; Renewable Energy"/>
    <s v="RRE - Florida Stations"/>
    <s v="Osprey"/>
    <x v="3"/>
    <x v="7"/>
    <n v="554"/>
    <s v="0554000"/>
    <s v="Misc Power Generation Plant-CT"/>
    <s v="11000 - Labor"/>
    <x v="0"/>
    <n v="3379355.1496000001"/>
  </r>
  <r>
    <s v="NON_CORP - Non-Corporate Departments"/>
    <s v="FEG_ES"/>
    <s v="Regulated &amp; Renewable Energy"/>
    <s v="RRE - Florida Stations"/>
    <s v="Osprey"/>
    <x v="3"/>
    <x v="7"/>
    <n v="554"/>
    <s v="0554000"/>
    <s v="Misc Power Generation Plant-CT"/>
    <s v="11006 - Vacancies-BUDG only"/>
    <x v="0"/>
    <n v="-69838.679999999993"/>
  </r>
  <r>
    <s v="NON_CORP - Non-Corporate Departments"/>
    <s v="FEG_ES"/>
    <s v="Regulated &amp; Renewable Energy"/>
    <s v="RRE - Florida Stations"/>
    <s v="Osprey"/>
    <x v="3"/>
    <x v="7"/>
    <n v="554"/>
    <s v="0554000"/>
    <s v="Misc Power Generation Plant-CT"/>
    <s v="12000 - Overtime"/>
    <x v="0"/>
    <n v="720461.28"/>
  </r>
  <r>
    <s v="NON_CORP - Non-Corporate Departments"/>
    <s v="FEG_ES"/>
    <s v="Regulated &amp; Renewable Energy"/>
    <s v="RRE - Florida Stations"/>
    <s v="Osprey"/>
    <x v="3"/>
    <x v="7"/>
    <n v="554"/>
    <s v="0554000"/>
    <s v="Misc Power Generation Plant-CT"/>
    <s v="18000 - Labor Overhead Allocations"/>
    <x v="0"/>
    <n v="38301.589999999997"/>
  </r>
  <r>
    <s v="NON_CORP - Non-Corporate Departments"/>
    <s v="FEG_ES"/>
    <s v="Regulated &amp; Renewable Energy"/>
    <s v="RRE - Florida Stations"/>
    <s v="Osprey"/>
    <x v="3"/>
    <x v="7"/>
    <n v="554"/>
    <s v="0554000"/>
    <s v="Misc Power Generation Plant-CT"/>
    <s v="18400 - Incentives Allocated"/>
    <x v="0"/>
    <n v="381733.01"/>
  </r>
  <r>
    <s v="NON_CORP - Non-Corporate Departments"/>
    <s v="FEG_ES"/>
    <s v="Regulated &amp; Renewable Energy"/>
    <s v="RRE - Florida Stations"/>
    <s v="Osprey"/>
    <x v="4"/>
    <x v="7"/>
    <n v="920"/>
    <s v="0920000"/>
    <s v="A &amp; G Salaries"/>
    <s v="18000 - Labor Overhead Allocations"/>
    <x v="0"/>
    <n v="154895.15"/>
  </r>
  <r>
    <s v="NON_CORP - Non-Corporate Departments"/>
    <s v="FEG_ES"/>
    <s v="Regulated &amp; Renewable Energy"/>
    <s v="RRE - Florida Stations"/>
    <s v="Osprey"/>
    <x v="4"/>
    <x v="7"/>
    <n v="926"/>
    <s v="0926600"/>
    <s v="Employee Benefits-Transferred"/>
    <s v="18000 - Labor Overhead Allocations"/>
    <x v="0"/>
    <n v="177066.1"/>
  </r>
  <r>
    <s v="NON_CORP - Non-Corporate Departments"/>
    <s v="FEG_ES"/>
    <s v="Regulated &amp; Renewable Energy"/>
    <s v="RRE - Florida Stations"/>
    <s v="Suwannee and University of Flo"/>
    <x v="0"/>
    <x v="8"/>
    <n v="500"/>
    <s v="0500000"/>
    <s v="Suprvsn and Engrg - Steam Oper"/>
    <s v="18000 - Labor Overhead Allocations"/>
    <x v="0"/>
    <n v="2073.0500000000002"/>
  </r>
  <r>
    <s v="NON_CORP - Non-Corporate Departments"/>
    <s v="FEG_ES"/>
    <s v="Regulated &amp; Renewable Energy"/>
    <s v="RRE - Florida Stations"/>
    <s v="Suwannee and University of Flo"/>
    <x v="0"/>
    <x v="8"/>
    <n v="502"/>
    <s v="0502100"/>
    <s v="Fossil Steam Exp-Other"/>
    <s v="18000 - Labor Overhead Allocations"/>
    <x v="0"/>
    <n v="2720.56"/>
  </r>
  <r>
    <s v="NON_CORP - Non-Corporate Departments"/>
    <s v="FEG_ES"/>
    <s v="Regulated &amp; Renewable Energy"/>
    <s v="RRE - Florida Stations"/>
    <s v="Suwannee and University of Flo"/>
    <x v="0"/>
    <x v="8"/>
    <n v="506"/>
    <s v="0506000"/>
    <s v="Misc Fossil Power Expenses"/>
    <s v="18000 - Labor Overhead Allocations"/>
    <x v="0"/>
    <n v="5251.78"/>
  </r>
  <r>
    <s v="NON_CORP - Non-Corporate Departments"/>
    <s v="FEG_ES"/>
    <s v="Regulated &amp; Renewable Energy"/>
    <s v="RRE - Florida Stations"/>
    <s v="Suwannee and University of Flo"/>
    <x v="1"/>
    <x v="8"/>
    <n v="510"/>
    <s v="0510000"/>
    <s v="Suprvsn and Engrng-Steam Maint"/>
    <s v="18000 - Labor Overhead Allocations"/>
    <x v="0"/>
    <n v="123194.66"/>
  </r>
  <r>
    <s v="NON_CORP - Non-Corporate Departments"/>
    <s v="FEG_ES"/>
    <s v="Regulated &amp; Renewable Energy"/>
    <s v="RRE - Florida Stations"/>
    <s v="Suwannee and University of Flo"/>
    <x v="1"/>
    <x v="8"/>
    <n v="510"/>
    <s v="0510100"/>
    <s v="Suprvsn &amp; Engrng-Steam Maint R"/>
    <s v="18000 - Labor Overhead Allocations"/>
    <x v="0"/>
    <n v="23569.16"/>
  </r>
  <r>
    <s v="NON_CORP - Non-Corporate Departments"/>
    <s v="FEG_ES"/>
    <s v="Regulated &amp; Renewable Energy"/>
    <s v="RRE - Florida Stations"/>
    <s v="Suwannee and University of Flo"/>
    <x v="2"/>
    <x v="8"/>
    <n v="546"/>
    <s v="0546000"/>
    <s v="Suprvsn and Enginring-CT Oper"/>
    <s v="11000 - Labor"/>
    <x v="0"/>
    <n v="616940.73199999996"/>
  </r>
  <r>
    <s v="NON_CORP - Non-Corporate Departments"/>
    <s v="FEG_ES"/>
    <s v="Regulated &amp; Renewable Energy"/>
    <s v="RRE - Florida Stations"/>
    <s v="Suwannee and University of Flo"/>
    <x v="2"/>
    <x v="8"/>
    <n v="546"/>
    <s v="0546000"/>
    <s v="Suprvsn and Enginring-CT Oper"/>
    <s v="11002 - Labor-Union"/>
    <x v="0"/>
    <n v="1339564.3345000001"/>
  </r>
  <r>
    <s v="NON_CORP - Non-Corporate Departments"/>
    <s v="FEG_ES"/>
    <s v="Regulated &amp; Renewable Energy"/>
    <s v="RRE - Florida Stations"/>
    <s v="Suwannee and University of Flo"/>
    <x v="2"/>
    <x v="8"/>
    <n v="546"/>
    <s v="0546000"/>
    <s v="Suprvsn and Enginring-CT Oper"/>
    <s v="11006 - Vacancies-BUDG only"/>
    <x v="0"/>
    <n v="-14295"/>
  </r>
  <r>
    <s v="NON_CORP - Non-Corporate Departments"/>
    <s v="FEG_ES"/>
    <s v="Regulated &amp; Renewable Energy"/>
    <s v="RRE - Florida Stations"/>
    <s v="Suwannee and University of Flo"/>
    <x v="2"/>
    <x v="8"/>
    <n v="546"/>
    <s v="0546000"/>
    <s v="Suprvsn and Enginring-CT Oper"/>
    <s v="12000 - Overtime"/>
    <x v="0"/>
    <n v="4868.04"/>
  </r>
  <r>
    <s v="NON_CORP - Non-Corporate Departments"/>
    <s v="FEG_ES"/>
    <s v="Regulated &amp; Renewable Energy"/>
    <s v="RRE - Florida Stations"/>
    <s v="Suwannee and University of Flo"/>
    <x v="2"/>
    <x v="8"/>
    <n v="546"/>
    <s v="0546000"/>
    <s v="Suprvsn and Enginring-CT Oper"/>
    <s v="12004 - Overtime-Union"/>
    <x v="0"/>
    <n v="455132.04"/>
  </r>
  <r>
    <s v="NON_CORP - Non-Corporate Departments"/>
    <s v="FEG_ES"/>
    <s v="Regulated &amp; Renewable Energy"/>
    <s v="RRE - Florida Stations"/>
    <s v="Suwannee and University of Flo"/>
    <x v="2"/>
    <x v="8"/>
    <n v="546"/>
    <s v="0546000"/>
    <s v="Suprvsn and Enginring-CT Oper"/>
    <s v="18000 - Labor Overhead Allocations"/>
    <x v="0"/>
    <n v="25335.38"/>
  </r>
  <r>
    <s v="NON_CORP - Non-Corporate Departments"/>
    <s v="FEG_ES"/>
    <s v="Regulated &amp; Renewable Energy"/>
    <s v="RRE - Florida Stations"/>
    <s v="Suwannee and University of Flo"/>
    <x v="2"/>
    <x v="8"/>
    <n v="546"/>
    <s v="0546000"/>
    <s v="Suprvsn and Enginring-CT Oper"/>
    <s v="18400 - Incentives Allocated"/>
    <x v="0"/>
    <n v="53365.77"/>
  </r>
  <r>
    <s v="NON_CORP - Non-Corporate Departments"/>
    <s v="FEG_ES"/>
    <s v="Regulated &amp; Renewable Energy"/>
    <s v="RRE - Florida Stations"/>
    <s v="Suwannee and University of Flo"/>
    <x v="2"/>
    <x v="8"/>
    <n v="546"/>
    <s v="0546000"/>
    <s v="Suprvsn and Enginring-CT Oper"/>
    <s v="18401 - Incentives Allocated-Union"/>
    <x v="0"/>
    <n v="53840.95"/>
  </r>
  <r>
    <s v="NON_CORP - Non-Corporate Departments"/>
    <s v="FEG_ES"/>
    <s v="Regulated &amp; Renewable Energy"/>
    <s v="RRE - Florida Stations"/>
    <s v="Suwannee and University of Flo"/>
    <x v="2"/>
    <x v="8"/>
    <n v="547"/>
    <s v="0547150"/>
    <s v="Natural Gas Handling-CT"/>
    <s v="18000 - Labor Overhead Allocations"/>
    <x v="0"/>
    <n v="26579.94"/>
  </r>
  <r>
    <s v="NON_CORP - Non-Corporate Departments"/>
    <s v="FEG_ES"/>
    <s v="Regulated &amp; Renewable Energy"/>
    <s v="RRE - Florida Stations"/>
    <s v="Suwannee and University of Flo"/>
    <x v="2"/>
    <x v="8"/>
    <n v="548"/>
    <s v="0548100"/>
    <s v="Generation Expenses-Other CT"/>
    <s v="11000 - Labor"/>
    <x v="0"/>
    <n v="5758.2788"/>
  </r>
  <r>
    <s v="NON_CORP - Non-Corporate Departments"/>
    <s v="FEG_ES"/>
    <s v="Regulated &amp; Renewable Energy"/>
    <s v="RRE - Florida Stations"/>
    <s v="Suwannee and University of Flo"/>
    <x v="2"/>
    <x v="8"/>
    <n v="548"/>
    <s v="0548100"/>
    <s v="Generation Expenses-Other CT"/>
    <s v="18000 - Labor Overhead Allocations"/>
    <x v="0"/>
    <n v="6913.81"/>
  </r>
  <r>
    <s v="NON_CORP - Non-Corporate Departments"/>
    <s v="FEG_ES"/>
    <s v="Regulated &amp; Renewable Energy"/>
    <s v="RRE - Florida Stations"/>
    <s v="Suwannee and University of Flo"/>
    <x v="2"/>
    <x v="8"/>
    <n v="548"/>
    <s v="0548100"/>
    <s v="Generation Expenses-Other CT"/>
    <s v="18400 - Incentives Allocated"/>
    <x v="0"/>
    <n v="691"/>
  </r>
  <r>
    <s v="NON_CORP - Non-Corporate Departments"/>
    <s v="FEG_ES"/>
    <s v="Regulated &amp; Renewable Energy"/>
    <s v="RRE - Florida Stations"/>
    <s v="Suwannee and University of Flo"/>
    <x v="2"/>
    <x v="8"/>
    <n v="548"/>
    <s v="0548200"/>
    <s v="Prime Movers - Generators- CT"/>
    <s v="18000 - Labor Overhead Allocations"/>
    <x v="0"/>
    <n v="244.44"/>
  </r>
  <r>
    <s v="NON_CORP - Non-Corporate Departments"/>
    <s v="FEG_ES"/>
    <s v="Regulated &amp; Renewable Energy"/>
    <s v="RRE - Florida Stations"/>
    <s v="Suwannee and University of Flo"/>
    <x v="2"/>
    <x v="8"/>
    <n v="549"/>
    <s v="0549000"/>
    <s v="Misc-Power Generation Expenses"/>
    <s v="11000 - Labor"/>
    <x v="0"/>
    <n v="91834.657600000006"/>
  </r>
  <r>
    <s v="NON_CORP - Non-Corporate Departments"/>
    <s v="FEG_ES"/>
    <s v="Regulated &amp; Renewable Energy"/>
    <s v="RRE - Florida Stations"/>
    <s v="Suwannee and University of Flo"/>
    <x v="2"/>
    <x v="8"/>
    <n v="549"/>
    <s v="0549000"/>
    <s v="Misc-Power Generation Expenses"/>
    <s v="18000 - Labor Overhead Allocations"/>
    <x v="0"/>
    <n v="12201.92"/>
  </r>
  <r>
    <s v="NON_CORP - Non-Corporate Departments"/>
    <s v="FEG_ES"/>
    <s v="Regulated &amp; Renewable Energy"/>
    <s v="RRE - Florida Stations"/>
    <s v="Suwannee and University of Flo"/>
    <x v="2"/>
    <x v="8"/>
    <n v="549"/>
    <s v="0549000"/>
    <s v="Misc-Power Generation Expenses"/>
    <s v="18400 - Incentives Allocated"/>
    <x v="0"/>
    <n v="11020.24"/>
  </r>
  <r>
    <s v="NON_CORP - Non-Corporate Departments"/>
    <s v="FEG_ES"/>
    <s v="Regulated &amp; Renewable Energy"/>
    <s v="RRE - Florida Stations"/>
    <s v="Suwannee and University of Flo"/>
    <x v="3"/>
    <x v="8"/>
    <n v="551"/>
    <s v="0551000"/>
    <s v="Suprvsn and Enginring-CT Maint"/>
    <s v="11000 - Labor"/>
    <x v="0"/>
    <n v="796.82"/>
  </r>
  <r>
    <s v="NON_CORP - Non-Corporate Departments"/>
    <s v="FEG_ES"/>
    <s v="Regulated &amp; Renewable Energy"/>
    <s v="RRE - Florida Stations"/>
    <s v="Suwannee and University of Flo"/>
    <x v="3"/>
    <x v="8"/>
    <n v="551"/>
    <s v="0551000"/>
    <s v="Suprvsn and Enginring-CT Maint"/>
    <s v="18000 - Labor Overhead Allocations"/>
    <x v="0"/>
    <n v="1579.54"/>
  </r>
  <r>
    <s v="NON_CORP - Non-Corporate Departments"/>
    <s v="FEG_ES"/>
    <s v="Regulated &amp; Renewable Energy"/>
    <s v="RRE - Florida Stations"/>
    <s v="Suwannee and University of Flo"/>
    <x v="3"/>
    <x v="8"/>
    <n v="551"/>
    <s v="0551000"/>
    <s v="Suprvsn and Enginring-CT Maint"/>
    <s v="18400 - Incentives Allocated"/>
    <x v="0"/>
    <n v="87.7"/>
  </r>
  <r>
    <s v="NON_CORP - Non-Corporate Departments"/>
    <s v="FEG_ES"/>
    <s v="Regulated &amp; Renewable Energy"/>
    <s v="RRE - Florida Stations"/>
    <s v="Suwannee and University of Flo"/>
    <x v="3"/>
    <x v="8"/>
    <n v="552"/>
    <s v="0552000"/>
    <s v="Maintenance Of Structures-CT"/>
    <s v="11002 - Labor-Union"/>
    <x v="0"/>
    <n v="-316173"/>
  </r>
  <r>
    <s v="NON_CORP - Non-Corporate Departments"/>
    <s v="FEG_ES"/>
    <s v="Regulated &amp; Renewable Energy"/>
    <s v="RRE - Florida Stations"/>
    <s v="Suwannee and University of Flo"/>
    <x v="3"/>
    <x v="8"/>
    <n v="552"/>
    <s v="0552000"/>
    <s v="Maintenance Of Structures-CT"/>
    <s v="11006 - Vacancies-BUDG only"/>
    <x v="0"/>
    <n v="-7626.9960000000001"/>
  </r>
  <r>
    <s v="NON_CORP - Non-Corporate Departments"/>
    <s v="FEG_ES"/>
    <s v="Regulated &amp; Renewable Energy"/>
    <s v="RRE - Florida Stations"/>
    <s v="Suwannee and University of Flo"/>
    <x v="3"/>
    <x v="8"/>
    <n v="552"/>
    <s v="0552000"/>
    <s v="Maintenance Of Structures-CT"/>
    <s v="18000 - Labor Overhead Allocations"/>
    <x v="0"/>
    <n v="-652.75"/>
  </r>
  <r>
    <s v="NON_CORP - Non-Corporate Departments"/>
    <s v="FEG_ES"/>
    <s v="Regulated &amp; Renewable Energy"/>
    <s v="RRE - Florida Stations"/>
    <s v="Suwannee and University of Flo"/>
    <x v="3"/>
    <x v="8"/>
    <n v="552"/>
    <s v="0552000"/>
    <s v="Maintenance Of Structures-CT"/>
    <s v="18400 - Incentives Allocated"/>
    <x v="0"/>
    <n v="-6641.88"/>
  </r>
  <r>
    <s v="NON_CORP - Non-Corporate Departments"/>
    <s v="FEG_ES"/>
    <s v="Regulated &amp; Renewable Energy"/>
    <s v="RRE - Florida Stations"/>
    <s v="Suwannee and University of Flo"/>
    <x v="3"/>
    <x v="8"/>
    <n v="552"/>
    <s v="0552000"/>
    <s v="Maintenance Of Structures-CT"/>
    <s v="18401 - Incentives Allocated-Union"/>
    <x v="0"/>
    <n v="-9485.2800000000007"/>
  </r>
  <r>
    <s v="NON_CORP - Non-Corporate Departments"/>
    <s v="FEG_ES"/>
    <s v="Regulated &amp; Renewable Energy"/>
    <s v="RRE - Florida Stations"/>
    <s v="Suwannee and University of Flo"/>
    <x v="3"/>
    <x v="8"/>
    <n v="553"/>
    <s v="0553000"/>
    <s v="Maint-Gentg and Elect Equip-CT"/>
    <s v="18000 - Labor Overhead Allocations"/>
    <x v="0"/>
    <n v="414.65"/>
  </r>
  <r>
    <s v="NON_CORP - Non-Corporate Departments"/>
    <s v="FEG_ES"/>
    <s v="Regulated &amp; Renewable Energy"/>
    <s v="RRE - Florida Stations"/>
    <s v="Suwannee and University of Flo"/>
    <x v="3"/>
    <x v="8"/>
    <n v="554"/>
    <s v="0554000"/>
    <s v="Misc Power Generation Plant-CT"/>
    <s v="18000 - Labor Overhead Allocations"/>
    <x v="0"/>
    <n v="10744.71"/>
  </r>
  <r>
    <s v="NON_CORP - Non-Corporate Departments"/>
    <s v="FEG_ES"/>
    <s v="Regulated &amp; Renewable Energy"/>
    <s v="RRE - Florida Stations"/>
    <s v="Suwannee and University of Flo"/>
    <x v="4"/>
    <x v="8"/>
    <n v="920"/>
    <s v="0920000"/>
    <s v="A &amp; G Salaries"/>
    <s v="18000 - Labor Overhead Allocations"/>
    <x v="0"/>
    <n v="60568.38"/>
  </r>
  <r>
    <s v="NON_CORP - Non-Corporate Departments"/>
    <s v="FEG_ES"/>
    <s v="Regulated &amp; Renewable Energy"/>
    <s v="RRE - Florida Stations"/>
    <s v="Suwannee and University of Flo"/>
    <x v="4"/>
    <x v="8"/>
    <n v="926"/>
    <s v="0926600"/>
    <s v="Employee Benefits-Transferred"/>
    <s v="18000 - Labor Overhead Allocations"/>
    <x v="0"/>
    <n v="69237.81"/>
  </r>
  <r>
    <s v="NON_CORP - Non-Corporate Departments"/>
    <s v="FEG_GRID"/>
    <s v="Customer Experience &amp; Solution"/>
    <s v="CIS - Florida"/>
    <s v="CIS - Florida"/>
    <x v="5"/>
    <x v="9"/>
    <n v="903"/>
    <s v="0903000"/>
    <s v="Cust Records &amp; Collection Exp"/>
    <s v="11000 - Labor"/>
    <x v="0"/>
    <n v="32199.439999999999"/>
  </r>
  <r>
    <s v="NON_CORP - Non-Corporate Departments"/>
    <s v="FEG_GRID"/>
    <s v="Customer Experience &amp; Solution"/>
    <s v="CIS - Florida"/>
    <s v="CIS - Florida"/>
    <x v="5"/>
    <x v="9"/>
    <n v="903"/>
    <s v="0903000"/>
    <s v="Cust Records &amp; Collection Exp"/>
    <s v="11002 - Labor-Union"/>
    <x v="0"/>
    <n v="569.46"/>
  </r>
  <r>
    <s v="NON_CORP - Non-Corporate Departments"/>
    <s v="FEG_GRID"/>
    <s v="Customer Experience &amp; Solution"/>
    <s v="CIS - Florida"/>
    <s v="CIS - Florida"/>
    <x v="5"/>
    <x v="9"/>
    <n v="903"/>
    <s v="0903000"/>
    <s v="Cust Records &amp; Collection Exp"/>
    <s v="18400 - Incentives Allocated"/>
    <x v="0"/>
    <n v="3640.4"/>
  </r>
  <r>
    <s v="NON_CORP - Non-Corporate Departments"/>
    <s v="FEG_GRID"/>
    <s v="Customer Experience &amp; Solution"/>
    <s v="CIS - Florida"/>
    <s v="CIS - Florida"/>
    <x v="5"/>
    <x v="9"/>
    <n v="903"/>
    <s v="0903000"/>
    <s v="Cust Records &amp; Collection Exp"/>
    <s v="18401 - Incentives Allocated-Union"/>
    <x v="0"/>
    <n v="17.09"/>
  </r>
  <r>
    <s v="NON_CORP - Non-Corporate Departments"/>
    <s v="FEG_GRID"/>
    <s v="Customer Experience &amp; Solution"/>
    <s v="CUS_Standard"/>
    <s v="Metering Services"/>
    <x v="11"/>
    <x v="9"/>
    <n v="566"/>
    <s v="0566000"/>
    <s v="Misc Trans Exp-Other"/>
    <s v="11002 - Labor-Union"/>
    <x v="0"/>
    <n v="3093.0978"/>
  </r>
  <r>
    <s v="NON_CORP - Non-Corporate Departments"/>
    <s v="FEG_GRID"/>
    <s v="Customer Experience &amp; Solution"/>
    <s v="CUS_Standard"/>
    <s v="Metering Services"/>
    <x v="11"/>
    <x v="9"/>
    <n v="566"/>
    <s v="0566000"/>
    <s v="Misc Trans Exp-Other"/>
    <s v="18401 - Incentives Allocated-Union"/>
    <x v="0"/>
    <n v="92.82"/>
  </r>
  <r>
    <s v="NON_CORP - Non-Corporate Departments"/>
    <s v="FEG_GRID"/>
    <s v="Customer Experience &amp; Solution"/>
    <s v="CUS_Standard"/>
    <s v="Metering Services"/>
    <x v="8"/>
    <x v="9"/>
    <n v="586"/>
    <s v="0586000"/>
    <s v="Meter Expenses-Dist"/>
    <s v="11000 - Labor"/>
    <x v="0"/>
    <n v="12528.0034"/>
  </r>
  <r>
    <s v="NON_CORP - Non-Corporate Departments"/>
    <s v="FEG_GRID"/>
    <s v="Customer Experience &amp; Solution"/>
    <s v="CUS_Standard"/>
    <s v="Metering Services"/>
    <x v="8"/>
    <x v="9"/>
    <n v="586"/>
    <s v="0586000"/>
    <s v="Meter Expenses-Dist"/>
    <s v="11002 - Labor-Union"/>
    <x v="0"/>
    <n v="382895.69319999998"/>
  </r>
  <r>
    <s v="NON_CORP - Non-Corporate Departments"/>
    <s v="FEG_GRID"/>
    <s v="Customer Experience &amp; Solution"/>
    <s v="CUS_Standard"/>
    <s v="Metering Services"/>
    <x v="8"/>
    <x v="9"/>
    <n v="586"/>
    <s v="0586000"/>
    <s v="Meter Expenses-Dist"/>
    <s v="12000 - Overtime"/>
    <x v="0"/>
    <n v="232797.78"/>
  </r>
  <r>
    <s v="NON_CORP - Non-Corporate Departments"/>
    <s v="FEG_GRID"/>
    <s v="Customer Experience &amp; Solution"/>
    <s v="CUS_Standard"/>
    <s v="Metering Services"/>
    <x v="8"/>
    <x v="9"/>
    <n v="586"/>
    <s v="0586000"/>
    <s v="Meter Expenses-Dist"/>
    <s v="18400 - Incentives Allocated"/>
    <x v="0"/>
    <n v="26985.96"/>
  </r>
  <r>
    <s v="NON_CORP - Non-Corporate Departments"/>
    <s v="FEG_GRID"/>
    <s v="Customer Experience &amp; Solution"/>
    <s v="CUS_Standard"/>
    <s v="Metering Services"/>
    <x v="8"/>
    <x v="9"/>
    <n v="586"/>
    <s v="0586000"/>
    <s v="Meter Expenses-Dist"/>
    <s v="18401 - Incentives Allocated-Union"/>
    <x v="0"/>
    <n v="11487.06"/>
  </r>
  <r>
    <s v="NON_CORP - Non-Corporate Departments"/>
    <s v="FEG_GRID"/>
    <s v="Customer Experience &amp; Solution"/>
    <s v="CUS_Standard"/>
    <s v="Metering Services"/>
    <x v="8"/>
    <x v="9"/>
    <n v="587"/>
    <s v="0587000"/>
    <s v="Cust Install Exp-Other Dist"/>
    <s v="11000 - Labor"/>
    <x v="0"/>
    <n v="609488.36080000002"/>
  </r>
  <r>
    <s v="NON_CORP - Non-Corporate Departments"/>
    <s v="FEG_GRID"/>
    <s v="Customer Experience &amp; Solution"/>
    <s v="CUS_Standard"/>
    <s v="Metering Services"/>
    <x v="8"/>
    <x v="9"/>
    <n v="587"/>
    <s v="0587000"/>
    <s v="Cust Install Exp-Other Dist"/>
    <s v="11002 - Labor-Union"/>
    <x v="0"/>
    <n v="76296.415299999993"/>
  </r>
  <r>
    <s v="NON_CORP - Non-Corporate Departments"/>
    <s v="FEG_GRID"/>
    <s v="Customer Experience &amp; Solution"/>
    <s v="CUS_Standard"/>
    <s v="Metering Services"/>
    <x v="8"/>
    <x v="9"/>
    <n v="587"/>
    <s v="0587000"/>
    <s v="Cust Install Exp-Other Dist"/>
    <s v="18400 - Incentives Allocated"/>
    <x v="0"/>
    <n v="67043.78"/>
  </r>
  <r>
    <s v="NON_CORP - Non-Corporate Departments"/>
    <s v="FEG_GRID"/>
    <s v="Customer Experience &amp; Solution"/>
    <s v="CUS_Standard"/>
    <s v="Metering Services"/>
    <x v="8"/>
    <x v="9"/>
    <n v="587"/>
    <s v="0587000"/>
    <s v="Cust Install Exp-Other Dist"/>
    <s v="18401 - Incentives Allocated-Union"/>
    <x v="0"/>
    <n v="2289"/>
  </r>
  <r>
    <s v="NON_CORP - Non-Corporate Departments"/>
    <s v="FEG_GRID"/>
    <s v="Customer Experience &amp; Solution"/>
    <s v="CUS_Standard"/>
    <s v="Metering Services"/>
    <x v="8"/>
    <x v="9"/>
    <n v="588"/>
    <s v="0588100"/>
    <s v="Misc Distribution Exp-Other"/>
    <s v="11002 - Labor-Union"/>
    <x v="0"/>
    <n v="71141.251999999993"/>
  </r>
  <r>
    <s v="NON_CORP - Non-Corporate Departments"/>
    <s v="FEG_GRID"/>
    <s v="Customer Experience &amp; Solution"/>
    <s v="CUS_Standard"/>
    <s v="Metering Services"/>
    <x v="8"/>
    <x v="9"/>
    <n v="588"/>
    <s v="0588100"/>
    <s v="Misc Distribution Exp-Other"/>
    <s v="18401 - Incentives Allocated-Union"/>
    <x v="0"/>
    <n v="2134.25"/>
  </r>
  <r>
    <s v="NON_CORP - Non-Corporate Departments"/>
    <s v="FEG_GRID"/>
    <s v="Customer Experience &amp; Solution"/>
    <s v="CUS_Standard"/>
    <s v="Metering Services"/>
    <x v="7"/>
    <x v="9"/>
    <n v="597"/>
    <s v="0597000"/>
    <s v="Maintenance Of Meters-Dist"/>
    <s v="11000 - Labor"/>
    <x v="0"/>
    <n v="611665.95900000003"/>
  </r>
  <r>
    <s v="NON_CORP - Non-Corporate Departments"/>
    <s v="FEG_GRID"/>
    <s v="Customer Experience &amp; Solution"/>
    <s v="CUS_Standard"/>
    <s v="Metering Services"/>
    <x v="7"/>
    <x v="9"/>
    <n v="597"/>
    <s v="0597000"/>
    <s v="Maintenance Of Meters-Dist"/>
    <s v="11002 - Labor-Union"/>
    <x v="0"/>
    <n v="370752.41979999997"/>
  </r>
  <r>
    <s v="NON_CORP - Non-Corporate Departments"/>
    <s v="FEG_GRID"/>
    <s v="Customer Experience &amp; Solution"/>
    <s v="CUS_Standard"/>
    <s v="Metering Services"/>
    <x v="7"/>
    <x v="9"/>
    <n v="597"/>
    <s v="0597000"/>
    <s v="Maintenance Of Meters-Dist"/>
    <s v="11003 - BUD ONLY-LABOR VACANCY FACTOR"/>
    <x v="0"/>
    <n v="-101121.8"/>
  </r>
  <r>
    <s v="NON_CORP - Non-Corporate Departments"/>
    <s v="FEG_GRID"/>
    <s v="Customer Experience &amp; Solution"/>
    <s v="CUS_Standard"/>
    <s v="Metering Services"/>
    <x v="7"/>
    <x v="9"/>
    <n v="597"/>
    <s v="0597000"/>
    <s v="Maintenance Of Meters-Dist"/>
    <s v="18400 - Incentives Allocated"/>
    <x v="0"/>
    <n v="56159.96"/>
  </r>
  <r>
    <s v="NON_CORP - Non-Corporate Departments"/>
    <s v="FEG_GRID"/>
    <s v="Customer Experience &amp; Solution"/>
    <s v="CUS_Standard"/>
    <s v="Metering Services"/>
    <x v="7"/>
    <x v="9"/>
    <n v="597"/>
    <s v="0597000"/>
    <s v="Maintenance Of Meters-Dist"/>
    <s v="18401 - Incentives Allocated-Union"/>
    <x v="0"/>
    <n v="11122.65"/>
  </r>
  <r>
    <s v="NON_CORP - Non-Corporate Departments"/>
    <s v="FEG_GRID"/>
    <s v="Customer Experience &amp; Solution"/>
    <s v="CUS_Standard"/>
    <s v="Metering Services"/>
    <x v="5"/>
    <x v="9"/>
    <n v="901"/>
    <s v="0901000"/>
    <s v="Supervision-Cust Accts"/>
    <s v="11000 - Labor"/>
    <x v="0"/>
    <n v="92795.9228"/>
  </r>
  <r>
    <s v="NON_CORP - Non-Corporate Departments"/>
    <s v="FEG_GRID"/>
    <s v="Customer Experience &amp; Solution"/>
    <s v="CUS_Standard"/>
    <s v="Metering Services"/>
    <x v="5"/>
    <x v="9"/>
    <n v="901"/>
    <s v="0901000"/>
    <s v="Supervision-Cust Accts"/>
    <s v="18400 - Incentives Allocated"/>
    <x v="0"/>
    <n v="10207.620000000001"/>
  </r>
  <r>
    <s v="NON_CORP - Non-Corporate Departments"/>
    <s v="FEG_GRID"/>
    <s v="Customer Experience &amp; Solution"/>
    <s v="CUS_Standard"/>
    <s v="Metering Services"/>
    <x v="5"/>
    <x v="9"/>
    <n v="902"/>
    <s v="0902000"/>
    <s v="Meter Reading Expense"/>
    <s v="11000 - Labor"/>
    <x v="0"/>
    <n v="123867.4384"/>
  </r>
  <r>
    <s v="NON_CORP - Non-Corporate Departments"/>
    <s v="FEG_GRID"/>
    <s v="Customer Experience &amp; Solution"/>
    <s v="CUS_Standard"/>
    <s v="Metering Services"/>
    <x v="5"/>
    <x v="9"/>
    <n v="902"/>
    <s v="0902000"/>
    <s v="Meter Reading Expense"/>
    <s v="11002 - Labor-Union"/>
    <x v="0"/>
    <n v="606592.38249999995"/>
  </r>
  <r>
    <s v="NON_CORP - Non-Corporate Departments"/>
    <s v="FEG_GRID"/>
    <s v="Customer Experience &amp; Solution"/>
    <s v="CUS_Standard"/>
    <s v="Metering Services"/>
    <x v="5"/>
    <x v="9"/>
    <n v="902"/>
    <s v="0902000"/>
    <s v="Meter Reading Expense"/>
    <s v="18400 - Incentives Allocated"/>
    <x v="0"/>
    <n v="13625.48"/>
  </r>
  <r>
    <s v="NON_CORP - Non-Corporate Departments"/>
    <s v="FEG_GRID"/>
    <s v="Customer Experience &amp; Solution"/>
    <s v="CUS_Standard"/>
    <s v="Metering Services"/>
    <x v="5"/>
    <x v="9"/>
    <n v="902"/>
    <s v="0902000"/>
    <s v="Meter Reading Expense"/>
    <s v="18401 - Incentives Allocated-Union"/>
    <x v="0"/>
    <n v="18197.810000000001"/>
  </r>
  <r>
    <s v="NON_CORP - Non-Corporate Departments"/>
    <s v="FEG_GRID"/>
    <s v="Customer Experience &amp; Solution"/>
    <s v="CUS_Standard"/>
    <s v="Metering Services"/>
    <x v="5"/>
    <x v="9"/>
    <n v="903"/>
    <s v="0903100"/>
    <s v="Cust Contracts &amp; Orders-Local"/>
    <s v="11003 - BUD ONLY-LABOR VACANCY FACTOR"/>
    <x v="0"/>
    <n v="-402600"/>
  </r>
  <r>
    <s v="NON_CORP - Non-Corporate Departments"/>
    <s v="FEG_GRID"/>
    <s v="Customer Experience &amp; Solution"/>
    <s v="CUS_Standard"/>
    <s v="Metering Services"/>
    <x v="5"/>
    <x v="9"/>
    <n v="903"/>
    <s v="0903100"/>
    <s v="Cust Contracts &amp; Orders-Local"/>
    <s v="12004 - Overtime-Union"/>
    <x v="0"/>
    <n v="86673.72"/>
  </r>
  <r>
    <s v="NON_CORP - Non-Corporate Departments"/>
    <s v="FEG_GRID"/>
    <s v="Customer Experience &amp; Solution"/>
    <s v="CUS_Standard"/>
    <s v="Metering Services"/>
    <x v="5"/>
    <x v="9"/>
    <n v="903"/>
    <s v="0903100"/>
    <s v="Cust Contracts &amp; Orders-Local"/>
    <s v="18400 - Incentives Allocated"/>
    <x v="0"/>
    <n v="-44286"/>
  </r>
  <r>
    <s v="NON_CORP - Non-Corporate Departments"/>
    <s v="FEG_GRID"/>
    <s v="Customer Experience &amp; Solution"/>
    <s v="CUS_Standard"/>
    <s v="Metering Services"/>
    <x v="5"/>
    <x v="9"/>
    <n v="903"/>
    <s v="0903100"/>
    <s v="Cust Contracts &amp; Orders-Local"/>
    <s v="18401 - Incentives Allocated-Union"/>
    <x v="0"/>
    <n v="2600.2800000000002"/>
  </r>
  <r>
    <s v="NON_CORP - Non-Corporate Departments"/>
    <s v="FEG_GRID"/>
    <s v="Customer Experience &amp; Solution"/>
    <s v="CUS_Standard"/>
    <s v="Standard - Progress FL"/>
    <x v="3"/>
    <x v="9"/>
    <n v="556"/>
    <s v="0556000"/>
    <s v="System Cnts &amp; Load Dispatching"/>
    <s v="11000 - Labor"/>
    <x v="0"/>
    <n v="28080.2"/>
  </r>
  <r>
    <s v="NON_CORP - Non-Corporate Departments"/>
    <s v="FEG_GRID"/>
    <s v="Customer Experience &amp; Solution"/>
    <s v="CUS_Standard"/>
    <s v="Standard - Progress FL"/>
    <x v="3"/>
    <x v="9"/>
    <n v="556"/>
    <s v="0556000"/>
    <s v="System Cnts &amp; Load Dispatching"/>
    <s v="18400 - Incentives Allocated"/>
    <x v="0"/>
    <n v="3369.6"/>
  </r>
  <r>
    <s v="NON_CORP - Non-Corporate Departments"/>
    <s v="FEG_GRID"/>
    <s v="Customer Experience &amp; Solution"/>
    <s v="CUS_Standard"/>
    <s v="Standard - Progress FL"/>
    <x v="3"/>
    <x v="9"/>
    <n v="557"/>
    <s v="0557000"/>
    <s v="Other Expenses-Oper"/>
    <s v="11000 - Labor"/>
    <x v="0"/>
    <n v="8835.7999999999993"/>
  </r>
  <r>
    <s v="NON_CORP - Non-Corporate Departments"/>
    <s v="FEG_GRID"/>
    <s v="Customer Experience &amp; Solution"/>
    <s v="CUS_Standard"/>
    <s v="Standard - Progress FL"/>
    <x v="3"/>
    <x v="9"/>
    <n v="557"/>
    <s v="0557000"/>
    <s v="Other Expenses-Oper"/>
    <s v="18400 - Incentives Allocated"/>
    <x v="0"/>
    <n v="971.9"/>
  </r>
  <r>
    <s v="NON_CORP - Non-Corporate Departments"/>
    <s v="FEG_GRID"/>
    <s v="Customer Experience &amp; Solution"/>
    <s v="CUS_Standard"/>
    <s v="Standard - Progress FL"/>
    <x v="11"/>
    <x v="9"/>
    <n v="566"/>
    <s v="0566000"/>
    <s v="Misc Trans Exp-Other"/>
    <s v="11000 - Labor"/>
    <x v="0"/>
    <n v="19560.518"/>
  </r>
  <r>
    <s v="NON_CORP - Non-Corporate Departments"/>
    <s v="FEG_GRID"/>
    <s v="Customer Experience &amp; Solution"/>
    <s v="CUS_Standard"/>
    <s v="Standard - Progress FL"/>
    <x v="11"/>
    <x v="9"/>
    <n v="566"/>
    <s v="0566000"/>
    <s v="Misc Trans Exp-Other"/>
    <s v="18400 - Incentives Allocated"/>
    <x v="0"/>
    <n v="2151.6799999999998"/>
  </r>
  <r>
    <s v="NON_CORP - Non-Corporate Departments"/>
    <s v="FEG_GRID"/>
    <s v="Customer Experience &amp; Solution"/>
    <s v="CUS_Standard"/>
    <s v="Standard - Progress FL"/>
    <x v="8"/>
    <x v="9"/>
    <n v="588"/>
    <s v="0588100"/>
    <s v="Misc Distribution Exp-Other"/>
    <s v="11000 - Labor"/>
    <x v="0"/>
    <n v="945656.53859999997"/>
  </r>
  <r>
    <s v="NON_CORP - Non-Corporate Departments"/>
    <s v="FEG_GRID"/>
    <s v="Customer Experience &amp; Solution"/>
    <s v="CUS_Standard"/>
    <s v="Standard - Progress FL"/>
    <x v="8"/>
    <x v="9"/>
    <n v="588"/>
    <s v="0588100"/>
    <s v="Misc Distribution Exp-Other"/>
    <s v="12000 - Overtime"/>
    <x v="0"/>
    <n v="63472.968000000001"/>
  </r>
  <r>
    <s v="NON_CORP - Non-Corporate Departments"/>
    <s v="FEG_GRID"/>
    <s v="Customer Experience &amp; Solution"/>
    <s v="CUS_Standard"/>
    <s v="Standard - Progress FL"/>
    <x v="8"/>
    <x v="9"/>
    <n v="588"/>
    <s v="0588100"/>
    <s v="Misc Distribution Exp-Other"/>
    <s v="18400 - Incentives Allocated"/>
    <x v="0"/>
    <n v="111153.04"/>
  </r>
  <r>
    <s v="NON_CORP - Non-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1000 - Labor"/>
    <x v="0"/>
    <n v="1132732.6984000001"/>
  </r>
  <r>
    <s v="NON_CORP - Non-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1002 - Labor-Union"/>
    <x v="0"/>
    <n v="32695.828000000001"/>
  </r>
  <r>
    <s v="NON_CORP - Non-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2000 - Overtime"/>
    <x v="0"/>
    <n v="1165.8"/>
  </r>
  <r>
    <s v="NON_CORP - Non-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8400 - Incentives Allocated"/>
    <x v="0"/>
    <n v="130078.2"/>
  </r>
  <r>
    <s v="NON_CORP - Non-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8401 - Incentives Allocated-Union"/>
    <x v="0"/>
    <n v="980.87"/>
  </r>
  <r>
    <s v="NON_CORP - Non-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1000 - Labor"/>
    <x v="0"/>
    <n v="6535669.3830000004"/>
  </r>
  <r>
    <s v="NON_CORP - Non-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1003 - BUD ONLY-LABOR VACANCY FACTOR"/>
    <x v="0"/>
    <n v="-170375.32"/>
  </r>
  <r>
    <s v="NON_CORP - Non-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2000 - Overtime"/>
    <x v="0"/>
    <n v="155400.42000000001"/>
  </r>
  <r>
    <s v="NON_CORP - Non-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5002 - Labor Other"/>
    <x v="0"/>
    <n v="11039.888000000001"/>
  </r>
  <r>
    <s v="NON_CORP - Non-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8400 - Incentives Allocated"/>
    <x v="0"/>
    <n v="693908.01"/>
  </r>
  <r>
    <s v="NON_CORP - Non-Corporate Departments"/>
    <s v="FEG_GRID"/>
    <s v="Customer Experience &amp; Solution"/>
    <s v="CUS_Standard"/>
    <s v="Standard - Progress FL"/>
    <x v="5"/>
    <x v="9"/>
    <n v="903"/>
    <s v="0903200"/>
    <s v="Cust Billing &amp; Acct"/>
    <s v="11000 - Labor"/>
    <x v="0"/>
    <n v="7943481.5966999996"/>
  </r>
  <r>
    <s v="NON_CORP - Non-Corporate Departments"/>
    <s v="FEG_GRID"/>
    <s v="Customer Experience &amp; Solution"/>
    <s v="CUS_Standard"/>
    <s v="Standard - Progress FL"/>
    <x v="5"/>
    <x v="9"/>
    <n v="903"/>
    <s v="0903200"/>
    <s v="Cust Billing &amp; Acct"/>
    <s v="11003 - BUD ONLY-LABOR VACANCY FACTOR"/>
    <x v="0"/>
    <n v="-161165.82"/>
  </r>
  <r>
    <s v="NON_CORP - Non-Corporate Departments"/>
    <s v="FEG_GRID"/>
    <s v="Customer Experience &amp; Solution"/>
    <s v="CUS_Standard"/>
    <s v="Standard - Progress FL"/>
    <x v="5"/>
    <x v="9"/>
    <n v="903"/>
    <s v="0903200"/>
    <s v="Cust Billing &amp; Acct"/>
    <s v="12000 - Overtime"/>
    <x v="0"/>
    <n v="288557.40000000002"/>
  </r>
  <r>
    <s v="NON_CORP - Non-Corporate Departments"/>
    <s v="FEG_GRID"/>
    <s v="Customer Experience &amp; Solution"/>
    <s v="CUS_Standard"/>
    <s v="Standard - Progress FL"/>
    <x v="5"/>
    <x v="9"/>
    <n v="903"/>
    <s v="0903200"/>
    <s v="Cust Billing &amp; Acct"/>
    <s v="15002 - Labor Other"/>
    <x v="0"/>
    <n v="25280.94"/>
  </r>
  <r>
    <s v="NON_CORP - Non-Corporate Departments"/>
    <s v="FEG_GRID"/>
    <s v="Customer Experience &amp; Solution"/>
    <s v="CUS_Standard"/>
    <s v="Standard - Progress FL"/>
    <x v="5"/>
    <x v="9"/>
    <n v="903"/>
    <s v="0903200"/>
    <s v="Cust Billing &amp; Acct"/>
    <s v="18400 - Incentives Allocated"/>
    <x v="0"/>
    <n v="868555.45"/>
  </r>
  <r>
    <s v="NON_CORP - Non-Corporate Departments"/>
    <s v="FEG_GRID"/>
    <s v="Customer Experience &amp; Solution"/>
    <s v="CUS_Standard"/>
    <s v="Standard - Progress FL"/>
    <x v="5"/>
    <x v="9"/>
    <n v="903"/>
    <s v="0903300"/>
    <s v="Cust Collecting-Local"/>
    <s v="11000 - Labor"/>
    <x v="0"/>
    <n v="5805601.71"/>
  </r>
  <r>
    <s v="NON_CORP - Non-Corporate Departments"/>
    <s v="FEG_GRID"/>
    <s v="Customer Experience &amp; Solution"/>
    <s v="CUS_Standard"/>
    <s v="Standard - Progress FL"/>
    <x v="5"/>
    <x v="9"/>
    <n v="903"/>
    <s v="0903300"/>
    <s v="Cust Collecting-Local"/>
    <s v="11003 - BUD ONLY-LABOR VACANCY FACTOR"/>
    <x v="0"/>
    <n v="-128932.54"/>
  </r>
  <r>
    <s v="NON_CORP - Non-Corporate Departments"/>
    <s v="FEG_GRID"/>
    <s v="Customer Experience &amp; Solution"/>
    <s v="CUS_Standard"/>
    <s v="Standard - Progress FL"/>
    <x v="5"/>
    <x v="9"/>
    <n v="903"/>
    <s v="0903300"/>
    <s v="Cust Collecting-Local"/>
    <s v="12000 - Overtime"/>
    <x v="0"/>
    <n v="149450.88"/>
  </r>
  <r>
    <s v="NON_CORP - Non-Corporate Departments"/>
    <s v="FEG_GRID"/>
    <s v="Customer Experience &amp; Solution"/>
    <s v="CUS_Standard"/>
    <s v="Standard - Progress FL"/>
    <x v="5"/>
    <x v="9"/>
    <n v="903"/>
    <s v="0903300"/>
    <s v="Cust Collecting-Local"/>
    <s v="15002 - Labor Other"/>
    <x v="0"/>
    <n v="8354.5400000000009"/>
  </r>
  <r>
    <s v="NON_CORP - Non-Corporate Departments"/>
    <s v="FEG_GRID"/>
    <s v="Customer Experience &amp; Solution"/>
    <s v="CUS_Standard"/>
    <s v="Standard - Progress FL"/>
    <x v="5"/>
    <x v="9"/>
    <n v="903"/>
    <s v="0903300"/>
    <s v="Cust Collecting-Local"/>
    <s v="18400 - Incentives Allocated"/>
    <x v="0"/>
    <n v="623186.97"/>
  </r>
  <r>
    <s v="NON_CORP - Non-Corporate Departments"/>
    <s v="FEG_GRID"/>
    <s v="Customer Experience &amp; Solution"/>
    <s v="CUS_Standard"/>
    <s v="Standard - Progress FL"/>
    <x v="5"/>
    <x v="9"/>
    <n v="903"/>
    <s v="0903400"/>
    <s v="Cust Receiv &amp; Collect Exp-Edp"/>
    <s v="11000 - Labor"/>
    <x v="0"/>
    <n v="140281.23699999999"/>
  </r>
  <r>
    <s v="NON_CORP - Non-Corporate Departments"/>
    <s v="FEG_GRID"/>
    <s v="Customer Experience &amp; Solution"/>
    <s v="CUS_Standard"/>
    <s v="Standard - Progress FL"/>
    <x v="5"/>
    <x v="9"/>
    <n v="903"/>
    <s v="0903400"/>
    <s v="Cust Receiv &amp; Collect Exp-Edp"/>
    <s v="18400 - Incentives Allocated"/>
    <x v="0"/>
    <n v="15512.18"/>
  </r>
  <r>
    <s v="NON_CORP - Non-Corporate Departments"/>
    <s v="FEG_GRID"/>
    <s v="Customer Experience &amp; Solution"/>
    <s v="CUS_Standard"/>
    <s v="Standard - Progress FL"/>
    <x v="10"/>
    <x v="9"/>
    <n v="910"/>
    <s v="0910100"/>
    <s v="Exp-Rs Reg Prod/Svces-CstAccts"/>
    <s v="11000 - Labor"/>
    <x v="0"/>
    <n v="136280.28700000001"/>
  </r>
  <r>
    <s v="NON_CORP - Non-Corporate Departments"/>
    <s v="FEG_GRID"/>
    <s v="Customer Experience &amp; Solution"/>
    <s v="CUS_Standard"/>
    <s v="Standard - Progress FL"/>
    <x v="10"/>
    <x v="9"/>
    <n v="910"/>
    <s v="0910100"/>
    <s v="Exp-Rs Reg Prod/Svces-CstAccts"/>
    <s v="18400 - Incentives Allocated"/>
    <x v="0"/>
    <n v="14990.86"/>
  </r>
  <r>
    <s v="NON_CORP - Non-Corporate Departments"/>
    <s v="FEG_GRID"/>
    <s v="Customer Experience &amp; Solution"/>
    <s v="CUS_Standard"/>
    <s v="Standard - Progress FL"/>
    <x v="6"/>
    <x v="9"/>
    <n v="912"/>
    <s v="0912000"/>
    <s v="Demonstrating &amp; Selling Exp"/>
    <s v="11000 - Labor"/>
    <x v="0"/>
    <n v="1866096.82"/>
  </r>
  <r>
    <s v="NON_CORP - Non-Corporate Departments"/>
    <s v="FEG_GRID"/>
    <s v="Customer Experience &amp; Solution"/>
    <s v="CUS_Standard"/>
    <s v="Standard - Progress FL"/>
    <x v="6"/>
    <x v="9"/>
    <n v="912"/>
    <s v="0912000"/>
    <s v="Demonstrating &amp; Selling Exp"/>
    <s v="18400 - Incentives Allocated"/>
    <x v="0"/>
    <n v="205270.76"/>
  </r>
  <r>
    <s v="NON_CORP - Non-Corporate Departments"/>
    <s v="FEG_GRID"/>
    <s v="Customer Experience &amp; Solution"/>
    <s v="CUS_Standard"/>
    <s v="Standard - Progress FL"/>
    <x v="4"/>
    <x v="9"/>
    <n v="920"/>
    <s v="0920000"/>
    <s v="A &amp; G Salaries"/>
    <s v="11000 - Labor"/>
    <x v="0"/>
    <n v="28896.38"/>
  </r>
  <r>
    <s v="NON_CORP - Non-Corporate Departments"/>
    <s v="FEG_GRID"/>
    <s v="Customer Experience &amp; Solution"/>
    <s v="CUS_Standard"/>
    <s v="Standard - Progress FL"/>
    <x v="4"/>
    <x v="9"/>
    <n v="920"/>
    <s v="0920000"/>
    <s v="A &amp; G Salaries"/>
    <s v="11003 - BUD ONLY-LABOR VACANCY FACTOR"/>
    <x v="0"/>
    <n v="-172974.984"/>
  </r>
  <r>
    <s v="NON_CORP - Non-Corporate Departments"/>
    <s v="FEG_GRID"/>
    <s v="Customer Experience &amp; Solution"/>
    <s v="CUS_Standard"/>
    <s v="Standard - Progress FL"/>
    <x v="4"/>
    <x v="9"/>
    <n v="920"/>
    <s v="0920000"/>
    <s v="A &amp; G Salaries"/>
    <s v="18400 - Incentives Allocated"/>
    <x v="0"/>
    <n v="-15842.46"/>
  </r>
  <r>
    <s v="NON_CORP - Non-Corporate Departments"/>
    <s v="FEG_GRID"/>
    <s v="Customer Experience &amp; Solution"/>
    <s v="Distribution Services"/>
    <s v="Governance Base OM"/>
    <x v="8"/>
    <x v="9"/>
    <n v="588"/>
    <s v="0588100"/>
    <s v="Misc Distribution Exp-Other"/>
    <s v="11000 - Labor"/>
    <x v="0"/>
    <n v="4548.0972000000002"/>
  </r>
  <r>
    <s v="NON_CORP - Non-Corporate Departments"/>
    <s v="FEG_GRID"/>
    <s v="Customer Experience &amp; Solution"/>
    <s v="Distribution Services"/>
    <s v="Governance Base OM"/>
    <x v="8"/>
    <x v="9"/>
    <n v="588"/>
    <s v="0588100"/>
    <s v="Misc Distribution Exp-Other"/>
    <s v="18400 - Incentives Allocated"/>
    <x v="0"/>
    <n v="545.78"/>
  </r>
  <r>
    <s v="NON_CORP - Non-Corporate Departments"/>
    <s v="FEG_GRID"/>
    <s v="Customer Experience &amp; Solution"/>
    <s v="Distribution Services"/>
    <s v="T&amp;D Other"/>
    <x v="10"/>
    <x v="9"/>
    <n v="910"/>
    <s v="0910000"/>
    <s v="Misc Cust Serv/Inform Exp"/>
    <s v="11000 - Labor"/>
    <x v="0"/>
    <n v="3090.72"/>
  </r>
  <r>
    <s v="NON_CORP - Non-Corporate Departments"/>
    <s v="FEG_GRID"/>
    <s v="Customer Experience &amp; Solution"/>
    <s v="Distribution Services"/>
    <s v="T&amp;D Other"/>
    <x v="10"/>
    <x v="9"/>
    <n v="910"/>
    <s v="0910000"/>
    <s v="Misc Cust Serv/Inform Exp"/>
    <s v="18400 - Incentives Allocated"/>
    <x v="0"/>
    <n v="339.96"/>
  </r>
  <r>
    <s v="NON_CORP - Non-Corporate Departments"/>
    <s v="FEG_GRID"/>
    <s v="Customer Experience &amp; Solution"/>
    <s v="Distribution Services"/>
    <s v="T&amp;D Other"/>
    <x v="4"/>
    <x v="9"/>
    <n v="920"/>
    <s v="0920000"/>
    <s v="A &amp; G Salaries"/>
    <s v="11000 - Labor"/>
    <x v="0"/>
    <n v="10021319.23"/>
  </r>
  <r>
    <s v="NON_CORP - Non-Corporate Departments"/>
    <s v="FEG_GRID"/>
    <s v="Customer Experience &amp; Solution"/>
    <s v="Distribution Services"/>
    <s v="T&amp;D Other"/>
    <x v="4"/>
    <x v="9"/>
    <n v="920"/>
    <s v="0920000"/>
    <s v="A &amp; G Salaries"/>
    <s v="12000 - Overtime"/>
    <x v="0"/>
    <n v="18689.3004"/>
  </r>
  <r>
    <s v="NON_CORP - Non-Corporate Departments"/>
    <s v="FEG_GRID"/>
    <s v="Customer Experience &amp; Solution"/>
    <s v="Distribution Services"/>
    <s v="T&amp;D Other"/>
    <x v="4"/>
    <x v="9"/>
    <n v="920"/>
    <s v="0920000"/>
    <s v="A &amp; G Salaries"/>
    <s v="18000 - Labor Overhead Allocations"/>
    <x v="0"/>
    <n v="-20745.12"/>
  </r>
  <r>
    <s v="NON_CORP - Non-Corporate Departments"/>
    <s v="FEG_GRID"/>
    <s v="Customer Experience &amp; Solution"/>
    <s v="Distribution Services"/>
    <s v="T&amp;D Other"/>
    <x v="4"/>
    <x v="9"/>
    <n v="920"/>
    <s v="0920000"/>
    <s v="A &amp; G Salaries"/>
    <s v="18400 - Incentives Allocated"/>
    <x v="0"/>
    <n v="1130588.8999999999"/>
  </r>
  <r>
    <s v="NON_CORP - Non-Corporate Departments"/>
    <s v="FEG_GRID"/>
    <s v="Customer Experience &amp; Solution"/>
    <s v="FL Customer Delivery Other"/>
    <s v="FL CD SVP Staff"/>
    <x v="8"/>
    <x v="9"/>
    <n v="586"/>
    <s v="0586000"/>
    <s v="Meter Expenses-Dist"/>
    <s v="12000 - Overtime"/>
    <x v="0"/>
    <n v="93600.000400000004"/>
  </r>
  <r>
    <s v="NON_CORP - Non-Corporate Departments"/>
    <s v="FEG_GRID"/>
    <s v="Customer Experience &amp; Solution"/>
    <s v="FL Customer Delivery Other"/>
    <s v="FL CD SVP Staff"/>
    <x v="8"/>
    <x v="9"/>
    <n v="586"/>
    <s v="0586000"/>
    <s v="Meter Expenses-Dist"/>
    <s v="18400 - Incentives Allocated"/>
    <x v="0"/>
    <n v="10295.959999999999"/>
  </r>
  <r>
    <s v="NON_CORP - Non-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1000 - Labor"/>
    <x v="0"/>
    <n v="1366512.4635999999"/>
  </r>
  <r>
    <s v="NON_CORP - Non-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1002 - Labor-Union"/>
    <x v="0"/>
    <n v="159421.696"/>
  </r>
  <r>
    <s v="NON_CORP - Non-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2000 - Overtime"/>
    <x v="0"/>
    <n v="2087.9549999999999"/>
  </r>
  <r>
    <s v="NON_CORP - Non-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2004 - Overtime-Union"/>
    <x v="0"/>
    <n v="40057.491999999998"/>
  </r>
  <r>
    <s v="NON_CORP - Non-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5002 - Labor Other"/>
    <x v="0"/>
    <n v="787.9"/>
  </r>
  <r>
    <s v="NON_CORP - Non-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8000 - Labor Overhead Allocations"/>
    <x v="0"/>
    <n v="62993.45"/>
  </r>
  <r>
    <s v="NON_CORP - Non-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8400 - Incentives Allocated"/>
    <x v="0"/>
    <n v="170288.1"/>
  </r>
  <r>
    <s v="NON_CORP - Non-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8401 - Incentives Allocated-Union"/>
    <x v="0"/>
    <n v="6590.47"/>
  </r>
  <r>
    <s v="NON_CORP - Non-Corporate Departments"/>
    <s v="FEG_GRID"/>
    <s v="Customer Experience &amp; Solution"/>
    <s v="FL Customer Delivery Other"/>
    <s v="FL CD SVP Staff"/>
    <x v="8"/>
    <x v="9"/>
    <n v="589"/>
    <s v="0589000"/>
    <s v="Rents-Dist Oper"/>
    <s v="11000 - Labor"/>
    <x v="0"/>
    <n v="2921.2773999999999"/>
  </r>
  <r>
    <s v="NON_CORP - Non-Corporate Departments"/>
    <s v="FEG_GRID"/>
    <s v="Customer Experience &amp; Solution"/>
    <s v="FL Customer Delivery Other"/>
    <s v="FL CD SVP Staff"/>
    <x v="8"/>
    <x v="9"/>
    <n v="589"/>
    <s v="0589000"/>
    <s v="Rents-Dist Oper"/>
    <s v="18400 - Incentives Allocated"/>
    <x v="0"/>
    <n v="350.58"/>
  </r>
  <r>
    <s v="NON_CORP - Non-Corporate Departments"/>
    <s v="FEG_GRID"/>
    <s v="Customer Experience &amp; Solution"/>
    <s v="FL Customer Delivery Other"/>
    <s v="FL CD SVP Staff"/>
    <x v="7"/>
    <x v="9"/>
    <n v="594"/>
    <s v="0594000"/>
    <s v="Maint-Underground Lines-Dist"/>
    <s v="11002 - Labor-Union"/>
    <x v="0"/>
    <n v="1123.44"/>
  </r>
  <r>
    <s v="NON_CORP - Non-Corporate Departments"/>
    <s v="FEG_GRID"/>
    <s v="Customer Experience &amp; Solution"/>
    <s v="FL Customer Delivery Other"/>
    <s v="FL CD SVP Staff"/>
    <x v="7"/>
    <x v="9"/>
    <n v="594"/>
    <s v="0594000"/>
    <s v="Maint-Underground Lines-Dist"/>
    <s v="12004 - Overtime-Union"/>
    <x v="0"/>
    <n v="41.957999999999998"/>
  </r>
  <r>
    <s v="NON_CORP - Non-Corporate Departments"/>
    <s v="FEG_GRID"/>
    <s v="Customer Experience &amp; Solution"/>
    <s v="FL Customer Delivery Other"/>
    <s v="FL CD SVP Staff"/>
    <x v="7"/>
    <x v="9"/>
    <n v="594"/>
    <s v="0594000"/>
    <s v="Maint-Underground Lines-Dist"/>
    <s v="18000 - Labor Overhead Allocations"/>
    <x v="0"/>
    <n v="80.209999999999994"/>
  </r>
  <r>
    <s v="NON_CORP - Non-Corporate Departments"/>
    <s v="FEG_GRID"/>
    <s v="Customer Experience &amp; Solution"/>
    <s v="FL Customer Delivery Other"/>
    <s v="FL CD SVP Staff"/>
    <x v="7"/>
    <x v="9"/>
    <n v="594"/>
    <s v="0594000"/>
    <s v="Maint-Underground Lines-Dist"/>
    <s v="18401 - Incentives Allocated-Union"/>
    <x v="0"/>
    <n v="46.44"/>
  </r>
  <r>
    <s v="NON_CORP - Non-Corporate Departments"/>
    <s v="FEG_GRID"/>
    <s v="Customer Experience &amp; Solution"/>
    <s v="FL Customer Delivery Other"/>
    <s v="FL CD SVP Staff"/>
    <x v="7"/>
    <x v="9"/>
    <n v="597"/>
    <s v="0597000"/>
    <s v="Maintenance Of Meters-Dist"/>
    <s v="11000 - Labor"/>
    <x v="0"/>
    <n v="259061.91440000001"/>
  </r>
  <r>
    <s v="NON_CORP - Non-Corporate Departments"/>
    <s v="FEG_GRID"/>
    <s v="Customer Experience &amp; Solution"/>
    <s v="FL Customer Delivery Other"/>
    <s v="FL CD SVP Staff"/>
    <x v="7"/>
    <x v="9"/>
    <n v="597"/>
    <s v="0597000"/>
    <s v="Maintenance Of Meters-Dist"/>
    <s v="18400 - Incentives Allocated"/>
    <x v="0"/>
    <n v="28496.82"/>
  </r>
  <r>
    <s v="NON_CORP - Non-Corporate Departments"/>
    <s v="FEG_GRID"/>
    <s v="Customer Experience &amp; Solution"/>
    <s v="FL Customer Delivery Other"/>
    <s v="FL CD SVP Staff"/>
    <x v="5"/>
    <x v="9"/>
    <n v="903"/>
    <s v="0903000"/>
    <s v="Cust Records &amp; Collection Exp"/>
    <s v="11000 - Labor"/>
    <x v="0"/>
    <n v="51404.764600000002"/>
  </r>
  <r>
    <s v="NON_CORP - Non-Corporate Departments"/>
    <s v="FEG_GRID"/>
    <s v="Customer Experience &amp; Solution"/>
    <s v="FL Customer Delivery Other"/>
    <s v="FL CD SVP Staff"/>
    <x v="5"/>
    <x v="9"/>
    <n v="903"/>
    <s v="0903000"/>
    <s v="Cust Records &amp; Collection Exp"/>
    <s v="18400 - Incentives Allocated"/>
    <x v="0"/>
    <n v="5654.54"/>
  </r>
  <r>
    <s v="NON_CORP - Non-Corporate Departments"/>
    <s v="FEG_GRID"/>
    <s v="Customer Experience &amp; Solution"/>
    <s v="FL Distrib Ops"/>
    <s v="FL Distribution Ops"/>
    <x v="11"/>
    <x v="9"/>
    <n v="566"/>
    <s v="0566000"/>
    <s v="Misc Trans Exp-Other"/>
    <s v="11000 - Labor"/>
    <x v="0"/>
    <n v="70.39"/>
  </r>
  <r>
    <s v="NON_CORP - Non-Corporate Departments"/>
    <s v="FEG_GRID"/>
    <s v="Customer Experience &amp; Solution"/>
    <s v="FL Distrib Ops"/>
    <s v="FL Distribution Ops"/>
    <x v="11"/>
    <x v="9"/>
    <n v="566"/>
    <s v="0566000"/>
    <s v="Misc Trans Exp-Other"/>
    <s v="18400 - Incentives Allocated"/>
    <x v="0"/>
    <n v="7.74"/>
  </r>
  <r>
    <s v="NON_CORP - Non-Corporate Departments"/>
    <s v="FEG_GRID"/>
    <s v="Customer Experience &amp; Solution"/>
    <s v="FL Distrib Ops"/>
    <s v="FL Distribution Ops"/>
    <x v="8"/>
    <x v="9"/>
    <n v="581"/>
    <s v="0581004"/>
    <s v="Load Dispatch-Dist of Elec"/>
    <s v="11000 - Labor"/>
    <x v="0"/>
    <n v="685604.53240000003"/>
  </r>
  <r>
    <s v="NON_CORP - Non-Corporate Departments"/>
    <s v="FEG_GRID"/>
    <s v="Customer Experience &amp; Solution"/>
    <s v="FL Distrib Ops"/>
    <s v="FL Distribution Ops"/>
    <x v="8"/>
    <x v="9"/>
    <n v="581"/>
    <s v="0581004"/>
    <s v="Load Dispatch-Dist of Elec"/>
    <s v="11002 - Labor-Union"/>
    <x v="0"/>
    <n v="2152093.4542"/>
  </r>
  <r>
    <s v="NON_CORP - Non-Corporate Departments"/>
    <s v="FEG_GRID"/>
    <s v="Customer Experience &amp; Solution"/>
    <s v="FL Distrib Ops"/>
    <s v="FL Distribution Ops"/>
    <x v="8"/>
    <x v="9"/>
    <n v="581"/>
    <s v="0581004"/>
    <s v="Load Dispatch-Dist of Elec"/>
    <s v="11003 - BUD ONLY-LABOR VACANCY FACTOR"/>
    <x v="0"/>
    <n v="-146363.92800000001"/>
  </r>
  <r>
    <s v="NON_CORP - Non-Corporate Departments"/>
    <s v="FEG_GRID"/>
    <s v="Customer Experience &amp; Solution"/>
    <s v="FL Distrib Ops"/>
    <s v="FL Distribution Ops"/>
    <x v="8"/>
    <x v="9"/>
    <n v="581"/>
    <s v="0581004"/>
    <s v="Load Dispatch-Dist of Elec"/>
    <s v="12000 - Overtime"/>
    <x v="0"/>
    <n v="1508528.28"/>
  </r>
  <r>
    <s v="NON_CORP - Non-Corporate Departments"/>
    <s v="FEG_GRID"/>
    <s v="Customer Experience &amp; Solution"/>
    <s v="FL Distrib Ops"/>
    <s v="FL Distribution Ops"/>
    <x v="8"/>
    <x v="9"/>
    <n v="581"/>
    <s v="0581004"/>
    <s v="Load Dispatch-Dist of Elec"/>
    <s v="18400 - Incentives Allocated"/>
    <x v="0"/>
    <n v="225254.48"/>
  </r>
  <r>
    <s v="NON_CORP - Non-Corporate Departments"/>
    <s v="FEG_GRID"/>
    <s v="Customer Experience &amp; Solution"/>
    <s v="FL Distrib Ops"/>
    <s v="FL Distribution Ops"/>
    <x v="8"/>
    <x v="9"/>
    <n v="581"/>
    <s v="0581004"/>
    <s v="Load Dispatch-Dist of Elec"/>
    <s v="18401 - Incentives Allocated-Union"/>
    <x v="0"/>
    <n v="64562.89"/>
  </r>
  <r>
    <s v="NON_CORP - Non-Corporate Departments"/>
    <s v="FEG_GRID"/>
    <s v="Customer Experience &amp; Solution"/>
    <s v="FL Distrib Ops"/>
    <s v="FL Distribution Ops"/>
    <x v="8"/>
    <x v="9"/>
    <n v="588"/>
    <s v="0588100"/>
    <s v="Misc Distribution Exp-Other"/>
    <s v="11000 - Labor"/>
    <x v="0"/>
    <n v="211.18199999999999"/>
  </r>
  <r>
    <s v="NON_CORP - Non-Corporate Departments"/>
    <s v="FEG_GRID"/>
    <s v="Customer Experience &amp; Solution"/>
    <s v="FL Distrib Ops"/>
    <s v="FL Distribution Ops"/>
    <x v="8"/>
    <x v="9"/>
    <n v="588"/>
    <s v="0588100"/>
    <s v="Misc Distribution Exp-Other"/>
    <s v="18400 - Incentives Allocated"/>
    <x v="0"/>
    <n v="23.23"/>
  </r>
  <r>
    <s v="NON_CORP - Non-Corporate Departments"/>
    <s v="FEG_GRID"/>
    <s v="Customer Experience &amp; Solution"/>
    <s v="FL Veg Mgmt Dist"/>
    <s v="FL VEG MGMT DIST FLORIDA"/>
    <x v="7"/>
    <x v="9"/>
    <n v="593"/>
    <s v="0593100"/>
    <s v="Right-Of-Way Maintenance-Dist"/>
    <s v="11000 - Labor"/>
    <x v="0"/>
    <n v="1399736.7169999999"/>
  </r>
  <r>
    <s v="NON_CORP - Non-Corporate Departments"/>
    <s v="FEG_GRID"/>
    <s v="Customer Experience &amp; Solution"/>
    <s v="FL Veg Mgmt Dist"/>
    <s v="FL VEG MGMT DIST FLORIDA"/>
    <x v="7"/>
    <x v="9"/>
    <n v="593"/>
    <s v="0593100"/>
    <s v="Right-Of-Way Maintenance-Dist"/>
    <s v="18400 - Incentives Allocated"/>
    <x v="0"/>
    <n v="154106.22"/>
  </r>
  <r>
    <s v="NON_CORP - Non-Corporate Departments"/>
    <s v="FEG_GRID"/>
    <s v="Customer Experience &amp; Solution"/>
    <s v="FL Zone Operations"/>
    <s v="FL N Central Zone"/>
    <x v="8"/>
    <x v="9"/>
    <n v="583"/>
    <s v="0583100"/>
    <s v="Overhead Line Exps-Other-Dist"/>
    <s v="11002 - Labor-Union"/>
    <x v="0"/>
    <n v="17698"/>
  </r>
  <r>
    <s v="NON_CORP - Non-Corporate Departments"/>
    <s v="FEG_GRID"/>
    <s v="Customer Experience &amp; Solution"/>
    <s v="FL Zone Operations"/>
    <s v="FL N Central Zone"/>
    <x v="8"/>
    <x v="9"/>
    <n v="583"/>
    <s v="0583100"/>
    <s v="Overhead Line Exps-Other-Dist"/>
    <s v="12004 - Overtime-Union"/>
    <x v="0"/>
    <n v="6832"/>
  </r>
  <r>
    <s v="NON_CORP - Non-Corporate Departments"/>
    <s v="FEG_GRID"/>
    <s v="Customer Experience &amp; Solution"/>
    <s v="FL Zone Operations"/>
    <s v="FL N Central Zone"/>
    <x v="8"/>
    <x v="9"/>
    <n v="583"/>
    <s v="0583100"/>
    <s v="Overhead Line Exps-Other-Dist"/>
    <s v="18000 - Labor Overhead Allocations"/>
    <x v="0"/>
    <n v="1892.55"/>
  </r>
  <r>
    <s v="NON_CORP - Non-Corporate Departments"/>
    <s v="FEG_GRID"/>
    <s v="Customer Experience &amp; Solution"/>
    <s v="FL Zone Operations"/>
    <s v="FL N Central Zone"/>
    <x v="8"/>
    <x v="9"/>
    <n v="583"/>
    <s v="0583100"/>
    <s v="Overhead Line Exps-Other-Dist"/>
    <s v="18401 - Incentives Allocated-Union"/>
    <x v="0"/>
    <n v="735.9"/>
  </r>
  <r>
    <s v="NON_CORP - Non-Corporate Departments"/>
    <s v="FEG_GRID"/>
    <s v="Customer Experience &amp; Solution"/>
    <s v="FL Zone Operations"/>
    <s v="FL N Central Zone"/>
    <x v="8"/>
    <x v="9"/>
    <n v="584"/>
    <s v="0584000"/>
    <s v="Underground Line Expenses-Dist"/>
    <s v="11000 - Labor"/>
    <x v="0"/>
    <n v="1124"/>
  </r>
  <r>
    <s v="NON_CORP - Non-Corporate Departments"/>
    <s v="FEG_GRID"/>
    <s v="Customer Experience &amp; Solution"/>
    <s v="FL Zone Operations"/>
    <s v="FL N Central Zone"/>
    <x v="8"/>
    <x v="9"/>
    <n v="584"/>
    <s v="0584000"/>
    <s v="Underground Line Expenses-Dist"/>
    <s v="11002 - Labor-Union"/>
    <x v="0"/>
    <n v="1026"/>
  </r>
  <r>
    <s v="NON_CORP - Non-Corporate Departments"/>
    <s v="FEG_GRID"/>
    <s v="Customer Experience &amp; Solution"/>
    <s v="FL Zone Operations"/>
    <s v="FL N Central Zone"/>
    <x v="8"/>
    <x v="9"/>
    <n v="584"/>
    <s v="0584000"/>
    <s v="Underground Line Expenses-Dist"/>
    <s v="12000 - Overtime"/>
    <x v="0"/>
    <n v="2"/>
  </r>
  <r>
    <s v="NON_CORP - Non-Corporate Departments"/>
    <s v="FEG_GRID"/>
    <s v="Customer Experience &amp; Solution"/>
    <s v="FL Zone Operations"/>
    <s v="FL N Central Zone"/>
    <x v="8"/>
    <x v="9"/>
    <n v="584"/>
    <s v="0584000"/>
    <s v="Underground Line Expenses-Dist"/>
    <s v="12004 - Overtime-Union"/>
    <x v="0"/>
    <n v="526"/>
  </r>
  <r>
    <s v="NON_CORP - Non-Corporate Departments"/>
    <s v="FEG_GRID"/>
    <s v="Customer Experience &amp; Solution"/>
    <s v="FL Zone Operations"/>
    <s v="FL N Central Zone"/>
    <x v="8"/>
    <x v="9"/>
    <n v="584"/>
    <s v="0584000"/>
    <s v="Underground Line Expenses-Dist"/>
    <s v="18000 - Labor Overhead Allocations"/>
    <x v="0"/>
    <n v="1141.58"/>
  </r>
  <r>
    <s v="NON_CORP - Non-Corporate Departments"/>
    <s v="FEG_GRID"/>
    <s v="Customer Experience &amp; Solution"/>
    <s v="FL Zone Operations"/>
    <s v="FL N Central Zone"/>
    <x v="8"/>
    <x v="9"/>
    <n v="584"/>
    <s v="0584000"/>
    <s v="Underground Line Expenses-Dist"/>
    <s v="18400 - Incentives Allocated"/>
    <x v="0"/>
    <n v="123.86"/>
  </r>
  <r>
    <s v="NON_CORP - Non-Corporate Departments"/>
    <s v="FEG_GRID"/>
    <s v="Customer Experience &amp; Solution"/>
    <s v="FL Zone Operations"/>
    <s v="FL N Central Zone"/>
    <x v="8"/>
    <x v="9"/>
    <n v="584"/>
    <s v="0584000"/>
    <s v="Underground Line Expenses-Dist"/>
    <s v="18401 - Incentives Allocated-Union"/>
    <x v="0"/>
    <n v="46.56"/>
  </r>
  <r>
    <s v="NON_CORP - Non-Corporate Departments"/>
    <s v="FEG_GRID"/>
    <s v="Customer Experience &amp; Solution"/>
    <s v="FL Zone Operations"/>
    <s v="FL N Central Zone"/>
    <x v="8"/>
    <x v="9"/>
    <n v="586"/>
    <s v="0586000"/>
    <s v="Meter Expenses-Dist"/>
    <s v="11002 - Labor-Union"/>
    <x v="0"/>
    <n v="345114.05739999999"/>
  </r>
  <r>
    <s v="NON_CORP - Non-Corporate Departments"/>
    <s v="FEG_GRID"/>
    <s v="Customer Experience &amp; Solution"/>
    <s v="FL Zone Operations"/>
    <s v="FL N Central Zone"/>
    <x v="8"/>
    <x v="9"/>
    <n v="586"/>
    <s v="0586000"/>
    <s v="Meter Expenses-Dist"/>
    <s v="12004 - Overtime-Union"/>
    <x v="0"/>
    <n v="148575.22099999999"/>
  </r>
  <r>
    <s v="NON_CORP - Non-Corporate Departments"/>
    <s v="FEG_GRID"/>
    <s v="Customer Experience &amp; Solution"/>
    <s v="FL Zone Operations"/>
    <s v="FL N Central Zone"/>
    <x v="8"/>
    <x v="9"/>
    <n v="586"/>
    <s v="0586000"/>
    <s v="Meter Expenses-Dist"/>
    <s v="18000 - Labor Overhead Allocations"/>
    <x v="0"/>
    <n v="31269.56"/>
  </r>
  <r>
    <s v="NON_CORP - Non-Corporate Departments"/>
    <s v="FEG_GRID"/>
    <s v="Customer Experience &amp; Solution"/>
    <s v="FL Zone Operations"/>
    <s v="FL N Central Zone"/>
    <x v="8"/>
    <x v="9"/>
    <n v="586"/>
    <s v="0586000"/>
    <s v="Meter Expenses-Dist"/>
    <s v="18401 - Incentives Allocated-Union"/>
    <x v="0"/>
    <n v="14810.7"/>
  </r>
  <r>
    <s v="NON_CORP - Non-Corporate Departments"/>
    <s v="FEG_GRID"/>
    <s v="Customer Experience &amp; Solution"/>
    <s v="FL Zone Operations"/>
    <s v="FL N Central Zone"/>
    <x v="8"/>
    <x v="9"/>
    <n v="587"/>
    <s v="0587000"/>
    <s v="Cust Install Exp-Other Dist"/>
    <s v="11002 - Labor-Union"/>
    <x v="0"/>
    <n v="234506.342"/>
  </r>
  <r>
    <s v="NON_CORP - Non-Corporate Departments"/>
    <s v="FEG_GRID"/>
    <s v="Customer Experience &amp; Solution"/>
    <s v="FL Zone Operations"/>
    <s v="FL N Central Zone"/>
    <x v="8"/>
    <x v="9"/>
    <n v="587"/>
    <s v="0587000"/>
    <s v="Cust Install Exp-Other Dist"/>
    <s v="12004 - Overtime-Union"/>
    <x v="0"/>
    <n v="225458.609"/>
  </r>
  <r>
    <s v="NON_CORP - Non-Corporate Departments"/>
    <s v="FEG_GRID"/>
    <s v="Customer Experience &amp; Solution"/>
    <s v="FL Zone Operations"/>
    <s v="FL N Central Zone"/>
    <x v="8"/>
    <x v="9"/>
    <n v="587"/>
    <s v="0587000"/>
    <s v="Cust Install Exp-Other Dist"/>
    <s v="18000 - Labor Overhead Allocations"/>
    <x v="0"/>
    <n v="35136.29"/>
  </r>
  <r>
    <s v="NON_CORP - Non-Corporate Departments"/>
    <s v="FEG_GRID"/>
    <s v="Customer Experience &amp; Solution"/>
    <s v="FL Zone Operations"/>
    <s v="FL N Central Zone"/>
    <x v="8"/>
    <x v="9"/>
    <n v="587"/>
    <s v="0587000"/>
    <s v="Cust Install Exp-Other Dist"/>
    <s v="18401 - Incentives Allocated-Union"/>
    <x v="0"/>
    <n v="14107.04"/>
  </r>
  <r>
    <s v="NON_CORP - Non-Corporate Departments"/>
    <s v="FEG_GRID"/>
    <s v="Customer Experience &amp; Solution"/>
    <s v="FL Zone Operations"/>
    <s v="FL N Central Zone"/>
    <x v="8"/>
    <x v="9"/>
    <n v="588"/>
    <s v="0588100"/>
    <s v="Misc Distribution Exp-Other"/>
    <s v="11000 - Labor"/>
    <x v="0"/>
    <n v="85720.322"/>
  </r>
  <r>
    <s v="NON_CORP - Non-Corporate Departments"/>
    <s v="FEG_GRID"/>
    <s v="Customer Experience &amp; Solution"/>
    <s v="FL Zone Operations"/>
    <s v="FL N Central Zone"/>
    <x v="8"/>
    <x v="9"/>
    <n v="588"/>
    <s v="0588100"/>
    <s v="Misc Distribution Exp-Other"/>
    <s v="11002 - Labor-Union"/>
    <x v="0"/>
    <n v="413249.02769999998"/>
  </r>
  <r>
    <s v="NON_CORP - Non-Corporate Departments"/>
    <s v="FEG_GRID"/>
    <s v="Customer Experience &amp; Solution"/>
    <s v="FL Zone Operations"/>
    <s v="FL N Central Zone"/>
    <x v="8"/>
    <x v="9"/>
    <n v="588"/>
    <s v="0588100"/>
    <s v="Misc Distribution Exp-Other"/>
    <s v="12000 - Overtime"/>
    <x v="0"/>
    <n v="255.404"/>
  </r>
  <r>
    <s v="NON_CORP - Non-Corporate Departments"/>
    <s v="FEG_GRID"/>
    <s v="Customer Experience &amp; Solution"/>
    <s v="FL Zone Operations"/>
    <s v="FL N Central Zone"/>
    <x v="8"/>
    <x v="9"/>
    <n v="588"/>
    <s v="0588100"/>
    <s v="Misc Distribution Exp-Other"/>
    <s v="12004 - Overtime-Union"/>
    <x v="0"/>
    <n v="68720.595000000001"/>
  </r>
  <r>
    <s v="NON_CORP - Non-Corporate Departments"/>
    <s v="FEG_GRID"/>
    <s v="Customer Experience &amp; Solution"/>
    <s v="FL Zone Operations"/>
    <s v="FL N Central Zone"/>
    <x v="8"/>
    <x v="9"/>
    <n v="588"/>
    <s v="0588100"/>
    <s v="Misc Distribution Exp-Other"/>
    <s v="15003 - Labor Other-Union"/>
    <x v="0"/>
    <n v="24230.772000000001"/>
  </r>
  <r>
    <s v="NON_CORP - Non-Corporate Departments"/>
    <s v="FEG_GRID"/>
    <s v="Customer Experience &amp; Solution"/>
    <s v="FL Zone Operations"/>
    <s v="FL N Central Zone"/>
    <x v="8"/>
    <x v="9"/>
    <n v="588"/>
    <s v="0588100"/>
    <s v="Misc Distribution Exp-Other"/>
    <s v="18000 - Labor Overhead Allocations"/>
    <x v="0"/>
    <n v="37314.32"/>
  </r>
  <r>
    <s v="NON_CORP - Non-Corporate Departments"/>
    <s v="FEG_GRID"/>
    <s v="Customer Experience &amp; Solution"/>
    <s v="FL Zone Operations"/>
    <s v="FL N Central Zone"/>
    <x v="8"/>
    <x v="9"/>
    <n v="588"/>
    <s v="0588100"/>
    <s v="Misc Distribution Exp-Other"/>
    <s v="18400 - Incentives Allocated"/>
    <x v="0"/>
    <n v="11060.37"/>
  </r>
  <r>
    <s v="NON_CORP - Non-Corporate Departments"/>
    <s v="FEG_GRID"/>
    <s v="Customer Experience &amp; Solution"/>
    <s v="FL Zone Operations"/>
    <s v="FL N Central Zone"/>
    <x v="8"/>
    <x v="9"/>
    <n v="588"/>
    <s v="0588100"/>
    <s v="Misc Distribution Exp-Other"/>
    <s v="18401 - Incentives Allocated-Union"/>
    <x v="0"/>
    <n v="18633.61"/>
  </r>
  <r>
    <s v="NON_CORP - Non-Corporate Departments"/>
    <s v="FEG_GRID"/>
    <s v="Customer Experience &amp; Solution"/>
    <s v="FL Zone Operations"/>
    <s v="FL N Central Zone"/>
    <x v="7"/>
    <x v="9"/>
    <n v="593"/>
    <s v="0593000"/>
    <s v="Maint Overhd Lines-Other-Dist"/>
    <s v="11000 - Labor"/>
    <x v="0"/>
    <n v="1648.08"/>
  </r>
  <r>
    <s v="NON_CORP - Non-Corporate Departments"/>
    <s v="FEG_GRID"/>
    <s v="Customer Experience &amp; Solution"/>
    <s v="FL Zone Operations"/>
    <s v="FL N Central Zone"/>
    <x v="7"/>
    <x v="9"/>
    <n v="593"/>
    <s v="0593000"/>
    <s v="Maint Overhd Lines-Other-Dist"/>
    <s v="11002 - Labor-Union"/>
    <x v="0"/>
    <n v="361208.42139999999"/>
  </r>
  <r>
    <s v="NON_CORP - Non-Corporate Departments"/>
    <s v="FEG_GRID"/>
    <s v="Customer Experience &amp; Solution"/>
    <s v="FL Zone Operations"/>
    <s v="FL N Central Zone"/>
    <x v="7"/>
    <x v="9"/>
    <n v="593"/>
    <s v="0593000"/>
    <s v="Maint Overhd Lines-Other-Dist"/>
    <s v="12004 - Overtime-Union"/>
    <x v="0"/>
    <n v="150044.908"/>
  </r>
  <r>
    <s v="NON_CORP - Non-Corporate Departments"/>
    <s v="FEG_GRID"/>
    <s v="Customer Experience &amp; Solution"/>
    <s v="FL Zone Operations"/>
    <s v="FL N Central Zone"/>
    <x v="7"/>
    <x v="9"/>
    <n v="593"/>
    <s v="0593000"/>
    <s v="Maint Overhd Lines-Other-Dist"/>
    <s v="18000 - Labor Overhead Allocations"/>
    <x v="0"/>
    <n v="296087.34000000003"/>
  </r>
  <r>
    <s v="NON_CORP - Non-Corporate Departments"/>
    <s v="FEG_GRID"/>
    <s v="Customer Experience &amp; Solution"/>
    <s v="FL Zone Operations"/>
    <s v="FL N Central Zone"/>
    <x v="7"/>
    <x v="9"/>
    <n v="593"/>
    <s v="0593000"/>
    <s v="Maint Overhd Lines-Other-Dist"/>
    <s v="18400 - Incentives Allocated"/>
    <x v="0"/>
    <n v="181.36"/>
  </r>
  <r>
    <s v="NON_CORP - Non-Corporate Departments"/>
    <s v="FEG_GRID"/>
    <s v="Customer Experience &amp; Solution"/>
    <s v="FL Zone Operations"/>
    <s v="FL N Central Zone"/>
    <x v="7"/>
    <x v="9"/>
    <n v="593"/>
    <s v="0593000"/>
    <s v="Maint Overhd Lines-Other-Dist"/>
    <s v="18401 - Incentives Allocated-Union"/>
    <x v="0"/>
    <n v="16189.82"/>
  </r>
  <r>
    <s v="NON_CORP - Non-Corporate Departments"/>
    <s v="FEG_GRID"/>
    <s v="Customer Experience &amp; Solution"/>
    <s v="FL Zone Operations"/>
    <s v="FL N Central Zone"/>
    <x v="7"/>
    <x v="9"/>
    <n v="594"/>
    <s v="0594000"/>
    <s v="Maint-Underground Lines-Dist"/>
    <s v="11002 - Labor-Union"/>
    <x v="0"/>
    <n v="858089.26199999999"/>
  </r>
  <r>
    <s v="NON_CORP - Non-Corporate Departments"/>
    <s v="FEG_GRID"/>
    <s v="Customer Experience &amp; Solution"/>
    <s v="FL Zone Operations"/>
    <s v="FL N Central Zone"/>
    <x v="7"/>
    <x v="9"/>
    <n v="594"/>
    <s v="0594000"/>
    <s v="Maint-Underground Lines-Dist"/>
    <s v="12004 - Overtime-Union"/>
    <x v="0"/>
    <n v="1405124.0109999999"/>
  </r>
  <r>
    <s v="NON_CORP - Non-Corporate Departments"/>
    <s v="FEG_GRID"/>
    <s v="Customer Experience &amp; Solution"/>
    <s v="FL Zone Operations"/>
    <s v="FL N Central Zone"/>
    <x v="7"/>
    <x v="9"/>
    <n v="594"/>
    <s v="0594000"/>
    <s v="Maint-Underground Lines-Dist"/>
    <s v="18000 - Labor Overhead Allocations"/>
    <x v="0"/>
    <n v="167277.35"/>
  </r>
  <r>
    <s v="NON_CORP - Non-Corporate Departments"/>
    <s v="FEG_GRID"/>
    <s v="Customer Experience &amp; Solution"/>
    <s v="FL Zone Operations"/>
    <s v="FL N Central Zone"/>
    <x v="7"/>
    <x v="9"/>
    <n v="594"/>
    <s v="0594000"/>
    <s v="Maint-Underground Lines-Dist"/>
    <s v="18401 - Incentives Allocated-Union"/>
    <x v="0"/>
    <n v="76001.45"/>
  </r>
  <r>
    <s v="NON_CORP - Non-Corporate Departments"/>
    <s v="FEG_GRID"/>
    <s v="Customer Experience &amp; Solution"/>
    <s v="FL Zone Operations"/>
    <s v="FL N Central Zone"/>
    <x v="7"/>
    <x v="9"/>
    <n v="596"/>
    <s v="0596000"/>
    <s v="Maint-StreetLightng/Signl-Dist"/>
    <s v="11000 - Labor"/>
    <x v="0"/>
    <n v="64256.36"/>
  </r>
  <r>
    <s v="NON_CORP - Non-Corporate Departments"/>
    <s v="FEG_GRID"/>
    <s v="Customer Experience &amp; Solution"/>
    <s v="FL Zone Operations"/>
    <s v="FL N Central Zone"/>
    <x v="7"/>
    <x v="9"/>
    <n v="596"/>
    <s v="0596000"/>
    <s v="Maint-StreetLightng/Signl-Dist"/>
    <s v="12000 - Overtime"/>
    <x v="0"/>
    <n v="6620.76"/>
  </r>
  <r>
    <s v="NON_CORP - Non-Corporate Departments"/>
    <s v="FEG_GRID"/>
    <s v="Customer Experience &amp; Solution"/>
    <s v="FL Zone Operations"/>
    <s v="FL N Central Zone"/>
    <x v="7"/>
    <x v="9"/>
    <n v="596"/>
    <s v="0596000"/>
    <s v="Maint-StreetLightng/Signl-Dist"/>
    <s v="18000 - Labor Overhead Allocations"/>
    <x v="0"/>
    <n v="101773.87"/>
  </r>
  <r>
    <s v="NON_CORP - Non-Corporate Departments"/>
    <s v="FEG_GRID"/>
    <s v="Customer Experience &amp; Solution"/>
    <s v="FL Zone Operations"/>
    <s v="FL N Central Zone"/>
    <x v="7"/>
    <x v="9"/>
    <n v="596"/>
    <s v="0596000"/>
    <s v="Maint-StreetLightng/Signl-Dist"/>
    <s v="18400 - Incentives Allocated"/>
    <x v="0"/>
    <n v="7796.48"/>
  </r>
  <r>
    <s v="NON_CORP - Non-Corporate Departments"/>
    <s v="FEG_GRID"/>
    <s v="Customer Experience &amp; Solution"/>
    <s v="FL Zone Operations"/>
    <s v="FL N Central Zone"/>
    <x v="7"/>
    <x v="9"/>
    <n v="598"/>
    <s v="0598100"/>
    <s v="Main Misc Dist Plt-Other-Dist"/>
    <s v="11002 - Labor-Union"/>
    <x v="0"/>
    <n v="4863"/>
  </r>
  <r>
    <s v="NON_CORP - Non-Corporate Departments"/>
    <s v="FEG_GRID"/>
    <s v="Customer Experience &amp; Solution"/>
    <s v="FL Zone Operations"/>
    <s v="FL N Central Zone"/>
    <x v="7"/>
    <x v="9"/>
    <n v="598"/>
    <s v="0598100"/>
    <s v="Main Misc Dist Plt-Other-Dist"/>
    <s v="12004 - Overtime-Union"/>
    <x v="0"/>
    <n v="1173"/>
  </r>
  <r>
    <s v="NON_CORP - Non-Corporate Departments"/>
    <s v="FEG_GRID"/>
    <s v="Customer Experience &amp; Solution"/>
    <s v="FL Zone Operations"/>
    <s v="FL N Central Zone"/>
    <x v="7"/>
    <x v="9"/>
    <n v="598"/>
    <s v="0598100"/>
    <s v="Main Misc Dist Plt-Other-Dist"/>
    <s v="18000 - Labor Overhead Allocations"/>
    <x v="0"/>
    <n v="1188.9000000000001"/>
  </r>
  <r>
    <s v="NON_CORP - Non-Corporate Departments"/>
    <s v="FEG_GRID"/>
    <s v="Customer Experience &amp; Solution"/>
    <s v="FL Zone Operations"/>
    <s v="FL N Central Zone"/>
    <x v="7"/>
    <x v="9"/>
    <n v="598"/>
    <s v="0598100"/>
    <s v="Main Misc Dist Plt-Other-Dist"/>
    <s v="18401 - Incentives Allocated-Union"/>
    <x v="0"/>
    <n v="181.08"/>
  </r>
  <r>
    <s v="NON_CORP - Non-Corporate Departments"/>
    <s v="FEG_GRID"/>
    <s v="Customer Experience &amp; Solution"/>
    <s v="FL Zone Operations"/>
    <s v="FL N Central Zone"/>
    <x v="5"/>
    <x v="9"/>
    <n v="902"/>
    <s v="0902000"/>
    <s v="Meter Reading Expense"/>
    <s v="11002 - Labor-Union"/>
    <x v="0"/>
    <n v="30333.110400000001"/>
  </r>
  <r>
    <s v="NON_CORP - Non-Corporate Departments"/>
    <s v="FEG_GRID"/>
    <s v="Customer Experience &amp; Solution"/>
    <s v="FL Zone Operations"/>
    <s v="FL N Central Zone"/>
    <x v="5"/>
    <x v="9"/>
    <n v="902"/>
    <s v="0902000"/>
    <s v="Meter Reading Expense"/>
    <s v="18401 - Incentives Allocated-Union"/>
    <x v="0"/>
    <n v="910.11"/>
  </r>
  <r>
    <s v="NON_CORP - Non-Corporate Departments"/>
    <s v="FEG_GRID"/>
    <s v="Customer Experience &amp; Solution"/>
    <s v="FL Zone Operations"/>
    <s v="FL N Coastal Zone"/>
    <x v="8"/>
    <x v="9"/>
    <n v="583"/>
    <s v="0583100"/>
    <s v="Overhead Line Exps-Other-Dist"/>
    <s v="11002 - Labor-Union"/>
    <x v="0"/>
    <n v="29872"/>
  </r>
  <r>
    <s v="NON_CORP - Non-Corporate Departments"/>
    <s v="FEG_GRID"/>
    <s v="Customer Experience &amp; Solution"/>
    <s v="FL Zone Operations"/>
    <s v="FL N Coastal Zone"/>
    <x v="8"/>
    <x v="9"/>
    <n v="583"/>
    <s v="0583100"/>
    <s v="Overhead Line Exps-Other-Dist"/>
    <s v="12004 - Overtime-Union"/>
    <x v="0"/>
    <n v="11496"/>
  </r>
  <r>
    <s v="NON_CORP - Non-Corporate Departments"/>
    <s v="FEG_GRID"/>
    <s v="Customer Experience &amp; Solution"/>
    <s v="FL Zone Operations"/>
    <s v="FL N Coastal Zone"/>
    <x v="8"/>
    <x v="9"/>
    <n v="583"/>
    <s v="0583100"/>
    <s v="Overhead Line Exps-Other-Dist"/>
    <s v="18000 - Labor Overhead Allocations"/>
    <x v="0"/>
    <n v="3193.6"/>
  </r>
  <r>
    <s v="NON_CORP - Non-Corporate Departments"/>
    <s v="FEG_GRID"/>
    <s v="Customer Experience &amp; Solution"/>
    <s v="FL Zone Operations"/>
    <s v="FL N Coastal Zone"/>
    <x v="8"/>
    <x v="9"/>
    <n v="583"/>
    <s v="0583100"/>
    <s v="Overhead Line Exps-Other-Dist"/>
    <s v="18401 - Incentives Allocated-Union"/>
    <x v="0"/>
    <n v="1241.04"/>
  </r>
  <r>
    <s v="NON_CORP - Non-Corporate Departments"/>
    <s v="FEG_GRID"/>
    <s v="Customer Experience &amp; Solution"/>
    <s v="FL Zone Operations"/>
    <s v="FL N Coastal Zone"/>
    <x v="8"/>
    <x v="9"/>
    <n v="584"/>
    <s v="0584000"/>
    <s v="Underground Line Expenses-Dist"/>
    <s v="11000 - Labor"/>
    <x v="0"/>
    <n v="1294"/>
  </r>
  <r>
    <s v="NON_CORP - Non-Corporate Departments"/>
    <s v="FEG_GRID"/>
    <s v="Customer Experience &amp; Solution"/>
    <s v="FL Zone Operations"/>
    <s v="FL N Coastal Zone"/>
    <x v="8"/>
    <x v="9"/>
    <n v="584"/>
    <s v="0584000"/>
    <s v="Underground Line Expenses-Dist"/>
    <s v="11002 - Labor-Union"/>
    <x v="0"/>
    <n v="1198"/>
  </r>
  <r>
    <s v="NON_CORP - Non-Corporate Departments"/>
    <s v="FEG_GRID"/>
    <s v="Customer Experience &amp; Solution"/>
    <s v="FL Zone Operations"/>
    <s v="FL N Coastal Zone"/>
    <x v="8"/>
    <x v="9"/>
    <n v="584"/>
    <s v="0584000"/>
    <s v="Underground Line Expenses-Dist"/>
    <s v="12004 - Overtime-Union"/>
    <x v="0"/>
    <n v="604"/>
  </r>
  <r>
    <s v="NON_CORP - Non-Corporate Departments"/>
    <s v="FEG_GRID"/>
    <s v="Customer Experience &amp; Solution"/>
    <s v="FL Zone Operations"/>
    <s v="FL N Coastal Zone"/>
    <x v="8"/>
    <x v="9"/>
    <n v="584"/>
    <s v="0584000"/>
    <s v="Underground Line Expenses-Dist"/>
    <s v="18000 - Labor Overhead Allocations"/>
    <x v="0"/>
    <n v="3499.17"/>
  </r>
  <r>
    <s v="NON_CORP - Non-Corporate Departments"/>
    <s v="FEG_GRID"/>
    <s v="Customer Experience &amp; Solution"/>
    <s v="FL Zone Operations"/>
    <s v="FL N Coastal Zone"/>
    <x v="8"/>
    <x v="9"/>
    <n v="584"/>
    <s v="0584000"/>
    <s v="Underground Line Expenses-Dist"/>
    <s v="18400 - Incentives Allocated"/>
    <x v="0"/>
    <n v="142.34"/>
  </r>
  <r>
    <s v="NON_CORP - Non-Corporate Departments"/>
    <s v="FEG_GRID"/>
    <s v="Customer Experience &amp; Solution"/>
    <s v="FL Zone Operations"/>
    <s v="FL N Coastal Zone"/>
    <x v="8"/>
    <x v="9"/>
    <n v="584"/>
    <s v="0584000"/>
    <s v="Underground Line Expenses-Dist"/>
    <s v="18401 - Incentives Allocated-Union"/>
    <x v="0"/>
    <n v="54.06"/>
  </r>
  <r>
    <s v="NON_CORP - Non-Corporate Departments"/>
    <s v="FEG_GRID"/>
    <s v="Customer Experience &amp; Solution"/>
    <s v="FL Zone Operations"/>
    <s v="FL N Coastal Zone"/>
    <x v="8"/>
    <x v="9"/>
    <n v="586"/>
    <s v="0586000"/>
    <s v="Meter Expenses-Dist"/>
    <s v="11002 - Labor-Union"/>
    <x v="0"/>
    <n v="537057.48829999997"/>
  </r>
  <r>
    <s v="NON_CORP - Non-Corporate Departments"/>
    <s v="FEG_GRID"/>
    <s v="Customer Experience &amp; Solution"/>
    <s v="FL Zone Operations"/>
    <s v="FL N Coastal Zone"/>
    <x v="8"/>
    <x v="9"/>
    <n v="586"/>
    <s v="0586000"/>
    <s v="Meter Expenses-Dist"/>
    <s v="12004 - Overtime-Union"/>
    <x v="0"/>
    <n v="83750.892999999996"/>
  </r>
  <r>
    <s v="NON_CORP - Non-Corporate Departments"/>
    <s v="FEG_GRID"/>
    <s v="Customer Experience &amp; Solution"/>
    <s v="FL Zone Operations"/>
    <s v="FL N Coastal Zone"/>
    <x v="8"/>
    <x v="9"/>
    <n v="586"/>
    <s v="0586000"/>
    <s v="Meter Expenses-Dist"/>
    <s v="18000 - Labor Overhead Allocations"/>
    <x v="0"/>
    <n v="44288.58"/>
  </r>
  <r>
    <s v="NON_CORP - Non-Corporate Departments"/>
    <s v="FEG_GRID"/>
    <s v="Customer Experience &amp; Solution"/>
    <s v="FL Zone Operations"/>
    <s v="FL N Coastal Zone"/>
    <x v="8"/>
    <x v="9"/>
    <n v="586"/>
    <s v="0586000"/>
    <s v="Meter Expenses-Dist"/>
    <s v="18401 - Incentives Allocated-Union"/>
    <x v="0"/>
    <n v="18624.54"/>
  </r>
  <r>
    <s v="NON_CORP - Non-Corporate Departments"/>
    <s v="FEG_GRID"/>
    <s v="Customer Experience &amp; Solution"/>
    <s v="FL Zone Operations"/>
    <s v="FL N Coastal Zone"/>
    <x v="8"/>
    <x v="9"/>
    <n v="587"/>
    <s v="0587000"/>
    <s v="Cust Install Exp-Other Dist"/>
    <s v="11002 - Labor-Union"/>
    <x v="0"/>
    <n v="236029.93599999999"/>
  </r>
  <r>
    <s v="NON_CORP - Non-Corporate Departments"/>
    <s v="FEG_GRID"/>
    <s v="Customer Experience &amp; Solution"/>
    <s v="FL Zone Operations"/>
    <s v="FL N Coastal Zone"/>
    <x v="8"/>
    <x v="9"/>
    <n v="587"/>
    <s v="0587000"/>
    <s v="Cust Install Exp-Other Dist"/>
    <s v="12004 - Overtime-Union"/>
    <x v="0"/>
    <n v="92485.142000000007"/>
  </r>
  <r>
    <s v="NON_CORP - Non-Corporate Departments"/>
    <s v="FEG_GRID"/>
    <s v="Customer Experience &amp; Solution"/>
    <s v="FL Zone Operations"/>
    <s v="FL N Coastal Zone"/>
    <x v="8"/>
    <x v="9"/>
    <n v="587"/>
    <s v="0587000"/>
    <s v="Cust Install Exp-Other Dist"/>
    <s v="18000 - Labor Overhead Allocations"/>
    <x v="0"/>
    <n v="25006.55"/>
  </r>
  <r>
    <s v="NON_CORP - Non-Corporate Departments"/>
    <s v="FEG_GRID"/>
    <s v="Customer Experience &amp; Solution"/>
    <s v="FL Zone Operations"/>
    <s v="FL N Coastal Zone"/>
    <x v="8"/>
    <x v="9"/>
    <n v="587"/>
    <s v="0587000"/>
    <s v="Cust Install Exp-Other Dist"/>
    <s v="18401 - Incentives Allocated-Union"/>
    <x v="0"/>
    <n v="10025.790000000001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1000 - Labor"/>
    <x v="0"/>
    <n v="96408.363200000007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1002 - Labor-Union"/>
    <x v="0"/>
    <n v="585420.76729999995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2000 - Overtime"/>
    <x v="0"/>
    <n v="2757.9459999999999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2004 - Overtime-Union"/>
    <x v="0"/>
    <n v="78874.633000000002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5000 - Severance"/>
    <x v="0"/>
    <n v="99999.995999999999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5003 - Labor Other-Union"/>
    <x v="0"/>
    <n v="8076.924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8000 - Labor Overhead Allocations"/>
    <x v="0"/>
    <n v="47658.78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8400 - Incentives Allocated"/>
    <x v="0"/>
    <n v="12646.33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8401 - Incentives Allocated-Union"/>
    <x v="0"/>
    <n v="25449.63"/>
  </r>
  <r>
    <s v="NON_CORP - Non-Corporate Departments"/>
    <s v="FEG_GRID"/>
    <s v="Customer Experience &amp; Solution"/>
    <s v="FL Zone Operations"/>
    <s v="FL N Coastal Zone"/>
    <x v="7"/>
    <x v="9"/>
    <n v="593"/>
    <s v="0593000"/>
    <s v="Maint Overhd Lines-Other-Dist"/>
    <s v="11000 - Labor"/>
    <x v="0"/>
    <n v="1648.28"/>
  </r>
  <r>
    <s v="NON_CORP - Non-Corporate Departments"/>
    <s v="FEG_GRID"/>
    <s v="Customer Experience &amp; Solution"/>
    <s v="FL Zone Operations"/>
    <s v="FL N Coastal Zone"/>
    <x v="7"/>
    <x v="9"/>
    <n v="593"/>
    <s v="0593000"/>
    <s v="Maint Overhd Lines-Other-Dist"/>
    <s v="11002 - Labor-Union"/>
    <x v="0"/>
    <n v="555284.99860000005"/>
  </r>
  <r>
    <s v="NON_CORP - Non-Corporate Departments"/>
    <s v="FEG_GRID"/>
    <s v="Customer Experience &amp; Solution"/>
    <s v="FL Zone Operations"/>
    <s v="FL N Coastal Zone"/>
    <x v="7"/>
    <x v="9"/>
    <n v="593"/>
    <s v="0593000"/>
    <s v="Maint Overhd Lines-Other-Dist"/>
    <s v="12004 - Overtime-Union"/>
    <x v="0"/>
    <n v="200433.46419999999"/>
  </r>
  <r>
    <s v="NON_CORP - Non-Corporate Departments"/>
    <s v="FEG_GRID"/>
    <s v="Customer Experience &amp; Solution"/>
    <s v="FL Zone Operations"/>
    <s v="FL N Coastal Zone"/>
    <x v="7"/>
    <x v="9"/>
    <n v="593"/>
    <s v="0593000"/>
    <s v="Maint Overhd Lines-Other-Dist"/>
    <s v="18000 - Labor Overhead Allocations"/>
    <x v="0"/>
    <n v="335483.39"/>
  </r>
  <r>
    <s v="NON_CORP - Non-Corporate Departments"/>
    <s v="FEG_GRID"/>
    <s v="Customer Experience &amp; Solution"/>
    <s v="FL Zone Operations"/>
    <s v="FL N Coastal Zone"/>
    <x v="7"/>
    <x v="9"/>
    <n v="593"/>
    <s v="0593000"/>
    <s v="Maint Overhd Lines-Other-Dist"/>
    <s v="18400 - Incentives Allocated"/>
    <x v="0"/>
    <n v="181.28"/>
  </r>
  <r>
    <s v="NON_CORP - Non-Corporate Departments"/>
    <s v="FEG_GRID"/>
    <s v="Customer Experience &amp; Solution"/>
    <s v="FL Zone Operations"/>
    <s v="FL N Coastal Zone"/>
    <x v="7"/>
    <x v="9"/>
    <n v="593"/>
    <s v="0593000"/>
    <s v="Maint Overhd Lines-Other-Dist"/>
    <s v="18401 - Incentives Allocated-Union"/>
    <x v="0"/>
    <n v="23615.64"/>
  </r>
  <r>
    <s v="NON_CORP - Non-Corporate Departments"/>
    <s v="FEG_GRID"/>
    <s v="Customer Experience &amp; Solution"/>
    <s v="FL Zone Operations"/>
    <s v="FL N Coastal Zone"/>
    <x v="7"/>
    <x v="9"/>
    <n v="594"/>
    <s v="0594000"/>
    <s v="Maint-Underground Lines-Dist"/>
    <s v="11002 - Labor-Union"/>
    <x v="0"/>
    <n v="1092961.8219999999"/>
  </r>
  <r>
    <s v="NON_CORP - Non-Corporate Departments"/>
    <s v="FEG_GRID"/>
    <s v="Customer Experience &amp; Solution"/>
    <s v="FL Zone Operations"/>
    <s v="FL N Coastal Zone"/>
    <x v="7"/>
    <x v="9"/>
    <n v="594"/>
    <s v="0594000"/>
    <s v="Maint-Underground Lines-Dist"/>
    <s v="12004 - Overtime-Union"/>
    <x v="0"/>
    <n v="1566905.8659999999"/>
  </r>
  <r>
    <s v="NON_CORP - Non-Corporate Departments"/>
    <s v="FEG_GRID"/>
    <s v="Customer Experience &amp; Solution"/>
    <s v="FL Zone Operations"/>
    <s v="FL N Coastal Zone"/>
    <x v="7"/>
    <x v="9"/>
    <n v="594"/>
    <s v="0594000"/>
    <s v="Maint-Underground Lines-Dist"/>
    <s v="18000 - Labor Overhead Allocations"/>
    <x v="0"/>
    <n v="199103.78"/>
  </r>
  <r>
    <s v="NON_CORP - Non-Corporate Departments"/>
    <s v="FEG_GRID"/>
    <s v="Customer Experience &amp; Solution"/>
    <s v="FL Zone Operations"/>
    <s v="FL N Coastal Zone"/>
    <x v="7"/>
    <x v="9"/>
    <n v="594"/>
    <s v="0594000"/>
    <s v="Maint-Underground Lines-Dist"/>
    <s v="18401 - Incentives Allocated-Union"/>
    <x v="0"/>
    <n v="90140.46"/>
  </r>
  <r>
    <s v="NON_CORP - Non-Corporate Departments"/>
    <s v="FEG_GRID"/>
    <s v="Customer Experience &amp; Solution"/>
    <s v="FL Zone Operations"/>
    <s v="FL N Coastal Zone"/>
    <x v="7"/>
    <x v="9"/>
    <n v="596"/>
    <s v="0596000"/>
    <s v="Maint-StreetLightng/Signl-Dist"/>
    <s v="11000 - Labor"/>
    <x v="0"/>
    <n v="51529.4"/>
  </r>
  <r>
    <s v="NON_CORP - Non-Corporate Departments"/>
    <s v="FEG_GRID"/>
    <s v="Customer Experience &amp; Solution"/>
    <s v="FL Zone Operations"/>
    <s v="FL N Coastal Zone"/>
    <x v="7"/>
    <x v="9"/>
    <n v="596"/>
    <s v="0596000"/>
    <s v="Maint-StreetLightng/Signl-Dist"/>
    <s v="12000 - Overtime"/>
    <x v="0"/>
    <n v="5309.12"/>
  </r>
  <r>
    <s v="NON_CORP - Non-Corporate Departments"/>
    <s v="FEG_GRID"/>
    <s v="Customer Experience &amp; Solution"/>
    <s v="FL Zone Operations"/>
    <s v="FL N Coastal Zone"/>
    <x v="7"/>
    <x v="9"/>
    <n v="596"/>
    <s v="0596000"/>
    <s v="Maint-StreetLightng/Signl-Dist"/>
    <s v="18000 - Labor Overhead Allocations"/>
    <x v="0"/>
    <n v="81616"/>
  </r>
  <r>
    <s v="NON_CORP - Non-Corporate Departments"/>
    <s v="FEG_GRID"/>
    <s v="Customer Experience &amp; Solution"/>
    <s v="FL Zone Operations"/>
    <s v="FL N Coastal Zone"/>
    <x v="7"/>
    <x v="9"/>
    <n v="596"/>
    <s v="0596000"/>
    <s v="Maint-StreetLightng/Signl-Dist"/>
    <s v="18400 - Incentives Allocated"/>
    <x v="0"/>
    <n v="6252.24"/>
  </r>
  <r>
    <s v="NON_CORP - Non-Corporate Departments"/>
    <s v="FEG_GRID"/>
    <s v="Customer Experience &amp; Solution"/>
    <s v="FL Zone Operations"/>
    <s v="FL N Coastal Zone"/>
    <x v="7"/>
    <x v="9"/>
    <n v="598"/>
    <s v="0598100"/>
    <s v="Main Misc Dist Plt-Other-Dist"/>
    <s v="11002 - Labor-Union"/>
    <x v="0"/>
    <n v="9728"/>
  </r>
  <r>
    <s v="NON_CORP - Non-Corporate Departments"/>
    <s v="FEG_GRID"/>
    <s v="Customer Experience &amp; Solution"/>
    <s v="FL Zone Operations"/>
    <s v="FL N Coastal Zone"/>
    <x v="7"/>
    <x v="9"/>
    <n v="598"/>
    <s v="0598100"/>
    <s v="Main Misc Dist Plt-Other-Dist"/>
    <s v="12004 - Overtime-Union"/>
    <x v="0"/>
    <n v="2358"/>
  </r>
  <r>
    <s v="NON_CORP - Non-Corporate Departments"/>
    <s v="FEG_GRID"/>
    <s v="Customer Experience &amp; Solution"/>
    <s v="FL Zone Operations"/>
    <s v="FL N Coastal Zone"/>
    <x v="7"/>
    <x v="9"/>
    <n v="598"/>
    <s v="0598100"/>
    <s v="Main Misc Dist Plt-Other-Dist"/>
    <s v="18000 - Labor Overhead Allocations"/>
    <x v="0"/>
    <n v="2377.5"/>
  </r>
  <r>
    <s v="NON_CORP - Non-Corporate Departments"/>
    <s v="FEG_GRID"/>
    <s v="Customer Experience &amp; Solution"/>
    <s v="FL Zone Operations"/>
    <s v="FL N Coastal Zone"/>
    <x v="7"/>
    <x v="9"/>
    <n v="598"/>
    <s v="0598100"/>
    <s v="Main Misc Dist Plt-Other-Dist"/>
    <s v="18401 - Incentives Allocated-Union"/>
    <x v="0"/>
    <n v="362.58"/>
  </r>
  <r>
    <s v="NON_CORP - Non-Corporate Departments"/>
    <s v="FEG_GRID"/>
    <s v="Customer Experience &amp; Solution"/>
    <s v="FL Zone Operations"/>
    <s v="FL N Coastal Zone"/>
    <x v="5"/>
    <x v="9"/>
    <n v="902"/>
    <s v="0902000"/>
    <s v="Meter Reading Expense"/>
    <s v="11002 - Labor-Union"/>
    <x v="0"/>
    <n v="91132.909"/>
  </r>
  <r>
    <s v="NON_CORP - Non-Corporate Departments"/>
    <s v="FEG_GRID"/>
    <s v="Customer Experience &amp; Solution"/>
    <s v="FL Zone Operations"/>
    <s v="FL N Coastal Zone"/>
    <x v="5"/>
    <x v="9"/>
    <n v="902"/>
    <s v="0902000"/>
    <s v="Meter Reading Expense"/>
    <s v="18401 - Incentives Allocated-Union"/>
    <x v="0"/>
    <n v="2733.99"/>
  </r>
  <r>
    <s v="NON_CORP - Non-Corporate Departments"/>
    <s v="FEG_GRID"/>
    <s v="Customer Experience &amp; Solution"/>
    <s v="FL Zone Operations"/>
    <s v="FL S Central Zone"/>
    <x v="8"/>
    <x v="9"/>
    <n v="583"/>
    <s v="0583100"/>
    <s v="Overhead Line Exps-Other-Dist"/>
    <s v="11002 - Labor-Union"/>
    <x v="0"/>
    <n v="26014"/>
  </r>
  <r>
    <s v="NON_CORP - Non-Corporate Departments"/>
    <s v="FEG_GRID"/>
    <s v="Customer Experience &amp; Solution"/>
    <s v="FL Zone Operations"/>
    <s v="FL S Central Zone"/>
    <x v="8"/>
    <x v="9"/>
    <n v="583"/>
    <s v="0583100"/>
    <s v="Overhead Line Exps-Other-Dist"/>
    <s v="12004 - Overtime-Union"/>
    <x v="0"/>
    <n v="10030"/>
  </r>
  <r>
    <s v="NON_CORP - Non-Corporate Departments"/>
    <s v="FEG_GRID"/>
    <s v="Customer Experience &amp; Solution"/>
    <s v="FL Zone Operations"/>
    <s v="FL S Central Zone"/>
    <x v="8"/>
    <x v="9"/>
    <n v="583"/>
    <s v="0583100"/>
    <s v="Overhead Line Exps-Other-Dist"/>
    <s v="18000 - Labor Overhead Allocations"/>
    <x v="0"/>
    <n v="2781.35"/>
  </r>
  <r>
    <s v="NON_CORP - Non-Corporate Departments"/>
    <s v="FEG_GRID"/>
    <s v="Customer Experience &amp; Solution"/>
    <s v="FL Zone Operations"/>
    <s v="FL S Central Zone"/>
    <x v="8"/>
    <x v="9"/>
    <n v="583"/>
    <s v="0583100"/>
    <s v="Overhead Line Exps-Other-Dist"/>
    <s v="18401 - Incentives Allocated-Union"/>
    <x v="0"/>
    <n v="1081.32"/>
  </r>
  <r>
    <s v="NON_CORP - Non-Corporate Departments"/>
    <s v="FEG_GRID"/>
    <s v="Customer Experience &amp; Solution"/>
    <s v="FL Zone Operations"/>
    <s v="FL S Central Zone"/>
    <x v="8"/>
    <x v="9"/>
    <n v="584"/>
    <s v="0584000"/>
    <s v="Underground Line Expenses-Dist"/>
    <s v="11000 - Labor"/>
    <x v="0"/>
    <n v="1871.96"/>
  </r>
  <r>
    <s v="NON_CORP - Non-Corporate Departments"/>
    <s v="FEG_GRID"/>
    <s v="Customer Experience &amp; Solution"/>
    <s v="FL Zone Operations"/>
    <s v="FL S Central Zone"/>
    <x v="8"/>
    <x v="9"/>
    <n v="584"/>
    <s v="0584000"/>
    <s v="Underground Line Expenses-Dist"/>
    <s v="11002 - Labor-Union"/>
    <x v="0"/>
    <n v="2916.02"/>
  </r>
  <r>
    <s v="NON_CORP - Non-Corporate Departments"/>
    <s v="FEG_GRID"/>
    <s v="Customer Experience &amp; Solution"/>
    <s v="FL Zone Operations"/>
    <s v="FL S Central Zone"/>
    <x v="8"/>
    <x v="9"/>
    <n v="584"/>
    <s v="0584000"/>
    <s v="Underground Line Expenses-Dist"/>
    <s v="12000 - Overtime"/>
    <x v="0"/>
    <n v="11.04"/>
  </r>
  <r>
    <s v="NON_CORP - Non-Corporate Departments"/>
    <s v="FEG_GRID"/>
    <s v="Customer Experience &amp; Solution"/>
    <s v="FL Zone Operations"/>
    <s v="FL S Central Zone"/>
    <x v="8"/>
    <x v="9"/>
    <n v="584"/>
    <s v="0584000"/>
    <s v="Underground Line Expenses-Dist"/>
    <s v="12004 - Overtime-Union"/>
    <x v="0"/>
    <n v="869.96"/>
  </r>
  <r>
    <s v="NON_CORP - Non-Corporate Departments"/>
    <s v="FEG_GRID"/>
    <s v="Customer Experience &amp; Solution"/>
    <s v="FL Zone Operations"/>
    <s v="FL S Central Zone"/>
    <x v="8"/>
    <x v="9"/>
    <n v="584"/>
    <s v="0584000"/>
    <s v="Underground Line Expenses-Dist"/>
    <s v="18000 - Labor Overhead Allocations"/>
    <x v="0"/>
    <n v="15887.27"/>
  </r>
  <r>
    <s v="NON_CORP - Non-Corporate Departments"/>
    <s v="FEG_GRID"/>
    <s v="Customer Experience &amp; Solution"/>
    <s v="FL Zone Operations"/>
    <s v="FL S Central Zone"/>
    <x v="8"/>
    <x v="9"/>
    <n v="584"/>
    <s v="0584000"/>
    <s v="Underground Line Expenses-Dist"/>
    <s v="18400 - Incentives Allocated"/>
    <x v="0"/>
    <n v="207.18"/>
  </r>
  <r>
    <s v="NON_CORP - Non-Corporate Departments"/>
    <s v="FEG_GRID"/>
    <s v="Customer Experience &amp; Solution"/>
    <s v="FL Zone Operations"/>
    <s v="FL S Central Zone"/>
    <x v="8"/>
    <x v="9"/>
    <n v="584"/>
    <s v="0584000"/>
    <s v="Underground Line Expenses-Dist"/>
    <s v="18401 - Incentives Allocated-Union"/>
    <x v="0"/>
    <n v="113.6"/>
  </r>
  <r>
    <s v="NON_CORP - Non-Corporate Departments"/>
    <s v="FEG_GRID"/>
    <s v="Customer Experience &amp; Solution"/>
    <s v="FL Zone Operations"/>
    <s v="FL S Central Zone"/>
    <x v="8"/>
    <x v="9"/>
    <n v="586"/>
    <s v="0586000"/>
    <s v="Meter Expenses-Dist"/>
    <s v="11000 - Labor"/>
    <x v="0"/>
    <n v="3687.04"/>
  </r>
  <r>
    <s v="NON_CORP - Non-Corporate Departments"/>
    <s v="FEG_GRID"/>
    <s v="Customer Experience &amp; Solution"/>
    <s v="FL Zone Operations"/>
    <s v="FL S Central Zone"/>
    <x v="8"/>
    <x v="9"/>
    <n v="586"/>
    <s v="0586000"/>
    <s v="Meter Expenses-Dist"/>
    <s v="11002 - Labor-Union"/>
    <x v="0"/>
    <n v="730389.14379999996"/>
  </r>
  <r>
    <s v="NON_CORP - Non-Corporate Departments"/>
    <s v="FEG_GRID"/>
    <s v="Customer Experience &amp; Solution"/>
    <s v="FL Zone Operations"/>
    <s v="FL S Central Zone"/>
    <x v="8"/>
    <x v="9"/>
    <n v="586"/>
    <s v="0586000"/>
    <s v="Meter Expenses-Dist"/>
    <s v="12000 - Overtime"/>
    <x v="0"/>
    <n v="72000.119600000005"/>
  </r>
  <r>
    <s v="NON_CORP - Non-Corporate Departments"/>
    <s v="FEG_GRID"/>
    <s v="Customer Experience &amp; Solution"/>
    <s v="FL Zone Operations"/>
    <s v="FL S Central Zone"/>
    <x v="8"/>
    <x v="9"/>
    <n v="586"/>
    <s v="0586000"/>
    <s v="Meter Expenses-Dist"/>
    <s v="12004 - Overtime-Union"/>
    <x v="0"/>
    <n v="230521.427"/>
  </r>
  <r>
    <s v="NON_CORP - Non-Corporate Departments"/>
    <s v="FEG_GRID"/>
    <s v="Customer Experience &amp; Solution"/>
    <s v="FL Zone Operations"/>
    <s v="FL S Central Zone"/>
    <x v="8"/>
    <x v="9"/>
    <n v="586"/>
    <s v="0586000"/>
    <s v="Meter Expenses-Dist"/>
    <s v="18000 - Labor Overhead Allocations"/>
    <x v="0"/>
    <n v="56962.87"/>
  </r>
  <r>
    <s v="NON_CORP - Non-Corporate Departments"/>
    <s v="FEG_GRID"/>
    <s v="Customer Experience &amp; Solution"/>
    <s v="FL Zone Operations"/>
    <s v="FL S Central Zone"/>
    <x v="8"/>
    <x v="9"/>
    <n v="586"/>
    <s v="0586000"/>
    <s v="Meter Expenses-Dist"/>
    <s v="18400 - Incentives Allocated"/>
    <x v="0"/>
    <n v="8325.6"/>
  </r>
  <r>
    <s v="NON_CORP - Non-Corporate Departments"/>
    <s v="FEG_GRID"/>
    <s v="Customer Experience &amp; Solution"/>
    <s v="FL Zone Operations"/>
    <s v="FL S Central Zone"/>
    <x v="8"/>
    <x v="9"/>
    <n v="586"/>
    <s v="0586000"/>
    <s v="Meter Expenses-Dist"/>
    <s v="18401 - Incentives Allocated-Union"/>
    <x v="0"/>
    <n v="28827.48"/>
  </r>
  <r>
    <s v="NON_CORP - Non-Corporate Departments"/>
    <s v="FEG_GRID"/>
    <s v="Customer Experience &amp; Solution"/>
    <s v="FL Zone Operations"/>
    <s v="FL S Central Zone"/>
    <x v="8"/>
    <x v="9"/>
    <n v="587"/>
    <s v="0587000"/>
    <s v="Cust Install Exp-Other Dist"/>
    <s v="11002 - Labor-Union"/>
    <x v="0"/>
    <n v="237235.68100000001"/>
  </r>
  <r>
    <s v="NON_CORP - Non-Corporate Departments"/>
    <s v="FEG_GRID"/>
    <s v="Customer Experience &amp; Solution"/>
    <s v="FL Zone Operations"/>
    <s v="FL S Central Zone"/>
    <x v="8"/>
    <x v="9"/>
    <n v="587"/>
    <s v="0587000"/>
    <s v="Cust Install Exp-Other Dist"/>
    <s v="12004 - Overtime-Union"/>
    <x v="0"/>
    <n v="158832.03200000001"/>
  </r>
  <r>
    <s v="NON_CORP - Non-Corporate Departments"/>
    <s v="FEG_GRID"/>
    <s v="Customer Experience &amp; Solution"/>
    <s v="FL Zone Operations"/>
    <s v="FL S Central Zone"/>
    <x v="8"/>
    <x v="9"/>
    <n v="587"/>
    <s v="0587000"/>
    <s v="Cust Install Exp-Other Dist"/>
    <s v="18000 - Labor Overhead Allocations"/>
    <x v="0"/>
    <n v="33427.339999999997"/>
  </r>
  <r>
    <s v="NON_CORP - Non-Corporate Departments"/>
    <s v="FEG_GRID"/>
    <s v="Customer Experience &amp; Solution"/>
    <s v="FL Zone Operations"/>
    <s v="FL S Central Zone"/>
    <x v="8"/>
    <x v="9"/>
    <n v="587"/>
    <s v="0587000"/>
    <s v="Cust Install Exp-Other Dist"/>
    <s v="18401 - Incentives Allocated-Union"/>
    <x v="0"/>
    <n v="12068.24"/>
  </r>
  <r>
    <s v="NON_CORP - Non-Corporate Departments"/>
    <s v="FEG_GRID"/>
    <s v="Customer Experience &amp; Solution"/>
    <s v="FL Zone Operations"/>
    <s v="FL S Central Zone"/>
    <x v="8"/>
    <x v="9"/>
    <n v="588"/>
    <s v="0588100"/>
    <s v="Misc Distribution Exp-Other"/>
    <s v="11000 - Labor"/>
    <x v="0"/>
    <n v="31551.577000000001"/>
  </r>
  <r>
    <s v="NON_CORP - Non-Corporate Departments"/>
    <s v="FEG_GRID"/>
    <s v="Customer Experience &amp; Solution"/>
    <s v="FL Zone Operations"/>
    <s v="FL S Central Zone"/>
    <x v="8"/>
    <x v="9"/>
    <n v="588"/>
    <s v="0588100"/>
    <s v="Misc Distribution Exp-Other"/>
    <s v="11002 - Labor-Union"/>
    <x v="0"/>
    <n v="611189.99349999998"/>
  </r>
  <r>
    <s v="NON_CORP - Non-Corporate Departments"/>
    <s v="FEG_GRID"/>
    <s v="Customer Experience &amp; Solution"/>
    <s v="FL Zone Operations"/>
    <s v="FL S Central Zone"/>
    <x v="8"/>
    <x v="9"/>
    <n v="588"/>
    <s v="0588100"/>
    <s v="Misc Distribution Exp-Other"/>
    <s v="12004 - Overtime-Union"/>
    <x v="0"/>
    <n v="75229.141000000003"/>
  </r>
  <r>
    <s v="NON_CORP - Non-Corporate Departments"/>
    <s v="FEG_GRID"/>
    <s v="Customer Experience &amp; Solution"/>
    <s v="FL Zone Operations"/>
    <s v="FL S Central Zone"/>
    <x v="8"/>
    <x v="9"/>
    <n v="588"/>
    <s v="0588100"/>
    <s v="Misc Distribution Exp-Other"/>
    <s v="13000 - Exempt Supplemental"/>
    <x v="0"/>
    <n v="159.827"/>
  </r>
  <r>
    <s v="NON_CORP - Non-Corporate Departments"/>
    <s v="FEG_GRID"/>
    <s v="Customer Experience &amp; Solution"/>
    <s v="FL Zone Operations"/>
    <s v="FL S Central Zone"/>
    <x v="8"/>
    <x v="9"/>
    <n v="588"/>
    <s v="0588100"/>
    <s v="Misc Distribution Exp-Other"/>
    <s v="15003 - Labor Other-Union"/>
    <x v="0"/>
    <n v="16153.848"/>
  </r>
  <r>
    <s v="NON_CORP - Non-Corporate Departments"/>
    <s v="FEG_GRID"/>
    <s v="Customer Experience &amp; Solution"/>
    <s v="FL Zone Operations"/>
    <s v="FL S Central Zone"/>
    <x v="8"/>
    <x v="9"/>
    <n v="588"/>
    <s v="0588100"/>
    <s v="Misc Distribution Exp-Other"/>
    <s v="18000 - Labor Overhead Allocations"/>
    <x v="0"/>
    <n v="44660.12"/>
  </r>
  <r>
    <s v="NON_CORP - Non-Corporate Departments"/>
    <s v="FEG_GRID"/>
    <s v="Customer Experience &amp; Solution"/>
    <s v="FL Zone Operations"/>
    <s v="FL S Central Zone"/>
    <x v="8"/>
    <x v="9"/>
    <n v="588"/>
    <s v="0588100"/>
    <s v="Misc Distribution Exp-Other"/>
    <s v="18400 - Incentives Allocated"/>
    <x v="0"/>
    <n v="4078.31"/>
  </r>
  <r>
    <s v="NON_CORP - Non-Corporate Departments"/>
    <s v="FEG_GRID"/>
    <s v="Customer Experience &amp; Solution"/>
    <s v="FL Zone Operations"/>
    <s v="FL S Central Zone"/>
    <x v="8"/>
    <x v="9"/>
    <n v="588"/>
    <s v="0588100"/>
    <s v="Misc Distribution Exp-Other"/>
    <s v="18401 - Incentives Allocated-Union"/>
    <x v="0"/>
    <n v="26769.77"/>
  </r>
  <r>
    <s v="NON_CORP - Non-Corporate Departments"/>
    <s v="FEG_GRID"/>
    <s v="Customer Experience &amp; Solution"/>
    <s v="FL Zone Operations"/>
    <s v="FL S Central Zone"/>
    <x v="7"/>
    <x v="9"/>
    <n v="593"/>
    <s v="0593000"/>
    <s v="Maint Overhd Lines-Other-Dist"/>
    <s v="11000 - Labor"/>
    <x v="0"/>
    <n v="2018.68"/>
  </r>
  <r>
    <s v="NON_CORP - Non-Corporate Departments"/>
    <s v="FEG_GRID"/>
    <s v="Customer Experience &amp; Solution"/>
    <s v="FL Zone Operations"/>
    <s v="FL S Central Zone"/>
    <x v="7"/>
    <x v="9"/>
    <n v="593"/>
    <s v="0593000"/>
    <s v="Maint Overhd Lines-Other-Dist"/>
    <s v="11002 - Labor-Union"/>
    <x v="0"/>
    <n v="567585.21019999997"/>
  </r>
  <r>
    <s v="NON_CORP - Non-Corporate Departments"/>
    <s v="FEG_GRID"/>
    <s v="Customer Experience &amp; Solution"/>
    <s v="FL Zone Operations"/>
    <s v="FL S Central Zone"/>
    <x v="7"/>
    <x v="9"/>
    <n v="593"/>
    <s v="0593000"/>
    <s v="Maint Overhd Lines-Other-Dist"/>
    <s v="12004 - Overtime-Union"/>
    <x v="0"/>
    <n v="217786.3518"/>
  </r>
  <r>
    <s v="NON_CORP - Non-Corporate Departments"/>
    <s v="FEG_GRID"/>
    <s v="Customer Experience &amp; Solution"/>
    <s v="FL Zone Operations"/>
    <s v="FL S Central Zone"/>
    <x v="7"/>
    <x v="9"/>
    <n v="593"/>
    <s v="0593000"/>
    <s v="Maint Overhd Lines-Other-Dist"/>
    <s v="18000 - Labor Overhead Allocations"/>
    <x v="0"/>
    <n v="373789.95"/>
  </r>
  <r>
    <s v="NON_CORP - Non-Corporate Departments"/>
    <s v="FEG_GRID"/>
    <s v="Customer Experience &amp; Solution"/>
    <s v="FL Zone Operations"/>
    <s v="FL S Central Zone"/>
    <x v="7"/>
    <x v="9"/>
    <n v="593"/>
    <s v="0593000"/>
    <s v="Maint Overhd Lines-Other-Dist"/>
    <s v="18400 - Incentives Allocated"/>
    <x v="0"/>
    <n v="222.04"/>
  </r>
  <r>
    <s v="NON_CORP - Non-Corporate Departments"/>
    <s v="FEG_GRID"/>
    <s v="Customer Experience &amp; Solution"/>
    <s v="FL Zone Operations"/>
    <s v="FL S Central Zone"/>
    <x v="7"/>
    <x v="9"/>
    <n v="593"/>
    <s v="0593000"/>
    <s v="Maint Overhd Lines-Other-Dist"/>
    <s v="18401 - Incentives Allocated-Union"/>
    <x v="0"/>
    <n v="25150.86"/>
  </r>
  <r>
    <s v="NON_CORP - Non-Corporate Departments"/>
    <s v="FEG_GRID"/>
    <s v="Customer Experience &amp; Solution"/>
    <s v="FL Zone Operations"/>
    <s v="FL S Central Zone"/>
    <x v="7"/>
    <x v="9"/>
    <n v="594"/>
    <s v="0594000"/>
    <s v="Maint-Underground Lines-Dist"/>
    <s v="11000 - Labor"/>
    <x v="0"/>
    <n v="78"/>
  </r>
  <r>
    <s v="NON_CORP - Non-Corporate Departments"/>
    <s v="FEG_GRID"/>
    <s v="Customer Experience &amp; Solution"/>
    <s v="FL Zone Operations"/>
    <s v="FL S Central Zone"/>
    <x v="7"/>
    <x v="9"/>
    <n v="594"/>
    <s v="0594000"/>
    <s v="Maint-Underground Lines-Dist"/>
    <s v="11002 - Labor-Union"/>
    <x v="0"/>
    <n v="1007401.414"/>
  </r>
  <r>
    <s v="NON_CORP - Non-Corporate Departments"/>
    <s v="FEG_GRID"/>
    <s v="Customer Experience &amp; Solution"/>
    <s v="FL Zone Operations"/>
    <s v="FL S Central Zone"/>
    <x v="7"/>
    <x v="9"/>
    <n v="594"/>
    <s v="0594000"/>
    <s v="Maint-Underground Lines-Dist"/>
    <s v="12004 - Overtime-Union"/>
    <x v="0"/>
    <n v="1474219.057"/>
  </r>
  <r>
    <s v="NON_CORP - Non-Corporate Departments"/>
    <s v="FEG_GRID"/>
    <s v="Customer Experience &amp; Solution"/>
    <s v="FL Zone Operations"/>
    <s v="FL S Central Zone"/>
    <x v="7"/>
    <x v="9"/>
    <n v="594"/>
    <s v="0594000"/>
    <s v="Maint-Underground Lines-Dist"/>
    <s v="18000 - Labor Overhead Allocations"/>
    <x v="0"/>
    <n v="187745.79"/>
  </r>
  <r>
    <s v="NON_CORP - Non-Corporate Departments"/>
    <s v="FEG_GRID"/>
    <s v="Customer Experience &amp; Solution"/>
    <s v="FL Zone Operations"/>
    <s v="FL S Central Zone"/>
    <x v="7"/>
    <x v="9"/>
    <n v="594"/>
    <s v="0594000"/>
    <s v="Maint-Underground Lines-Dist"/>
    <s v="18400 - Incentives Allocated"/>
    <x v="0"/>
    <n v="8.58"/>
  </r>
  <r>
    <s v="NON_CORP - Non-Corporate Departments"/>
    <s v="FEG_GRID"/>
    <s v="Customer Experience &amp; Solution"/>
    <s v="FL Zone Operations"/>
    <s v="FL S Central Zone"/>
    <x v="7"/>
    <x v="9"/>
    <n v="594"/>
    <s v="0594000"/>
    <s v="Maint-Underground Lines-Dist"/>
    <s v="18401 - Incentives Allocated-Union"/>
    <x v="0"/>
    <n v="82682.37"/>
  </r>
  <r>
    <s v="NON_CORP - Non-Corporate Departments"/>
    <s v="FEG_GRID"/>
    <s v="Customer Experience &amp; Solution"/>
    <s v="FL Zone Operations"/>
    <s v="FL S Central Zone"/>
    <x v="7"/>
    <x v="9"/>
    <n v="596"/>
    <s v="0596000"/>
    <s v="Maint-StreetLightng/Signl-Dist"/>
    <s v="11000 - Labor"/>
    <x v="0"/>
    <n v="79776.92"/>
  </r>
  <r>
    <s v="NON_CORP - Non-Corporate Departments"/>
    <s v="FEG_GRID"/>
    <s v="Customer Experience &amp; Solution"/>
    <s v="FL Zone Operations"/>
    <s v="FL S Central Zone"/>
    <x v="7"/>
    <x v="9"/>
    <n v="596"/>
    <s v="0596000"/>
    <s v="Maint-StreetLightng/Signl-Dist"/>
    <s v="12000 - Overtime"/>
    <x v="0"/>
    <n v="8219.92"/>
  </r>
  <r>
    <s v="NON_CORP - Non-Corporate Departments"/>
    <s v="FEG_GRID"/>
    <s v="Customer Experience &amp; Solution"/>
    <s v="FL Zone Operations"/>
    <s v="FL S Central Zone"/>
    <x v="7"/>
    <x v="9"/>
    <n v="596"/>
    <s v="0596000"/>
    <s v="Maint-StreetLightng/Signl-Dist"/>
    <s v="18000 - Labor Overhead Allocations"/>
    <x v="0"/>
    <n v="126356.55"/>
  </r>
  <r>
    <s v="NON_CORP - Non-Corporate Departments"/>
    <s v="FEG_GRID"/>
    <s v="Customer Experience &amp; Solution"/>
    <s v="FL Zone Operations"/>
    <s v="FL S Central Zone"/>
    <x v="7"/>
    <x v="9"/>
    <n v="596"/>
    <s v="0596000"/>
    <s v="Maint-StreetLightng/Signl-Dist"/>
    <s v="18400 - Incentives Allocated"/>
    <x v="0"/>
    <n v="9679.64"/>
  </r>
  <r>
    <s v="NON_CORP - Non-Corporate Departments"/>
    <s v="FEG_GRID"/>
    <s v="Customer Experience &amp; Solution"/>
    <s v="FL Zone Operations"/>
    <s v="FL S Central Zone"/>
    <x v="7"/>
    <x v="9"/>
    <n v="598"/>
    <s v="0598100"/>
    <s v="Main Misc Dist Plt-Other-Dist"/>
    <s v="11002 - Labor-Union"/>
    <x v="0"/>
    <n v="6887"/>
  </r>
  <r>
    <s v="NON_CORP - Non-Corporate Departments"/>
    <s v="FEG_GRID"/>
    <s v="Customer Experience &amp; Solution"/>
    <s v="FL Zone Operations"/>
    <s v="FL S Central Zone"/>
    <x v="7"/>
    <x v="9"/>
    <n v="598"/>
    <s v="0598100"/>
    <s v="Main Misc Dist Plt-Other-Dist"/>
    <s v="12004 - Overtime-Union"/>
    <x v="0"/>
    <n v="1678"/>
  </r>
  <r>
    <s v="NON_CORP - Non-Corporate Departments"/>
    <s v="FEG_GRID"/>
    <s v="Customer Experience &amp; Solution"/>
    <s v="FL Zone Operations"/>
    <s v="FL S Central Zone"/>
    <x v="7"/>
    <x v="9"/>
    <n v="598"/>
    <s v="0598100"/>
    <s v="Main Misc Dist Plt-Other-Dist"/>
    <s v="18000 - Labor Overhead Allocations"/>
    <x v="0"/>
    <n v="1684.98"/>
  </r>
  <r>
    <s v="NON_CORP - Non-Corporate Departments"/>
    <s v="FEG_GRID"/>
    <s v="Customer Experience &amp; Solution"/>
    <s v="FL Zone Operations"/>
    <s v="FL S Central Zone"/>
    <x v="7"/>
    <x v="9"/>
    <n v="598"/>
    <s v="0598100"/>
    <s v="Main Misc Dist Plt-Other-Dist"/>
    <s v="18401 - Incentives Allocated-Union"/>
    <x v="0"/>
    <n v="256.95"/>
  </r>
  <r>
    <s v="NON_CORP - Non-Corporate Departments"/>
    <s v="FEG_GRID"/>
    <s v="Customer Experience &amp; Solution"/>
    <s v="FL Zone Operations"/>
    <s v="FL S Central Zone"/>
    <x v="5"/>
    <x v="9"/>
    <n v="902"/>
    <s v="0902000"/>
    <s v="Meter Reading Expense"/>
    <s v="11002 - Labor-Union"/>
    <x v="0"/>
    <n v="34324.308100000002"/>
  </r>
  <r>
    <s v="NON_CORP - Non-Corporate Departments"/>
    <s v="FEG_GRID"/>
    <s v="Customer Experience &amp; Solution"/>
    <s v="FL Zone Operations"/>
    <s v="FL S Central Zone"/>
    <x v="5"/>
    <x v="9"/>
    <n v="902"/>
    <s v="0902000"/>
    <s v="Meter Reading Expense"/>
    <s v="18401 - Incentives Allocated-Union"/>
    <x v="0"/>
    <n v="1029.6400000000001"/>
  </r>
  <r>
    <s v="NON_CORP - Non-Corporate Departments"/>
    <s v="FEG_GRID"/>
    <s v="Customer Experience &amp; Solution"/>
    <s v="FL Zone Operations"/>
    <s v="FL S Central Zone"/>
    <x v="5"/>
    <x v="9"/>
    <n v="903"/>
    <s v="0903000"/>
    <s v="Cust Records &amp; Collection Exp"/>
    <s v="11002 - Labor-Union"/>
    <x v="0"/>
    <n v="2394.7188000000001"/>
  </r>
  <r>
    <s v="NON_CORP - Non-Corporate Departments"/>
    <s v="FEG_GRID"/>
    <s v="Customer Experience &amp; Solution"/>
    <s v="FL Zone Operations"/>
    <s v="FL S Central Zone"/>
    <x v="5"/>
    <x v="9"/>
    <n v="903"/>
    <s v="0903000"/>
    <s v="Cust Records &amp; Collection Exp"/>
    <s v="18401 - Incentives Allocated-Union"/>
    <x v="0"/>
    <n v="71.81"/>
  </r>
  <r>
    <s v="NON_CORP - Non-Corporate Departments"/>
    <s v="FEG_GRID"/>
    <s v="Customer Experience &amp; Solution"/>
    <s v="FL Zone Operations"/>
    <s v="FL S Coastal Zone"/>
    <x v="8"/>
    <x v="9"/>
    <n v="583"/>
    <s v="0583100"/>
    <s v="Overhead Line Exps-Other-Dist"/>
    <s v="11002 - Labor-Union"/>
    <x v="0"/>
    <n v="236"/>
  </r>
  <r>
    <s v="NON_CORP - Non-Corporate Departments"/>
    <s v="FEG_GRID"/>
    <s v="Customer Experience &amp; Solution"/>
    <s v="FL Zone Operations"/>
    <s v="FL S Coastal Zone"/>
    <x v="8"/>
    <x v="9"/>
    <n v="583"/>
    <s v="0583100"/>
    <s v="Overhead Line Exps-Other-Dist"/>
    <s v="12004 - Overtime-Union"/>
    <x v="0"/>
    <n v="80"/>
  </r>
  <r>
    <s v="NON_CORP - Non-Corporate Departments"/>
    <s v="FEG_GRID"/>
    <s v="Customer Experience &amp; Solution"/>
    <s v="FL Zone Operations"/>
    <s v="FL S Coastal Zone"/>
    <x v="8"/>
    <x v="9"/>
    <n v="583"/>
    <s v="0583100"/>
    <s v="Overhead Line Exps-Other-Dist"/>
    <s v="18000 - Labor Overhead Allocations"/>
    <x v="0"/>
    <n v="23.9"/>
  </r>
  <r>
    <s v="NON_CORP - Non-Corporate Departments"/>
    <s v="FEG_GRID"/>
    <s v="Customer Experience &amp; Solution"/>
    <s v="FL Zone Operations"/>
    <s v="FL S Coastal Zone"/>
    <x v="8"/>
    <x v="9"/>
    <n v="583"/>
    <s v="0583100"/>
    <s v="Overhead Line Exps-Other-Dist"/>
    <s v="18401 - Incentives Allocated-Union"/>
    <x v="0"/>
    <n v="9.48"/>
  </r>
  <r>
    <s v="NON_CORP - Non-Corporate Departments"/>
    <s v="FEG_GRID"/>
    <s v="Customer Experience &amp; Solution"/>
    <s v="FL Zone Operations"/>
    <s v="FL S Coastal Zone"/>
    <x v="8"/>
    <x v="9"/>
    <n v="584"/>
    <s v="0584000"/>
    <s v="Underground Line Expenses-Dist"/>
    <s v="11000 - Labor"/>
    <x v="0"/>
    <n v="12286"/>
  </r>
  <r>
    <s v="NON_CORP - Non-Corporate Departments"/>
    <s v="FEG_GRID"/>
    <s v="Customer Experience &amp; Solution"/>
    <s v="FL Zone Operations"/>
    <s v="FL S Coastal Zone"/>
    <x v="8"/>
    <x v="9"/>
    <n v="584"/>
    <s v="0584000"/>
    <s v="Underground Line Expenses-Dist"/>
    <s v="11002 - Labor-Union"/>
    <x v="0"/>
    <n v="105911"/>
  </r>
  <r>
    <s v="NON_CORP - Non-Corporate Departments"/>
    <s v="FEG_GRID"/>
    <s v="Customer Experience &amp; Solution"/>
    <s v="FL Zone Operations"/>
    <s v="FL S Coastal Zone"/>
    <x v="8"/>
    <x v="9"/>
    <n v="584"/>
    <s v="0584000"/>
    <s v="Underground Line Expenses-Dist"/>
    <s v="12000 - Overtime"/>
    <x v="0"/>
    <n v="134"/>
  </r>
  <r>
    <s v="NON_CORP - Non-Corporate Departments"/>
    <s v="FEG_GRID"/>
    <s v="Customer Experience &amp; Solution"/>
    <s v="FL Zone Operations"/>
    <s v="FL S Coastal Zone"/>
    <x v="8"/>
    <x v="9"/>
    <n v="584"/>
    <s v="0584000"/>
    <s v="Underground Line Expenses-Dist"/>
    <s v="12004 - Overtime-Union"/>
    <x v="0"/>
    <n v="5772"/>
  </r>
  <r>
    <s v="NON_CORP - Non-Corporate Departments"/>
    <s v="FEG_GRID"/>
    <s v="Customer Experience &amp; Solution"/>
    <s v="FL Zone Operations"/>
    <s v="FL S Coastal Zone"/>
    <x v="8"/>
    <x v="9"/>
    <n v="584"/>
    <s v="0584000"/>
    <s v="Underground Line Expenses-Dist"/>
    <s v="18000 - Labor Overhead Allocations"/>
    <x v="0"/>
    <n v="17822.11"/>
  </r>
  <r>
    <s v="NON_CORP - Non-Corporate Departments"/>
    <s v="FEG_GRID"/>
    <s v="Customer Experience &amp; Solution"/>
    <s v="FL Zone Operations"/>
    <s v="FL S Coastal Zone"/>
    <x v="8"/>
    <x v="9"/>
    <n v="584"/>
    <s v="0584000"/>
    <s v="Underground Line Expenses-Dist"/>
    <s v="18400 - Incentives Allocated"/>
    <x v="0"/>
    <n v="1366.2"/>
  </r>
  <r>
    <s v="NON_CORP - Non-Corporate Departments"/>
    <s v="FEG_GRID"/>
    <s v="Customer Experience &amp; Solution"/>
    <s v="FL Zone Operations"/>
    <s v="FL S Coastal Zone"/>
    <x v="8"/>
    <x v="9"/>
    <n v="584"/>
    <s v="0584000"/>
    <s v="Underground Line Expenses-Dist"/>
    <s v="18401 - Incentives Allocated-Union"/>
    <x v="0"/>
    <n v="3350.49"/>
  </r>
  <r>
    <s v="NON_CORP - Non-Corporate Departments"/>
    <s v="FEG_GRID"/>
    <s v="Customer Experience &amp; Solution"/>
    <s v="FL Zone Operations"/>
    <s v="FL S Coastal Zone"/>
    <x v="8"/>
    <x v="9"/>
    <n v="586"/>
    <s v="0586000"/>
    <s v="Meter Expenses-Dist"/>
    <s v="11002 - Labor-Union"/>
    <x v="0"/>
    <n v="324408.8285"/>
  </r>
  <r>
    <s v="NON_CORP - Non-Corporate Departments"/>
    <s v="FEG_GRID"/>
    <s v="Customer Experience &amp; Solution"/>
    <s v="FL Zone Operations"/>
    <s v="FL S Coastal Zone"/>
    <x v="8"/>
    <x v="9"/>
    <n v="586"/>
    <s v="0586000"/>
    <s v="Meter Expenses-Dist"/>
    <s v="12004 - Overtime-Union"/>
    <x v="0"/>
    <n v="40727.925000000003"/>
  </r>
  <r>
    <s v="NON_CORP - Non-Corporate Departments"/>
    <s v="FEG_GRID"/>
    <s v="Customer Experience &amp; Solution"/>
    <s v="FL Zone Operations"/>
    <s v="FL S Coastal Zone"/>
    <x v="8"/>
    <x v="9"/>
    <n v="586"/>
    <s v="0586000"/>
    <s v="Meter Expenses-Dist"/>
    <s v="18000 - Labor Overhead Allocations"/>
    <x v="0"/>
    <n v="38459.03"/>
  </r>
  <r>
    <s v="NON_CORP - Non-Corporate Departments"/>
    <s v="FEG_GRID"/>
    <s v="Customer Experience &amp; Solution"/>
    <s v="FL Zone Operations"/>
    <s v="FL S Coastal Zone"/>
    <x v="8"/>
    <x v="9"/>
    <n v="586"/>
    <s v="0586000"/>
    <s v="Meter Expenses-Dist"/>
    <s v="18401 - Incentives Allocated-Union"/>
    <x v="0"/>
    <n v="10954.3"/>
  </r>
  <r>
    <s v="NON_CORP - Non-Corporate Departments"/>
    <s v="FEG_GRID"/>
    <s v="Customer Experience &amp; Solution"/>
    <s v="FL Zone Operations"/>
    <s v="FL S Coastal Zone"/>
    <x v="8"/>
    <x v="9"/>
    <n v="587"/>
    <s v="0587000"/>
    <s v="Cust Install Exp-Other Dist"/>
    <s v="11002 - Labor-Union"/>
    <x v="0"/>
    <n v="349818.21399999998"/>
  </r>
  <r>
    <s v="NON_CORP - Non-Corporate Departments"/>
    <s v="FEG_GRID"/>
    <s v="Customer Experience &amp; Solution"/>
    <s v="FL Zone Operations"/>
    <s v="FL S Coastal Zone"/>
    <x v="8"/>
    <x v="9"/>
    <n v="587"/>
    <s v="0587000"/>
    <s v="Cust Install Exp-Other Dist"/>
    <s v="12004 - Overtime-Union"/>
    <x v="0"/>
    <n v="146506.50099999999"/>
  </r>
  <r>
    <s v="NON_CORP - Non-Corporate Departments"/>
    <s v="FEG_GRID"/>
    <s v="Customer Experience &amp; Solution"/>
    <s v="FL Zone Operations"/>
    <s v="FL S Coastal Zone"/>
    <x v="8"/>
    <x v="9"/>
    <n v="587"/>
    <s v="0587000"/>
    <s v="Cust Install Exp-Other Dist"/>
    <s v="18000 - Labor Overhead Allocations"/>
    <x v="0"/>
    <n v="35490.879999999997"/>
  </r>
  <r>
    <s v="NON_CORP - Non-Corporate Departments"/>
    <s v="FEG_GRID"/>
    <s v="Customer Experience &amp; Solution"/>
    <s v="FL Zone Operations"/>
    <s v="FL S Coastal Zone"/>
    <x v="8"/>
    <x v="9"/>
    <n v="587"/>
    <s v="0587000"/>
    <s v="Cust Install Exp-Other Dist"/>
    <s v="18401 - Incentives Allocated-Union"/>
    <x v="0"/>
    <n v="15042.34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1000 - Labor"/>
    <x v="0"/>
    <n v="129258.58900000001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1002 - Labor-Union"/>
    <x v="0"/>
    <n v="424383.72100000002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2000 - Overtime"/>
    <x v="0"/>
    <n v="6402.2240000000002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2004 - Overtime-Union"/>
    <x v="0"/>
    <n v="57706.457000000002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5002 - Labor Other"/>
    <x v="0"/>
    <n v="494.55099999999999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5003 - Labor Other-Union"/>
    <x v="0"/>
    <n v="56538.468000000001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8000 - Labor Overhead Allocations"/>
    <x v="0"/>
    <n v="44632.1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8400 - Incentives Allocated"/>
    <x v="0"/>
    <n v="17339.900000000001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8401 - Incentives Allocated-Union"/>
    <x v="0"/>
    <n v="18791.490000000002"/>
  </r>
  <r>
    <s v="NON_CORP - Non-Corporate Departments"/>
    <s v="FEG_GRID"/>
    <s v="Customer Experience &amp; Solution"/>
    <s v="FL Zone Operations"/>
    <s v="FL S Coastal Zone"/>
    <x v="7"/>
    <x v="9"/>
    <n v="593"/>
    <s v="0593000"/>
    <s v="Maint Overhd Lines-Other-Dist"/>
    <s v="11000 - Labor"/>
    <x v="0"/>
    <n v="1855.72"/>
  </r>
  <r>
    <s v="NON_CORP - Non-Corporate Departments"/>
    <s v="FEG_GRID"/>
    <s v="Customer Experience &amp; Solution"/>
    <s v="FL Zone Operations"/>
    <s v="FL S Coastal Zone"/>
    <x v="7"/>
    <x v="9"/>
    <n v="593"/>
    <s v="0593000"/>
    <s v="Maint Overhd Lines-Other-Dist"/>
    <s v="11002 - Labor-Union"/>
    <x v="0"/>
    <n v="404687.74560000002"/>
  </r>
  <r>
    <s v="NON_CORP - Non-Corporate Departments"/>
    <s v="FEG_GRID"/>
    <s v="Customer Experience &amp; Solution"/>
    <s v="FL Zone Operations"/>
    <s v="FL S Coastal Zone"/>
    <x v="7"/>
    <x v="9"/>
    <n v="593"/>
    <s v="0593000"/>
    <s v="Maint Overhd Lines-Other-Dist"/>
    <s v="12004 - Overtime-Union"/>
    <x v="0"/>
    <n v="116288.7838"/>
  </r>
  <r>
    <s v="NON_CORP - Non-Corporate Departments"/>
    <s v="FEG_GRID"/>
    <s v="Customer Experience &amp; Solution"/>
    <s v="FL Zone Operations"/>
    <s v="FL S Coastal Zone"/>
    <x v="7"/>
    <x v="9"/>
    <n v="593"/>
    <s v="0593000"/>
    <s v="Maint Overhd Lines-Other-Dist"/>
    <s v="18000 - Labor Overhead Allocations"/>
    <x v="0"/>
    <n v="329337.77"/>
  </r>
  <r>
    <s v="NON_CORP - Non-Corporate Departments"/>
    <s v="FEG_GRID"/>
    <s v="Customer Experience &amp; Solution"/>
    <s v="FL Zone Operations"/>
    <s v="FL S Coastal Zone"/>
    <x v="7"/>
    <x v="9"/>
    <n v="593"/>
    <s v="0593000"/>
    <s v="Maint Overhd Lines-Other-Dist"/>
    <s v="18400 - Incentives Allocated"/>
    <x v="0"/>
    <n v="204.12"/>
  </r>
  <r>
    <s v="NON_CORP - Non-Corporate Departments"/>
    <s v="FEG_GRID"/>
    <s v="Customer Experience &amp; Solution"/>
    <s v="FL Zone Operations"/>
    <s v="FL S Coastal Zone"/>
    <x v="7"/>
    <x v="9"/>
    <n v="593"/>
    <s v="0593000"/>
    <s v="Maint Overhd Lines-Other-Dist"/>
    <s v="18401 - Incentives Allocated-Union"/>
    <x v="0"/>
    <n v="16194.9"/>
  </r>
  <r>
    <s v="NON_CORP - Non-Corporate Departments"/>
    <s v="FEG_GRID"/>
    <s v="Customer Experience &amp; Solution"/>
    <s v="FL Zone Operations"/>
    <s v="FL S Coastal Zone"/>
    <x v="7"/>
    <x v="9"/>
    <n v="594"/>
    <s v="0594000"/>
    <s v="Maint-Underground Lines-Dist"/>
    <s v="11000 - Labor"/>
    <x v="0"/>
    <n v="2860"/>
  </r>
  <r>
    <s v="NON_CORP - Non-Corporate Departments"/>
    <s v="FEG_GRID"/>
    <s v="Customer Experience &amp; Solution"/>
    <s v="FL Zone Operations"/>
    <s v="FL S Coastal Zone"/>
    <x v="7"/>
    <x v="9"/>
    <n v="594"/>
    <s v="0594000"/>
    <s v="Maint-Underground Lines-Dist"/>
    <s v="11002 - Labor-Union"/>
    <x v="0"/>
    <n v="814290.24300000002"/>
  </r>
  <r>
    <s v="NON_CORP - Non-Corporate Departments"/>
    <s v="FEG_GRID"/>
    <s v="Customer Experience &amp; Solution"/>
    <s v="FL Zone Operations"/>
    <s v="FL S Coastal Zone"/>
    <x v="7"/>
    <x v="9"/>
    <n v="594"/>
    <s v="0594000"/>
    <s v="Maint-Underground Lines-Dist"/>
    <s v="12000 - Overtime"/>
    <x v="0"/>
    <n v="28"/>
  </r>
  <r>
    <s v="NON_CORP - Non-Corporate Departments"/>
    <s v="FEG_GRID"/>
    <s v="Customer Experience &amp; Solution"/>
    <s v="FL Zone Operations"/>
    <s v="FL S Coastal Zone"/>
    <x v="7"/>
    <x v="9"/>
    <n v="594"/>
    <s v="0594000"/>
    <s v="Maint-Underground Lines-Dist"/>
    <s v="12004 - Overtime-Union"/>
    <x v="0"/>
    <n v="1126139.5889999999"/>
  </r>
  <r>
    <s v="NON_CORP - Non-Corporate Departments"/>
    <s v="FEG_GRID"/>
    <s v="Customer Experience &amp; Solution"/>
    <s v="FL Zone Operations"/>
    <s v="FL S Coastal Zone"/>
    <x v="7"/>
    <x v="9"/>
    <n v="594"/>
    <s v="0594000"/>
    <s v="Maint-Underground Lines-Dist"/>
    <s v="18000 - Labor Overhead Allocations"/>
    <x v="0"/>
    <n v="170282.43"/>
  </r>
  <r>
    <s v="NON_CORP - Non-Corporate Departments"/>
    <s v="FEG_GRID"/>
    <s v="Customer Experience &amp; Solution"/>
    <s v="FL Zone Operations"/>
    <s v="FL S Coastal Zone"/>
    <x v="7"/>
    <x v="9"/>
    <n v="594"/>
    <s v="0594000"/>
    <s v="Maint-Underground Lines-Dist"/>
    <s v="18400 - Incentives Allocated"/>
    <x v="0"/>
    <n v="317.68"/>
  </r>
  <r>
    <s v="NON_CORP - Non-Corporate Departments"/>
    <s v="FEG_GRID"/>
    <s v="Customer Experience &amp; Solution"/>
    <s v="FL Zone Operations"/>
    <s v="FL S Coastal Zone"/>
    <x v="7"/>
    <x v="9"/>
    <n v="594"/>
    <s v="0594000"/>
    <s v="Maint-Underground Lines-Dist"/>
    <s v="18401 - Incentives Allocated-Union"/>
    <x v="0"/>
    <n v="65694.14"/>
  </r>
  <r>
    <s v="NON_CORP - Non-Corporate Departments"/>
    <s v="FEG_GRID"/>
    <s v="Customer Experience &amp; Solution"/>
    <s v="FL Zone Operations"/>
    <s v="FL S Coastal Zone"/>
    <x v="7"/>
    <x v="9"/>
    <n v="596"/>
    <s v="0596000"/>
    <s v="Maint-StreetLightng/Signl-Dist"/>
    <s v="11000 - Labor"/>
    <x v="0"/>
    <n v="80106.880000000005"/>
  </r>
  <r>
    <s v="NON_CORP - Non-Corporate Departments"/>
    <s v="FEG_GRID"/>
    <s v="Customer Experience &amp; Solution"/>
    <s v="FL Zone Operations"/>
    <s v="FL S Coastal Zone"/>
    <x v="7"/>
    <x v="9"/>
    <n v="596"/>
    <s v="0596000"/>
    <s v="Maint-StreetLightng/Signl-Dist"/>
    <s v="12000 - Overtime"/>
    <x v="0"/>
    <n v="8253.8799999999992"/>
  </r>
  <r>
    <s v="NON_CORP - Non-Corporate Departments"/>
    <s v="FEG_GRID"/>
    <s v="Customer Experience &amp; Solution"/>
    <s v="FL Zone Operations"/>
    <s v="FL S Coastal Zone"/>
    <x v="7"/>
    <x v="9"/>
    <n v="596"/>
    <s v="0596000"/>
    <s v="Maint-StreetLightng/Signl-Dist"/>
    <s v="18000 - Labor Overhead Allocations"/>
    <x v="0"/>
    <n v="126879.71"/>
  </r>
  <r>
    <s v="NON_CORP - Non-Corporate Departments"/>
    <s v="FEG_GRID"/>
    <s v="Customer Experience &amp; Solution"/>
    <s v="FL Zone Operations"/>
    <s v="FL S Coastal Zone"/>
    <x v="7"/>
    <x v="9"/>
    <n v="596"/>
    <s v="0596000"/>
    <s v="Maint-StreetLightng/Signl-Dist"/>
    <s v="18400 - Incentives Allocated"/>
    <x v="0"/>
    <n v="9719.7199999999993"/>
  </r>
  <r>
    <s v="NON_CORP - Non-Corporate Departments"/>
    <s v="FEG_GRID"/>
    <s v="Customer Experience &amp; Solution"/>
    <s v="FL Zone Operations"/>
    <s v="FL S Coastal Zone"/>
    <x v="7"/>
    <x v="9"/>
    <n v="598"/>
    <s v="0598100"/>
    <s v="Main Misc Dist Plt-Other-Dist"/>
    <s v="11002 - Labor-Union"/>
    <x v="0"/>
    <n v="4436"/>
  </r>
  <r>
    <s v="NON_CORP - Non-Corporate Departments"/>
    <s v="FEG_GRID"/>
    <s v="Customer Experience &amp; Solution"/>
    <s v="FL Zone Operations"/>
    <s v="FL S Coastal Zone"/>
    <x v="7"/>
    <x v="9"/>
    <n v="598"/>
    <s v="0598100"/>
    <s v="Main Misc Dist Plt-Other-Dist"/>
    <s v="12004 - Overtime-Union"/>
    <x v="0"/>
    <n v="6602"/>
  </r>
  <r>
    <s v="NON_CORP - Non-Corporate Departments"/>
    <s v="FEG_GRID"/>
    <s v="Customer Experience &amp; Solution"/>
    <s v="FL Zone Operations"/>
    <s v="FL S Coastal Zone"/>
    <x v="7"/>
    <x v="9"/>
    <n v="598"/>
    <s v="0598100"/>
    <s v="Main Misc Dist Plt-Other-Dist"/>
    <s v="18000 - Labor Overhead Allocations"/>
    <x v="0"/>
    <n v="1348.08"/>
  </r>
  <r>
    <s v="NON_CORP - Non-Corporate Departments"/>
    <s v="FEG_GRID"/>
    <s v="Customer Experience &amp; Solution"/>
    <s v="FL Zone Operations"/>
    <s v="FL S Coastal Zone"/>
    <x v="7"/>
    <x v="9"/>
    <n v="598"/>
    <s v="0598100"/>
    <s v="Main Misc Dist Plt-Other-Dist"/>
    <s v="18401 - Incentives Allocated-Union"/>
    <x v="0"/>
    <n v="331.14"/>
  </r>
  <r>
    <s v="NON_CORP - Non-Corporate Departments"/>
    <s v="FEG_GRID"/>
    <s v="Customer Experience &amp; Solution"/>
    <s v="FL Zone Operations"/>
    <s v="FL S Coastal Zone"/>
    <x v="5"/>
    <x v="9"/>
    <n v="902"/>
    <s v="0902000"/>
    <s v="Meter Reading Expense"/>
    <s v="11002 - Labor-Union"/>
    <x v="0"/>
    <n v="6385.9183000000003"/>
  </r>
  <r>
    <s v="NON_CORP - Non-Corporate Departments"/>
    <s v="FEG_GRID"/>
    <s v="Customer Experience &amp; Solution"/>
    <s v="FL Zone Operations"/>
    <s v="FL S Coastal Zone"/>
    <x v="5"/>
    <x v="9"/>
    <n v="902"/>
    <s v="0902000"/>
    <s v="Meter Reading Expense"/>
    <s v="18401 - Incentives Allocated-Union"/>
    <x v="0"/>
    <n v="191.62"/>
  </r>
  <r>
    <s v="NON_CORP - Non-Corporate Departments"/>
    <s v="FEG_GRID"/>
    <s v="Customer Experience &amp; Solution"/>
    <s v="Grid Modernization"/>
    <s v="PGN Fla Grid Mod Nonrec"/>
    <x v="11"/>
    <x v="9"/>
    <n v="566"/>
    <s v="0566000"/>
    <s v="Misc Trans Exp-Other"/>
    <s v="11000 - Labor"/>
    <x v="0"/>
    <n v="1771.5"/>
  </r>
  <r>
    <s v="NON_CORP - Non-Corporate Departments"/>
    <s v="FEG_GRID"/>
    <s v="Customer Experience &amp; Solution"/>
    <s v="Grid Modernization"/>
    <s v="PGN Fla Grid Mod Nonrec"/>
    <x v="11"/>
    <x v="9"/>
    <n v="566"/>
    <s v="0566000"/>
    <s v="Misc Trans Exp-Other"/>
    <s v="18400 - Incentives Allocated"/>
    <x v="0"/>
    <n v="194.86"/>
  </r>
  <r>
    <s v="NON_CORP - Non-Corporate Departments"/>
    <s v="FEG_GRID"/>
    <s v="Customer Experience &amp; Solution"/>
    <s v="Grid Modernization"/>
    <s v="PGN Fla Grid Mod Nonrec"/>
    <x v="8"/>
    <x v="9"/>
    <n v="588"/>
    <s v="0588100"/>
    <s v="Misc Distribution Exp-Other"/>
    <s v="11000 - Labor"/>
    <x v="0"/>
    <n v="566321.44700000004"/>
  </r>
  <r>
    <s v="NON_CORP - Non-Corporate Departments"/>
    <s v="FEG_GRID"/>
    <s v="Customer Experience &amp; Solution"/>
    <s v="Grid Modernization"/>
    <s v="PGN Fla Grid Mod Nonrec"/>
    <x v="8"/>
    <x v="9"/>
    <n v="588"/>
    <s v="0588100"/>
    <s v="Misc Distribution Exp-Other"/>
    <s v="12000 - Overtime"/>
    <x v="0"/>
    <n v="17.28"/>
  </r>
  <r>
    <s v="NON_CORP - Non-Corporate Departments"/>
    <s v="FEG_GRID"/>
    <s v="Customer Experience &amp; Solution"/>
    <s v="Grid Modernization"/>
    <s v="PGN Fla Grid Mod Nonrec"/>
    <x v="8"/>
    <x v="9"/>
    <n v="588"/>
    <s v="0588100"/>
    <s v="Misc Distribution Exp-Other"/>
    <s v="18400 - Incentives Allocated"/>
    <x v="0"/>
    <n v="67413.53"/>
  </r>
  <r>
    <s v="NON_CORP - Non-Corporate Departments"/>
    <s v="FEG_GRID"/>
    <s v="Customer Experience &amp; Solution"/>
    <s v="Grid Modernization"/>
    <s v="PGN Fla Grid Mod Nonrec"/>
    <x v="4"/>
    <x v="9"/>
    <n v="920"/>
    <s v="0920000"/>
    <s v="A &amp; G Salaries"/>
    <s v="11000 - Labor"/>
    <x v="0"/>
    <n v="428340.08319999999"/>
  </r>
  <r>
    <s v="NON_CORP - Non-Corporate Departments"/>
    <s v="FEG_GRID"/>
    <s v="Customer Experience &amp; Solution"/>
    <s v="Grid Modernization"/>
    <s v="PGN Fla Grid Mod Nonrec"/>
    <x v="4"/>
    <x v="9"/>
    <n v="920"/>
    <s v="0920000"/>
    <s v="A &amp; G Salaries"/>
    <s v="18400 - Incentives Allocated"/>
    <x v="0"/>
    <n v="51327.28"/>
  </r>
  <r>
    <s v="NON_CORP - Non-Corporate Departments"/>
    <s v="FEG_GRID"/>
    <s v="Customer Experience &amp; Solution"/>
    <s v="Grid Strategy &amp; Investment Pla"/>
    <s v="GSIP DEF-E"/>
    <x v="4"/>
    <x v="9"/>
    <n v="920"/>
    <s v="0920000"/>
    <s v="A &amp; G Salaries"/>
    <s v="11000 - Labor"/>
    <x v="0"/>
    <n v="9338.4"/>
  </r>
  <r>
    <s v="NON_CORP - Non-Corporate Departments"/>
    <s v="FEG_GRID"/>
    <s v="Customer Experience &amp; Solution"/>
    <s v="Grid Strategy &amp; Investment Pla"/>
    <s v="GSIP DEF-E"/>
    <x v="4"/>
    <x v="9"/>
    <n v="920"/>
    <s v="0920000"/>
    <s v="A &amp; G Salaries"/>
    <s v="18400 - Incentives Allocated"/>
    <x v="0"/>
    <n v="1120.58"/>
  </r>
  <r>
    <s v="NON_CORP - Non-Corporate Departments"/>
    <s v="FEG_GRID"/>
    <s v="Customer Experience &amp; Solution"/>
    <s v="MRK_NET"/>
    <s v="Net - Progress FL"/>
    <x v="9"/>
    <x v="9"/>
    <n v="417.1"/>
    <s v="0417320"/>
    <s v="Exp-Unreg Products &amp; Svcs"/>
    <s v="11000 - Labor"/>
    <x v="0"/>
    <n v="3519831.2821999998"/>
  </r>
  <r>
    <s v="NON_CORP - Non-Corporate Departments"/>
    <s v="FEG_GRID"/>
    <s v="Customer Experience &amp; Solution"/>
    <s v="MRK_NET"/>
    <s v="Net - Progress FL"/>
    <x v="9"/>
    <x v="9"/>
    <n v="417.1"/>
    <s v="0417320"/>
    <s v="Exp-Unreg Products &amp; Svcs"/>
    <s v="18400 - Incentives Allocated"/>
    <x v="0"/>
    <n v="399771.56"/>
  </r>
  <r>
    <s v="NON_CORP - Non-Corporate Departments"/>
    <s v="FEG_GRID"/>
    <s v="Customer Experience &amp; Solution"/>
    <s v="MRK_NET"/>
    <s v="Net - Progress FL"/>
    <x v="3"/>
    <x v="9"/>
    <n v="557"/>
    <s v="0557000"/>
    <s v="Other Expenses-Oper"/>
    <s v="11000 - Labor"/>
    <x v="0"/>
    <n v="3562749.4309999999"/>
  </r>
  <r>
    <s v="NON_CORP - Non-Corporate Departments"/>
    <s v="FEG_GRID"/>
    <s v="Customer Experience &amp; Solution"/>
    <s v="MRK_NET"/>
    <s v="Net - Progress FL"/>
    <x v="3"/>
    <x v="9"/>
    <n v="557"/>
    <s v="0557000"/>
    <s v="Other Expenses-Oper"/>
    <s v="18400 - Incentives Allocated"/>
    <x v="0"/>
    <n v="401374.22"/>
  </r>
  <r>
    <s v="NON_CORP - Non-Corporate Departments"/>
    <s v="FEG_GRID"/>
    <s v="Customer Experience &amp; Solution"/>
    <s v="MRK_NET"/>
    <s v="Net - Progress FL"/>
    <x v="10"/>
    <x v="9"/>
    <n v="908"/>
    <s v="0908000"/>
    <s v="Cust Asst Exp-Conservation Pro"/>
    <s v="11000 - Labor"/>
    <x v="0"/>
    <n v="3418790.3838"/>
  </r>
  <r>
    <s v="NON_CORP - Non-Corporate Departments"/>
    <s v="FEG_GRID"/>
    <s v="Customer Experience &amp; Solution"/>
    <s v="MRK_NET"/>
    <s v="Net - Progress FL"/>
    <x v="10"/>
    <x v="9"/>
    <n v="908"/>
    <s v="0908000"/>
    <s v="Cust Asst Exp-Conservation Pro"/>
    <s v="18400 - Incentives Allocated"/>
    <x v="0"/>
    <n v="380052.72"/>
  </r>
  <r>
    <s v="NON_CORP - Non-Corporate Departments"/>
    <s v="FEG_GRID"/>
    <s v="Customer Experience &amp; Solution"/>
    <s v="MRK_NET"/>
    <s v="Net - Progress FL"/>
    <x v="10"/>
    <x v="9"/>
    <n v="910"/>
    <s v="0910100"/>
    <s v="Exp-Rs Reg Prod/Svces-CstAccts"/>
    <s v="11000 - Labor"/>
    <x v="0"/>
    <n v="221839.17749999999"/>
  </r>
  <r>
    <s v="NON_CORP - Non-Corporate Departments"/>
    <s v="FEG_GRID"/>
    <s v="Customer Experience &amp; Solution"/>
    <s v="MRK_NET"/>
    <s v="Net - Progress FL"/>
    <x v="10"/>
    <x v="9"/>
    <n v="910"/>
    <s v="0910100"/>
    <s v="Exp-Rs Reg Prod/Svces-CstAccts"/>
    <s v="18400 - Incentives Allocated"/>
    <x v="0"/>
    <n v="25112.44"/>
  </r>
  <r>
    <s v="NON_CORP - Non-Corporate Departments"/>
    <s v="FEG_GRID"/>
    <s v="Customer Experience &amp; Solution"/>
    <s v="MRK_NET"/>
    <s v="Net - Progress FL"/>
    <x v="6"/>
    <x v="9"/>
    <n v="912"/>
    <s v="0912000"/>
    <s v="Demonstrating &amp; Selling Exp"/>
    <s v="11000 - Labor"/>
    <x v="0"/>
    <n v="816185.60380000004"/>
  </r>
  <r>
    <s v="NON_CORP - Non-Corporate Departments"/>
    <s v="FEG_GRID"/>
    <s v="Customer Experience &amp; Solution"/>
    <s v="MRK_NET"/>
    <s v="Net - Progress FL"/>
    <x v="6"/>
    <x v="9"/>
    <n v="912"/>
    <s v="0912000"/>
    <s v="Demonstrating &amp; Selling Exp"/>
    <s v="18400 - Incentives Allocated"/>
    <x v="0"/>
    <n v="91939"/>
  </r>
  <r>
    <s v="NON_CORP - Non-Corporate Departments"/>
    <s v="FEG_GRID"/>
    <s v="Customer Experience &amp; Solution"/>
    <s v="MRK_NET"/>
    <s v="Net - Progress FL"/>
    <x v="4"/>
    <x v="9"/>
    <n v="922"/>
    <s v="0922000"/>
    <s v="Admin  Exp Transfer"/>
    <s v="11000 - Labor"/>
    <x v="0"/>
    <n v="30550.167600000001"/>
  </r>
  <r>
    <s v="NON_CORP - Non-Corporate Departments"/>
    <s v="FEG_GRID"/>
    <s v="Customer Experience &amp; Solution"/>
    <s v="MRK_NET"/>
    <s v="Net - Progress FL"/>
    <x v="4"/>
    <x v="9"/>
    <n v="922"/>
    <s v="0922000"/>
    <s v="Admin  Exp Transfer"/>
    <s v="18400 - Incentives Allocated"/>
    <x v="0"/>
    <n v="3665.98"/>
  </r>
  <r>
    <s v="NON_CORP - Non-Corporate Departments"/>
    <s v="FEG_GRID"/>
    <s v="Customer Experience &amp; Solution"/>
    <s v="MRK_Standard"/>
    <s v="Electrification - FL"/>
    <x v="9"/>
    <x v="9"/>
    <n v="417.1"/>
    <s v="0417320"/>
    <s v="Exp-Unreg Products &amp; Svcs"/>
    <s v="11000 - Labor"/>
    <x v="0"/>
    <n v="9892.6291999999994"/>
  </r>
  <r>
    <s v="NON_CORP - Non-Corporate Departments"/>
    <s v="FEG_GRID"/>
    <s v="Customer Experience &amp; Solution"/>
    <s v="MRK_Standard"/>
    <s v="Electrification - FL"/>
    <x v="9"/>
    <x v="9"/>
    <n v="417.1"/>
    <s v="0417320"/>
    <s v="Exp-Unreg Products &amp; Svcs"/>
    <s v="18400 - Incentives Allocated"/>
    <x v="0"/>
    <n v="1088.22"/>
  </r>
  <r>
    <s v="NON_CORP - Non-Corporate Departments"/>
    <s v="FEG_GRID"/>
    <s v="Customer Experience &amp; Solution"/>
    <s v="MRK_Standard"/>
    <s v="Electrification - FL"/>
    <x v="7"/>
    <x v="9"/>
    <n v="597"/>
    <s v="0597000"/>
    <s v="Maintenance Of Meters-Dist"/>
    <s v="11000 - Labor"/>
    <x v="0"/>
    <n v="335540.908"/>
  </r>
  <r>
    <s v="NON_CORP - Non-Corporate Departments"/>
    <s v="FEG_GRID"/>
    <s v="Customer Experience &amp; Solution"/>
    <s v="MRK_Standard"/>
    <s v="Electrification - FL"/>
    <x v="7"/>
    <x v="9"/>
    <n v="597"/>
    <s v="0597000"/>
    <s v="Maintenance Of Meters-Dist"/>
    <s v="18400 - Incentives Allocated"/>
    <x v="0"/>
    <n v="37850.720000000001"/>
  </r>
  <r>
    <s v="NON_CORP - Non-Corporate Departments"/>
    <s v="FEG_GRID"/>
    <s v="Customer Experience &amp; Solution"/>
    <s v="MRK_Standard"/>
    <s v="Electrification - FL"/>
    <x v="6"/>
    <x v="9"/>
    <n v="912"/>
    <s v="0912000"/>
    <s v="Demonstrating &amp; Selling Exp"/>
    <s v="11000 - Labor"/>
    <x v="0"/>
    <n v="207976.24249999999"/>
  </r>
  <r>
    <s v="NON_CORP - Non-Corporate Departments"/>
    <s v="FEG_GRID"/>
    <s v="Customer Experience &amp; Solution"/>
    <s v="MRK_Standard"/>
    <s v="Electrification - FL"/>
    <x v="6"/>
    <x v="9"/>
    <n v="912"/>
    <s v="0912000"/>
    <s v="Demonstrating &amp; Selling Exp"/>
    <s v="18400 - Incentives Allocated"/>
    <x v="0"/>
    <n v="22877.29"/>
  </r>
  <r>
    <s v="NON_CORP - Non-Corporate Departments"/>
    <s v="FEG_GRID"/>
    <s v="Customer Experience &amp; Solution"/>
    <s v="MRK_Standard"/>
    <s v="Electrification - FL"/>
    <x v="4"/>
    <x v="9"/>
    <n v="920"/>
    <s v="0920000"/>
    <s v="A &amp; G Salaries"/>
    <s v="11000 - Labor"/>
    <x v="0"/>
    <n v="4988.1135999999997"/>
  </r>
  <r>
    <s v="NON_CORP - Non-Corporate Departments"/>
    <s v="FEG_GRID"/>
    <s v="Customer Experience &amp; Solution"/>
    <s v="MRK_Standard"/>
    <s v="Electrification - FL"/>
    <x v="4"/>
    <x v="9"/>
    <n v="920"/>
    <s v="0920000"/>
    <s v="A &amp; G Salaries"/>
    <s v="18400 - Incentives Allocated"/>
    <x v="0"/>
    <n v="548.66"/>
  </r>
  <r>
    <s v="NON_CORP - Non-Corporate Departments"/>
    <s v="FEG_GRID"/>
    <s v="Customer Experience &amp; Solution"/>
    <s v="MRK_Standard"/>
    <s v="Standard - PGN FL MRK"/>
    <x v="9"/>
    <x v="9"/>
    <n v="417.1"/>
    <s v="0417320"/>
    <s v="Exp-Unreg Products &amp; Svcs"/>
    <s v="11000 - Labor"/>
    <x v="0"/>
    <n v="12114.42"/>
  </r>
  <r>
    <s v="NON_CORP - Non-Corporate Departments"/>
    <s v="FEG_GRID"/>
    <s v="Customer Experience &amp; Solution"/>
    <s v="MRK_Standard"/>
    <s v="Standard - PGN FL MRK"/>
    <x v="9"/>
    <x v="9"/>
    <n v="417.1"/>
    <s v="0417320"/>
    <s v="Exp-Unreg Products &amp; Svcs"/>
    <s v="18400 - Incentives Allocated"/>
    <x v="0"/>
    <n v="1411.3"/>
  </r>
  <r>
    <s v="NON_CORP - Non-Corporate Departments"/>
    <s v="FEG_GRID"/>
    <s v="Customer Experience &amp; Solution"/>
    <s v="MRK_Standard"/>
    <s v="Standard - PGN FL MRK"/>
    <x v="5"/>
    <x v="9"/>
    <n v="903"/>
    <s v="0903100"/>
    <s v="Cust Contracts &amp; Orders-Local"/>
    <s v="11000 - Labor"/>
    <x v="0"/>
    <n v="4890.0200000000004"/>
  </r>
  <r>
    <s v="NON_CORP - Non-Corporate Departments"/>
    <s v="FEG_GRID"/>
    <s v="Customer Experience &amp; Solution"/>
    <s v="MRK_Standard"/>
    <s v="Standard - PGN FL MRK"/>
    <x v="5"/>
    <x v="9"/>
    <n v="903"/>
    <s v="0903100"/>
    <s v="Cust Contracts &amp; Orders-Local"/>
    <s v="18400 - Incentives Allocated"/>
    <x v="0"/>
    <n v="537.91999999999996"/>
  </r>
  <r>
    <s v="NON_CORP - Non-Corporate Departments"/>
    <s v="FEG_GRID"/>
    <s v="Customer Experience &amp; Solution"/>
    <s v="MRK_Standard"/>
    <s v="Standard - PGN FL MRK"/>
    <x v="5"/>
    <x v="9"/>
    <n v="903"/>
    <s v="0903200"/>
    <s v="Cust Billing &amp; Acct"/>
    <s v="11000 - Labor"/>
    <x v="0"/>
    <n v="4890.0200000000004"/>
  </r>
  <r>
    <s v="NON_CORP - Non-Corporate Departments"/>
    <s v="FEG_GRID"/>
    <s v="Customer Experience &amp; Solution"/>
    <s v="MRK_Standard"/>
    <s v="Standard - PGN FL MRK"/>
    <x v="5"/>
    <x v="9"/>
    <n v="903"/>
    <s v="0903200"/>
    <s v="Cust Billing &amp; Acct"/>
    <s v="18400 - Incentives Allocated"/>
    <x v="0"/>
    <n v="537.91999999999996"/>
  </r>
  <r>
    <s v="NON_CORP - Non-Corporate Departments"/>
    <s v="FEG_GRID"/>
    <s v="Customer Experience &amp; Solution"/>
    <s v="MRK_Standard"/>
    <s v="Standard - PGN FL MRK"/>
    <x v="5"/>
    <x v="9"/>
    <n v="903"/>
    <s v="0903300"/>
    <s v="Cust Collecting-Local"/>
    <s v="11000 - Labor"/>
    <x v="0"/>
    <n v="3803.34"/>
  </r>
  <r>
    <s v="NON_CORP - Non-Corporate Departments"/>
    <s v="FEG_GRID"/>
    <s v="Customer Experience &amp; Solution"/>
    <s v="MRK_Standard"/>
    <s v="Standard - PGN FL MRK"/>
    <x v="5"/>
    <x v="9"/>
    <n v="903"/>
    <s v="0903300"/>
    <s v="Cust Collecting-Local"/>
    <s v="18400 - Incentives Allocated"/>
    <x v="0"/>
    <n v="418.36"/>
  </r>
  <r>
    <s v="NON_CORP - Non-Corporate Departments"/>
    <s v="FEG_GRID"/>
    <s v="Customer Experience &amp; Solution"/>
    <s v="MRK_Standard"/>
    <s v="Standard - PGN FL MRK"/>
    <x v="10"/>
    <x v="9"/>
    <n v="910"/>
    <s v="0910000"/>
    <s v="Misc Cust Serv/Inform Exp"/>
    <s v="11000 - Labor"/>
    <x v="0"/>
    <n v="74534.34"/>
  </r>
  <r>
    <s v="NON_CORP - Non-Corporate Departments"/>
    <s v="FEG_GRID"/>
    <s v="Customer Experience &amp; Solution"/>
    <s v="MRK_Standard"/>
    <s v="Standard - PGN FL MRK"/>
    <x v="10"/>
    <x v="9"/>
    <n v="910"/>
    <s v="0910000"/>
    <s v="Misc Cust Serv/Inform Exp"/>
    <s v="18400 - Incentives Allocated"/>
    <x v="0"/>
    <n v="8198.82"/>
  </r>
  <r>
    <s v="NON_CORP - Non-Corporate Departments"/>
    <s v="FEG_GRID"/>
    <s v="Customer Experience &amp; Solution"/>
    <s v="MRK_Standard"/>
    <s v="Standard - PGN FL MRK"/>
    <x v="10"/>
    <x v="9"/>
    <n v="910"/>
    <s v="0910100"/>
    <s v="Exp-Rs Reg Prod/Svces-CstAccts"/>
    <s v="11000 - Labor"/>
    <x v="0"/>
    <n v="436053.05"/>
  </r>
  <r>
    <s v="NON_CORP - Non-Corporate Departments"/>
    <s v="FEG_GRID"/>
    <s v="Customer Experience &amp; Solution"/>
    <s v="MRK_Standard"/>
    <s v="Standard - PGN FL MRK"/>
    <x v="10"/>
    <x v="9"/>
    <n v="910"/>
    <s v="0910100"/>
    <s v="Exp-Rs Reg Prod/Svces-CstAccts"/>
    <s v="18400 - Incentives Allocated"/>
    <x v="0"/>
    <n v="48284.639999999999"/>
  </r>
  <r>
    <s v="NON_CORP - Non-Corporate Departments"/>
    <s v="FEG_GRID"/>
    <s v="Customer Experience &amp; Solution"/>
    <s v="MRK_Standard"/>
    <s v="Standard - PGN FL MRK"/>
    <x v="6"/>
    <x v="9"/>
    <n v="912"/>
    <s v="0912000"/>
    <s v="Demonstrating &amp; Selling Exp"/>
    <s v="11000 - Labor"/>
    <x v="0"/>
    <n v="53029.075799999999"/>
  </r>
  <r>
    <s v="NON_CORP - Non-Corporate Departments"/>
    <s v="FEG_GRID"/>
    <s v="Customer Experience &amp; Solution"/>
    <s v="MRK_Standard"/>
    <s v="Standard - PGN FL MRK"/>
    <x v="6"/>
    <x v="9"/>
    <n v="912"/>
    <s v="0912000"/>
    <s v="Demonstrating &amp; Selling Exp"/>
    <s v="18400 - Incentives Allocated"/>
    <x v="0"/>
    <n v="5963.16"/>
  </r>
  <r>
    <s v="NON_CORP - Non-Corporate Departments"/>
    <s v="FEG_GRID"/>
    <s v="Customer Experience &amp; Solution"/>
    <s v="MRK_Standard"/>
    <s v="Standard - PGN FL MRK"/>
    <x v="4"/>
    <x v="9"/>
    <n v="920"/>
    <s v="0920000"/>
    <s v="A &amp; G Salaries"/>
    <s v="11000 - Labor"/>
    <x v="0"/>
    <n v="1248169.0907999999"/>
  </r>
  <r>
    <s v="NON_CORP - Non-Corporate Departments"/>
    <s v="FEG_GRID"/>
    <s v="Customer Experience &amp; Solution"/>
    <s v="MRK_Standard"/>
    <s v="Standard - PGN FL MRK"/>
    <x v="4"/>
    <x v="9"/>
    <n v="920"/>
    <s v="0920000"/>
    <s v="A &amp; G Salaries"/>
    <s v="11008 - BudgOnly-VacancyFactor-NoLoads"/>
    <x v="0"/>
    <n v="-30947.063999999998"/>
  </r>
  <r>
    <s v="NON_CORP - Non-Corporate Departments"/>
    <s v="FEG_GRID"/>
    <s v="Customer Experience &amp; Solution"/>
    <s v="MRK_Standard"/>
    <s v="Standard - PGN FL MRK"/>
    <x v="4"/>
    <x v="9"/>
    <n v="920"/>
    <s v="0920000"/>
    <s v="A &amp; G Salaries"/>
    <s v="18400 - Incentives Allocated"/>
    <x v="0"/>
    <n v="145893.01999999999"/>
  </r>
  <r>
    <s v="NON_CORP - Non-Corporate Departments"/>
    <s v="FEG_GRID"/>
    <s v="Customer Experience &amp; Solution"/>
    <s v="Operations Services"/>
    <s v="Tools/Rubber Goods"/>
    <x v="11"/>
    <x v="9"/>
    <n v="566"/>
    <s v="0566000"/>
    <s v="Misc Trans Exp-Other"/>
    <s v="11000 - Labor"/>
    <x v="0"/>
    <n v="12248.861199999999"/>
  </r>
  <r>
    <s v="NON_CORP - Non-Corporate Departments"/>
    <s v="FEG_GRID"/>
    <s v="Customer Experience &amp; Solution"/>
    <s v="Operations Services"/>
    <s v="Tools/Rubber Goods"/>
    <x v="11"/>
    <x v="9"/>
    <n v="566"/>
    <s v="0566000"/>
    <s v="Misc Trans Exp-Other"/>
    <s v="11002 - Labor-Union"/>
    <x v="0"/>
    <n v="271656.99900000001"/>
  </r>
  <r>
    <s v="NON_CORP - Non-Corporate Departments"/>
    <s v="FEG_GRID"/>
    <s v="Customer Experience &amp; Solution"/>
    <s v="Operations Services"/>
    <s v="Tools/Rubber Goods"/>
    <x v="11"/>
    <x v="9"/>
    <n v="566"/>
    <s v="0566000"/>
    <s v="Misc Trans Exp-Other"/>
    <s v="12004 - Overtime-Union"/>
    <x v="0"/>
    <n v="26439.599999999999"/>
  </r>
  <r>
    <s v="NON_CORP - Non-Corporate Departments"/>
    <s v="FEG_GRID"/>
    <s v="Customer Experience &amp; Solution"/>
    <s v="Operations Services"/>
    <s v="Tools/Rubber Goods"/>
    <x v="11"/>
    <x v="9"/>
    <n v="566"/>
    <s v="0566000"/>
    <s v="Misc Trans Exp-Other"/>
    <s v="18400 - Incentives Allocated"/>
    <x v="0"/>
    <n v="1347.4"/>
  </r>
  <r>
    <s v="NON_CORP - Non-Corporate Departments"/>
    <s v="FEG_GRID"/>
    <s v="Customer Experience &amp; Solution"/>
    <s v="Operations Services"/>
    <s v="Tools/Rubber Goods"/>
    <x v="11"/>
    <x v="9"/>
    <n v="566"/>
    <s v="0566000"/>
    <s v="Misc Trans Exp-Other"/>
    <s v="18401 - Incentives Allocated-Union"/>
    <x v="0"/>
    <n v="8942.92"/>
  </r>
  <r>
    <s v="NON_CORP - Non-Corporate Departments"/>
    <s v="FEG_GRID"/>
    <s v="Customer Experience &amp; Solution"/>
    <s v="Operations Services"/>
    <s v="Tools/Rubber Goods"/>
    <x v="8"/>
    <x v="9"/>
    <n v="583"/>
    <s v="0583200"/>
    <s v="Transf Set Rem Reset Test-Dist"/>
    <s v="11000 - Labor"/>
    <x v="0"/>
    <n v="33687.567199999998"/>
  </r>
  <r>
    <s v="NON_CORP - Non-Corporate Departments"/>
    <s v="FEG_GRID"/>
    <s v="Customer Experience &amp; Solution"/>
    <s v="Operations Services"/>
    <s v="Tools/Rubber Goods"/>
    <x v="8"/>
    <x v="9"/>
    <n v="583"/>
    <s v="0583200"/>
    <s v="Transf Set Rem Reset Test-Dist"/>
    <s v="12000 - Overtime"/>
    <x v="0"/>
    <n v="3541.44"/>
  </r>
  <r>
    <s v="NON_CORP - Non-Corporate Departments"/>
    <s v="FEG_GRID"/>
    <s v="Customer Experience &amp; Solution"/>
    <s v="Operations Services"/>
    <s v="Tools/Rubber Goods"/>
    <x v="8"/>
    <x v="9"/>
    <n v="583"/>
    <s v="0583200"/>
    <s v="Transf Set Rem Reset Test-Dist"/>
    <s v="18400 - Incentives Allocated"/>
    <x v="0"/>
    <n v="4095.18"/>
  </r>
  <r>
    <s v="NON_CORP - Non-Corporate Departments"/>
    <s v="FEG_GRID"/>
    <s v="Customer Experience &amp; Solution"/>
    <s v="Operations Services"/>
    <s v="Tools/Rubber Goods"/>
    <x v="8"/>
    <x v="9"/>
    <n v="588"/>
    <s v="0588100"/>
    <s v="Misc Distribution Exp-Other"/>
    <s v="11000 - Labor"/>
    <x v="0"/>
    <n v="8165.9071999999996"/>
  </r>
  <r>
    <s v="NON_CORP - Non-Corporate Departments"/>
    <s v="FEG_GRID"/>
    <s v="Customer Experience &amp; Solution"/>
    <s v="Operations Services"/>
    <s v="Tools/Rubber Goods"/>
    <x v="8"/>
    <x v="9"/>
    <n v="588"/>
    <s v="0588100"/>
    <s v="Misc Distribution Exp-Other"/>
    <s v="11002 - Labor-Union"/>
    <x v="0"/>
    <n v="196717.136"/>
  </r>
  <r>
    <s v="NON_CORP - Non-Corporate Departments"/>
    <s v="FEG_GRID"/>
    <s v="Customer Experience &amp; Solution"/>
    <s v="Operations Services"/>
    <s v="Tools/Rubber Goods"/>
    <x v="8"/>
    <x v="9"/>
    <n v="588"/>
    <s v="0588100"/>
    <s v="Misc Distribution Exp-Other"/>
    <s v="12004 - Overtime-Union"/>
    <x v="0"/>
    <n v="79329.240000000005"/>
  </r>
  <r>
    <s v="NON_CORP - Non-Corporate Departments"/>
    <s v="FEG_GRID"/>
    <s v="Customer Experience &amp; Solution"/>
    <s v="Operations Services"/>
    <s v="Tools/Rubber Goods"/>
    <x v="8"/>
    <x v="9"/>
    <n v="588"/>
    <s v="0588100"/>
    <s v="Misc Distribution Exp-Other"/>
    <s v="18400 - Incentives Allocated"/>
    <x v="0"/>
    <n v="898.26"/>
  </r>
  <r>
    <s v="NON_CORP - Non-Corporate Departments"/>
    <s v="FEG_GRID"/>
    <s v="Customer Experience &amp; Solution"/>
    <s v="Operations Services"/>
    <s v="Tools/Rubber Goods"/>
    <x v="8"/>
    <x v="9"/>
    <n v="588"/>
    <s v="0588100"/>
    <s v="Misc Distribution Exp-Other"/>
    <s v="18401 - Incentives Allocated-Union"/>
    <x v="0"/>
    <n v="8281.39"/>
  </r>
  <r>
    <s v="NON_CORP - Non-Corporate Departments"/>
    <s v="FEG_GRID"/>
    <s v="Customer Experience &amp; Solution"/>
    <s v="Technology Perf &amp; Optimization"/>
    <s v="T&amp;D Corp IT"/>
    <x v="8"/>
    <x v="9"/>
    <n v="588"/>
    <s v="0588100"/>
    <s v="Misc Distribution Exp-Other"/>
    <s v="11000 - Labor"/>
    <x v="0"/>
    <n v="63496.304400000001"/>
  </r>
  <r>
    <s v="NON_CORP - Non-Corporate Departments"/>
    <s v="FEG_GRID"/>
    <s v="Customer Experience &amp; Solution"/>
    <s v="Technology Perf &amp; Optimization"/>
    <s v="T&amp;D Corp IT"/>
    <x v="8"/>
    <x v="9"/>
    <n v="588"/>
    <s v="0588100"/>
    <s v="Misc Distribution Exp-Other"/>
    <s v="18400 - Incentives Allocated"/>
    <x v="0"/>
    <n v="7619.54"/>
  </r>
  <r>
    <s v="NON_CORP - Non-Corporate Departments"/>
    <s v="FEG_MRK"/>
    <s v="Strategy &amp; Business Dev"/>
    <s v="DEF FL Solar Solutions"/>
    <s v="Reedy Creek Impr Dis - Solar"/>
    <x v="0"/>
    <x v="9"/>
    <n v="500"/>
    <s v="0500000"/>
    <s v="Suprvsn and Engrg - Steam Oper"/>
    <s v="12000 - Overtime"/>
    <x v="0"/>
    <n v="1325.8852999999999"/>
  </r>
  <r>
    <s v="NON_CORP - Non-Corporate Departments"/>
    <s v="FEG_MRK"/>
    <s v="Strategy &amp; Business Dev"/>
    <s v="DEF FL Solar Solutions"/>
    <s v="Reedy Creek Impr Dis - Solar"/>
    <x v="0"/>
    <x v="9"/>
    <n v="500"/>
    <s v="0500000"/>
    <s v="Suprvsn and Engrg - Steam Oper"/>
    <s v="18400 - Incentives Allocated"/>
    <x v="0"/>
    <n v="145.85"/>
  </r>
  <r>
    <s v="NON_CORP - Non-Corporate Departments"/>
    <s v="FEG_MRK"/>
    <s v="Strategy &amp; Business Dev"/>
    <s v="DEF FL Solar Solutions"/>
    <s v="Reedy Creek Impr Dis - Solar"/>
    <x v="4"/>
    <x v="9"/>
    <n v="920"/>
    <s v="0920000"/>
    <s v="A &amp; G Salaries"/>
    <s v="11000 - Labor"/>
    <x v="0"/>
    <n v="61211.1276"/>
  </r>
  <r>
    <s v="NON_CORP - Non-Corporate Departments"/>
    <s v="FEG_MRK"/>
    <s v="Strategy &amp; Business Dev"/>
    <s v="DEF FL Solar Solutions"/>
    <s v="Reedy Creek Impr Dis - Solar"/>
    <x v="4"/>
    <x v="9"/>
    <n v="920"/>
    <s v="0920000"/>
    <s v="A &amp; G Salaries"/>
    <s v="18400 - Incentives Allocated"/>
    <x v="0"/>
    <n v="6733.26"/>
  </r>
  <r>
    <s v="NON_CORP - Non-Corporate Departments"/>
    <s v="FEG_MRK"/>
    <s v="Strategy &amp; Business Dev"/>
    <s v="Enterprise Strategy-Planning"/>
    <s v="Enterprise Strategy-Planning"/>
    <x v="11"/>
    <x v="9"/>
    <n v="561"/>
    <s v="0561700"/>
    <s v="Intcon Study Costs (T)"/>
    <s v="11000 - Labor"/>
    <x v="0"/>
    <n v="252090.50399999999"/>
  </r>
  <r>
    <s v="NON_CORP - Non-Corporate Departments"/>
    <s v="FEG_MRK"/>
    <s v="Strategy &amp; Business Dev"/>
    <s v="Enterprise Strategy-Planning"/>
    <s v="Enterprise Strategy-Planning"/>
    <x v="11"/>
    <x v="9"/>
    <n v="561"/>
    <s v="0561700"/>
    <s v="Intcon Study Costs (T)"/>
    <s v="18400 - Incentives Allocated"/>
    <x v="0"/>
    <n v="27730.080000000002"/>
  </r>
  <r>
    <s v="NON_CORP - Non-Corporate Departments"/>
    <s v="FEG_MRK"/>
    <s v="Strategy &amp; Business Dev"/>
    <s v="Enterprise Strategy-Planning"/>
    <s v="Enterprise Strategy-Planning"/>
    <x v="8"/>
    <x v="9"/>
    <n v="588"/>
    <s v="0588100"/>
    <s v="Misc Distribution Exp-Other"/>
    <s v="11000 - Labor"/>
    <x v="0"/>
    <n v="17876.831999999999"/>
  </r>
  <r>
    <s v="NON_CORP - Non-Corporate Departments"/>
    <s v="FEG_MRK"/>
    <s v="Strategy &amp; Business Dev"/>
    <s v="Enterprise Strategy-Planning"/>
    <s v="Enterprise Strategy-Planning"/>
    <x v="8"/>
    <x v="9"/>
    <n v="588"/>
    <s v="0588100"/>
    <s v="Misc Distribution Exp-Other"/>
    <s v="18400 - Incentives Allocated"/>
    <x v="0"/>
    <n v="1966.56"/>
  </r>
  <r>
    <s v="NON_CORP - Non-Corporate Departments"/>
    <s v="FEG_MRK"/>
    <s v="Strategy &amp; Business Dev"/>
    <s v="Enterprise Strategy-Planning"/>
    <s v="Enterprise Strategy-Planning"/>
    <x v="4"/>
    <x v="9"/>
    <n v="920"/>
    <s v="0920000"/>
    <s v="A &amp; G Salaries"/>
    <s v="11000 - Labor"/>
    <x v="0"/>
    <n v="6918.5219999999999"/>
  </r>
  <r>
    <s v="NON_CORP - Non-Corporate Departments"/>
    <s v="FEG_MRK"/>
    <s v="Strategy &amp; Business Dev"/>
    <s v="Enterprise Strategy-Planning"/>
    <s v="Enterprise Strategy-Planning"/>
    <x v="4"/>
    <x v="9"/>
    <n v="920"/>
    <s v="0920000"/>
    <s v="A &amp; G Salaries"/>
    <s v="18400 - Incentives Allocated"/>
    <x v="0"/>
    <n v="761.08"/>
  </r>
  <r>
    <s v="NON_CORP - Non-Corporate Departments"/>
    <s v="FEG_MRK"/>
    <s v="Strategy &amp; Business Dev"/>
    <s v="Renewable Gen Staff"/>
    <s v="Econ Dev - Florida"/>
    <x v="6"/>
    <x v="9"/>
    <n v="912"/>
    <s v="0912000"/>
    <s v="Demonstrating &amp; Selling Exp"/>
    <s v="11000 - Labor"/>
    <x v="0"/>
    <n v="1488555.851"/>
  </r>
  <r>
    <s v="NON_CORP - Non-Corporate Departments"/>
    <s v="FEG_MRK"/>
    <s v="Strategy &amp; Business Dev"/>
    <s v="Renewable Gen Staff"/>
    <s v="Econ Dev - Florida"/>
    <x v="6"/>
    <x v="9"/>
    <n v="912"/>
    <s v="0912000"/>
    <s v="Demonstrating &amp; Selling Exp"/>
    <s v="18400 - Incentives Allocated"/>
    <x v="0"/>
    <n v="163741.18"/>
  </r>
  <r>
    <s v="NON_CORP - Non-Corporate Departments"/>
    <s v="FEG_MRK"/>
    <s v="Strategy &amp; Business Dev"/>
    <s v="Renewable Gen Staff"/>
    <s v="Econ Dev - Florida"/>
    <x v="4"/>
    <x v="9"/>
    <n v="920"/>
    <s v="0920000"/>
    <s v="A &amp; G Salaries"/>
    <s v="11000 - Labor"/>
    <x v="0"/>
    <n v="93457.642999999996"/>
  </r>
  <r>
    <s v="NON_CORP - Non-Corporate Departments"/>
    <s v="FEG_MRK"/>
    <s v="Strategy &amp; Business Dev"/>
    <s v="Renewable Gen Staff"/>
    <s v="Econ Dev - Florida"/>
    <x v="4"/>
    <x v="9"/>
    <n v="920"/>
    <s v="0920000"/>
    <s v="A &amp; G Salaries"/>
    <s v="18400 - Incentives Allocated"/>
    <x v="0"/>
    <n v="10280.4"/>
  </r>
  <r>
    <s v="NON_CORP - Non-Corporate Departments"/>
    <s v="FEG_MRK"/>
    <s v="Strategy &amp; Business Dev"/>
    <s v="Renewable Gen Staff"/>
    <s v="Renewable Gen-DEF"/>
    <x v="9"/>
    <x v="9"/>
    <n v="417.1"/>
    <s v="0417320"/>
    <s v="Exp-Unreg Products &amp; Svcs"/>
    <s v="11000 - Labor"/>
    <x v="0"/>
    <n v="5227.1714000000002"/>
  </r>
  <r>
    <s v="NON_CORP - Non-Corporate Departments"/>
    <s v="FEG_MRK"/>
    <s v="Strategy &amp; Business Dev"/>
    <s v="Renewable Gen Staff"/>
    <s v="Renewable Gen-DEF"/>
    <x v="9"/>
    <x v="9"/>
    <n v="417.1"/>
    <s v="0417320"/>
    <s v="Exp-Unreg Products &amp; Svcs"/>
    <s v="18400 - Incentives Allocated"/>
    <x v="0"/>
    <n v="575.02"/>
  </r>
  <r>
    <s v="NON_CORP - Non-Corporate Departments"/>
    <s v="FEG_MRK"/>
    <s v="Strategy &amp; Business Dev"/>
    <s v="Renewable Gen Staff"/>
    <s v="Renewable Gen-DEF"/>
    <x v="11"/>
    <x v="9"/>
    <n v="561"/>
    <s v="0561500"/>
    <s v="ReliabilityPlanning&amp;StdsDev"/>
    <s v="11000 - Labor"/>
    <x v="0"/>
    <n v="269484.96019999997"/>
  </r>
  <r>
    <s v="NON_CORP - Non-Corporate Departments"/>
    <s v="FEG_MRK"/>
    <s v="Strategy &amp; Business Dev"/>
    <s v="Renewable Gen Staff"/>
    <s v="Renewable Gen-DEF"/>
    <x v="11"/>
    <x v="9"/>
    <n v="561"/>
    <s v="0561500"/>
    <s v="ReliabilityPlanning&amp;StdsDev"/>
    <s v="18400 - Incentives Allocated"/>
    <x v="0"/>
    <n v="29643.34"/>
  </r>
  <r>
    <s v="NON_CORP - Non-Corporate Departments"/>
    <s v="FEG_MRK"/>
    <s v="Strategy &amp; Business Dev"/>
    <s v="Renewable Gen Staff"/>
    <s v="Renewable Gen-DEF"/>
    <x v="4"/>
    <x v="9"/>
    <n v="920"/>
    <s v="0920000"/>
    <s v="A &amp; G Salaries"/>
    <s v="11000 - Labor"/>
    <x v="0"/>
    <n v="1258113.54"/>
  </r>
  <r>
    <s v="NON_CORP - Non-Corporate Departments"/>
    <s v="FEG_MRK"/>
    <s v="Strategy &amp; Business Dev"/>
    <s v="Renewable Gen Staff"/>
    <s v="Renewable Gen-DEF"/>
    <x v="4"/>
    <x v="9"/>
    <n v="920"/>
    <s v="0920000"/>
    <s v="A &amp; G Salaries"/>
    <s v="18400 - Incentives Allocated"/>
    <x v="0"/>
    <n v="143602.74"/>
  </r>
  <r>
    <s v="NON_CORP - Non-Corporate Departments"/>
    <s v="FEG_OTH"/>
    <s v="Other Departments"/>
    <s v="DEF M&amp;CR MtrRdg&amp;PmtPrc Util-MW"/>
    <s v="DEF M&amp;CR MtrRdg&amp;PmtPrc Util-MW"/>
    <x v="5"/>
    <x v="9"/>
    <n v="903"/>
    <s v="0903100"/>
    <s v="Cust Contracts &amp; Orders-Local"/>
    <s v="11000 - Labor"/>
    <x v="0"/>
    <n v="-5.3400000000000003E-2"/>
  </r>
  <r>
    <s v="NON_CORP - Non-Corporate Departments"/>
    <s v="FEG_OTH"/>
    <s v="Other Departments"/>
    <s v="DEF M&amp;CR MtrRdg&amp;PmtPrc Util-MW"/>
    <s v="DEF M&amp;CR MtrRdg&amp;PmtPrc Util-MW"/>
    <x v="5"/>
    <x v="9"/>
    <n v="903"/>
    <s v="0903100"/>
    <s v="Cust Contracts &amp; Orders-Local"/>
    <s v="18400 - Incentives Allocated"/>
    <x v="0"/>
    <n v="0"/>
  </r>
  <r>
    <s v="NON_CORP - Non-Corporate Departments"/>
    <s v="FEG_OTH"/>
    <s v="Other Departments"/>
    <s v="DEF M&amp;CR MtrRdg&amp;PmtPrc Util-MW"/>
    <s v="DEF M&amp;CR MtrRdg&amp;PmtPrc Util-MW"/>
    <x v="5"/>
    <x v="9"/>
    <n v="903"/>
    <s v="0903200"/>
    <s v="Cust Billing &amp; Acct"/>
    <s v="11000 - Labor"/>
    <x v="0"/>
    <n v="-1.5800000000000002E-2"/>
  </r>
  <r>
    <s v="NON_CORP - Non-Corporate Departments"/>
    <s v="FEG_OTH"/>
    <s v="Other Departments"/>
    <s v="DEF M&amp;CR MtrRdg&amp;PmtPrc Util-MW"/>
    <s v="DEF M&amp;CR MtrRdg&amp;PmtPrc Util-MW"/>
    <x v="5"/>
    <x v="9"/>
    <n v="903"/>
    <s v="0903200"/>
    <s v="Cust Billing &amp; Acct"/>
    <s v="18400 - Incentives Allocated"/>
    <x v="0"/>
    <n v="-0.1"/>
  </r>
  <r>
    <s v="NON_CORP - Non-Corporate Departments"/>
    <s v="FEG_OTH"/>
    <s v="Other Departments"/>
    <s v="DEF M&amp;CR MtrRdg&amp;PmtPrc Util-MW"/>
    <s v="DEF M&amp;CR MtrRdg&amp;PmtPrc Util-MW"/>
    <x v="5"/>
    <x v="9"/>
    <n v="903"/>
    <s v="0903300"/>
    <s v="Cust Collecting-Local"/>
    <s v="11000 - Labor"/>
    <x v="0"/>
    <n v="5.9400000000000001E-2"/>
  </r>
  <r>
    <s v="NON_CORP - Non-Corporate Departments"/>
    <s v="FEG_OTH"/>
    <s v="Other Departments"/>
    <s v="DEF M&amp;CR MtrRdg&amp;PmtPrc Util-MW"/>
    <s v="DEF M&amp;CR MtrRdg&amp;PmtPrc Util-MW"/>
    <x v="5"/>
    <x v="9"/>
    <n v="903"/>
    <s v="0903300"/>
    <s v="Cust Collecting-Local"/>
    <s v="18400 - Incentives Allocated"/>
    <x v="0"/>
    <n v="-0.2"/>
  </r>
  <r>
    <s v="NON_CORP - Non-Corporate Departments"/>
    <s v="FEG_OTH"/>
    <s v="Other Departments"/>
    <s v="Mapping OU to CT 60RX2D NDF98"/>
    <s v="Mapping OU to CT 60RX2D NDF98"/>
    <x v="4"/>
    <x v="9"/>
    <n v="920"/>
    <s v="0920000"/>
    <s v="A &amp; G Salaries"/>
    <s v="11000 - Labor"/>
    <x v="0"/>
    <n v="474.56"/>
  </r>
  <r>
    <s v="NON_CORP - Non-Corporate Departments"/>
    <s v="FEG_OTH"/>
    <s v="Other Departments"/>
    <s v="Mapping OU to CT 60RX2D NDF98"/>
    <s v="Mapping OU to CT 60RX2D NDF98"/>
    <x v="4"/>
    <x v="9"/>
    <n v="920"/>
    <s v="0920000"/>
    <s v="A &amp; G Salaries"/>
    <s v="18400 - Incentives Allocated"/>
    <x v="0"/>
    <n v="53.7"/>
  </r>
  <r>
    <s v="NON_CORP - Non-Corporate Departments"/>
    <s v="FEG_OTH"/>
    <s v="Other Departments"/>
    <s v="Mapping OU to CT 60RX3D NDF13"/>
    <s v="Mapping OU to CT 60RX3D NDF13"/>
    <x v="10"/>
    <x v="9"/>
    <n v="910"/>
    <s v="0910100"/>
    <s v="Exp-Rs Reg Prod/Svces-CstAccts"/>
    <s v="11000 - Labor"/>
    <x v="0"/>
    <n v="6373.44"/>
  </r>
  <r>
    <s v="NON_CORP - Non-Corporate Departments"/>
    <s v="FEG_OTH"/>
    <s v="Other Departments"/>
    <s v="Mapping OU to CT 60RX3D NDF13"/>
    <s v="Mapping OU to CT 60RX3D NDF13"/>
    <x v="10"/>
    <x v="9"/>
    <n v="910"/>
    <s v="0910100"/>
    <s v="Exp-Rs Reg Prod/Svces-CstAccts"/>
    <s v="18400 - Incentives Allocated"/>
    <x v="0"/>
    <n v="764.86"/>
  </r>
  <r>
    <s v="NON_CORP - Non-Corporate Departments"/>
    <s v="FEG_OTH"/>
    <s v="Other Departments"/>
    <s v="Mapping OU to CT 60RX3D NDF13"/>
    <s v="Mapping OU to CT 60RX3D NDF13"/>
    <x v="4"/>
    <x v="9"/>
    <n v="920"/>
    <s v="0920000"/>
    <s v="A &amp; G Salaries"/>
    <s v="11000 - Labor"/>
    <x v="0"/>
    <n v="47323.56"/>
  </r>
  <r>
    <s v="NON_CORP - Non-Corporate Departments"/>
    <s v="FEG_OTH"/>
    <s v="Other Departments"/>
    <s v="Mapping OU to CT 60RX3D NDF13"/>
    <s v="Mapping OU to CT 60RX3D NDF13"/>
    <x v="4"/>
    <x v="9"/>
    <n v="920"/>
    <s v="0920000"/>
    <s v="A &amp; G Salaries"/>
    <s v="18400 - Incentives Allocated"/>
    <x v="0"/>
    <n v="5385.35"/>
  </r>
  <r>
    <s v="NON_CORP - Non-Corporate Departments"/>
    <s v="FEG_OTH"/>
    <s v="Other Departments"/>
    <s v="Overheads EHS-Florida"/>
    <s v="Overheads EHS-Florida"/>
    <x v="4"/>
    <x v="9"/>
    <n v="920"/>
    <s v="0920000"/>
    <s v="A &amp; G Salaries"/>
    <s v="11000 - Labor"/>
    <x v="0"/>
    <n v="997602.94"/>
  </r>
  <r>
    <s v="NON_CORP - Non-Corporate Departments"/>
    <s v="FEG_OTH"/>
    <s v="Other Departments"/>
    <s v="Overheads EHS-Florida"/>
    <s v="Overheads EHS-Florida"/>
    <x v="4"/>
    <x v="9"/>
    <n v="920"/>
    <s v="0920000"/>
    <s v="A &amp; G Salaries"/>
    <s v="15002 - Labor Other"/>
    <x v="0"/>
    <n v="17231.240000000002"/>
  </r>
  <r>
    <s v="NON_CORP - Non-Corporate Departments"/>
    <s v="FEG_OTH"/>
    <s v="Other Departments"/>
    <s v="Overheads EHS-Florida"/>
    <s v="Overheads EHS-Florida"/>
    <x v="4"/>
    <x v="9"/>
    <n v="920"/>
    <s v="0920000"/>
    <s v="A &amp; G Salaries"/>
    <s v="18400 - Incentives Allocated"/>
    <x v="0"/>
    <n v="119712.48"/>
  </r>
  <r>
    <s v="NON_CORP - Non-Corporate Departments"/>
    <s v="FEG_OTH"/>
    <s v="Other Departments"/>
    <s v="Overheads EHS-Florida"/>
    <s v="Overheads EHS-Florida"/>
    <x v="4"/>
    <x v="9"/>
    <n v="921"/>
    <s v="0921200"/>
    <s v="Office Expenses"/>
    <s v="11003 - BUD ONLY-LABOR VACANCY FACTOR"/>
    <x v="0"/>
    <n v="-210480"/>
  </r>
  <r>
    <s v="NON_CORP - Non-Corporate Departments"/>
    <s v="FEG_OTH"/>
    <s v="Other Departments"/>
    <s v="Overheads EHS-Florida"/>
    <s v="Overheads EHS-Florida"/>
    <x v="4"/>
    <x v="9"/>
    <n v="921"/>
    <s v="0921200"/>
    <s v="Office Expenses"/>
    <s v="15000 - Severance"/>
    <x v="0"/>
    <n v="2865.14"/>
  </r>
  <r>
    <s v="NON_CORP - Non-Corporate Departments"/>
    <s v="FEG_OTH"/>
    <s v="Other Departments"/>
    <s v="Overheads EHS-Florida"/>
    <s v="Overheads EHS-Florida"/>
    <x v="4"/>
    <x v="9"/>
    <n v="921"/>
    <s v="0921200"/>
    <s v="Office Expenses"/>
    <s v="18400 - Incentives Allocated"/>
    <x v="0"/>
    <n v="-25257.599999999999"/>
  </r>
  <r>
    <s v="NON_CORP - Non-Corporate Departments"/>
    <s v="FEG_OTH"/>
    <s v="Other Departments"/>
    <s v="PE Florida Other"/>
    <s v="PE Florida Other"/>
    <x v="4"/>
    <x v="9"/>
    <n v="920"/>
    <s v="0920000"/>
    <s v="A &amp; G Salaries"/>
    <s v="11000 - Labor"/>
    <x v="0"/>
    <n v="1514799.1839000001"/>
  </r>
  <r>
    <s v="NON_CORP - Non-Corporate Departments"/>
    <s v="FEG_OTH"/>
    <s v="Other Departments"/>
    <s v="PE Florida Other"/>
    <s v="PE Florida Other"/>
    <x v="4"/>
    <x v="9"/>
    <n v="920"/>
    <s v="0920000"/>
    <s v="A &amp; G Salaries"/>
    <s v="18400 - Incentives Allocated"/>
    <x v="0"/>
    <n v="167661.62"/>
  </r>
  <r>
    <s v="NON_CORP - Non-Corporate Departments"/>
    <s v="FEG_OTH"/>
    <s v="Other Departments"/>
    <s v="PEF M&amp;CR MtrRdg&amp;PmtPrc Util"/>
    <s v="PEF M&amp;CR MtrRdg&amp;PmtPrc Util"/>
    <x v="5"/>
    <x v="9"/>
    <n v="903"/>
    <s v="0903100"/>
    <s v="Cust Contracts &amp; Orders-Local"/>
    <s v="11000 - Labor"/>
    <x v="0"/>
    <n v="-0.34339999999999998"/>
  </r>
  <r>
    <s v="NON_CORP - Non-Corporate Departments"/>
    <s v="FEG_OTH"/>
    <s v="Other Departments"/>
    <s v="PEF M&amp;CR MtrRdg&amp;PmtPrc Util"/>
    <s v="PEF M&amp;CR MtrRdg&amp;PmtPrc Util"/>
    <x v="5"/>
    <x v="9"/>
    <n v="903"/>
    <s v="0903100"/>
    <s v="Cust Contracts &amp; Orders-Local"/>
    <s v="18400 - Incentives Allocated"/>
    <x v="0"/>
    <n v="-0.1"/>
  </r>
  <r>
    <s v="NON_CORP - Non-Corporate Departments"/>
    <s v="FEG_OTH"/>
    <s v="Other Departments"/>
    <s v="PEF M&amp;CR MtrRdg&amp;PmtPrc Util"/>
    <s v="PEF M&amp;CR MtrRdg&amp;PmtPrc Util"/>
    <x v="5"/>
    <x v="9"/>
    <n v="903"/>
    <s v="0903200"/>
    <s v="Cust Billing &amp; Acct"/>
    <s v="11000 - Labor"/>
    <x v="0"/>
    <n v="-5.7000000000000002E-2"/>
  </r>
  <r>
    <s v="NON_CORP - Non-Corporate Departments"/>
    <s v="FEG_OTH"/>
    <s v="Other Departments"/>
    <s v="PEF M&amp;CR MtrRdg&amp;PmtPrc Util"/>
    <s v="PEF M&amp;CR MtrRdg&amp;PmtPrc Util"/>
    <x v="5"/>
    <x v="9"/>
    <n v="903"/>
    <s v="0903200"/>
    <s v="Cust Billing &amp; Acct"/>
    <s v="18400 - Incentives Allocated"/>
    <x v="0"/>
    <n v="-0.1"/>
  </r>
  <r>
    <s v="NON_CORP - Non-Corporate Departments"/>
    <s v="FEG_OTH"/>
    <s v="Other Departments"/>
    <s v="PEF M&amp;CR MtrRdg&amp;PmtPrc Util"/>
    <s v="PEF M&amp;CR MtrRdg&amp;PmtPrc Util"/>
    <x v="5"/>
    <x v="9"/>
    <n v="903"/>
    <s v="0903300"/>
    <s v="Cust Collecting-Local"/>
    <s v="11000 - Labor"/>
    <x v="0"/>
    <n v="-0.12540000000000001"/>
  </r>
  <r>
    <s v="NON_CORP - Non-Corporate Departments"/>
    <s v="FEG_OTH"/>
    <s v="Other Departments"/>
    <s v="PEF M&amp;CR MtrRdg&amp;PmtPrc Util"/>
    <s v="PEF M&amp;CR MtrRdg&amp;PmtPrc Util"/>
    <x v="5"/>
    <x v="9"/>
    <n v="903"/>
    <s v="0903300"/>
    <s v="Cust Collecting-Local"/>
    <s v="18400 - Incentives Allocated"/>
    <x v="0"/>
    <n v="-0.08"/>
  </r>
  <r>
    <s v="NON_CORP - Non-Corporate Departments"/>
    <s v="FEG_PRES"/>
    <s v="State Presidents"/>
    <s v="President Florida Staff"/>
    <s v="Florida President-DEF"/>
    <x v="14"/>
    <x v="9"/>
    <n v="426.4"/>
    <s v="0426400"/>
    <s v="Exp/Civic &amp; Political Activity"/>
    <s v="11000 - Labor"/>
    <x v="0"/>
    <n v="426600.92219999997"/>
  </r>
  <r>
    <s v="NON_CORP - Non-Corporate Departments"/>
    <s v="FEG_PRES"/>
    <s v="State Presidents"/>
    <s v="President Florida Staff"/>
    <s v="Florida President-DEF"/>
    <x v="14"/>
    <x v="9"/>
    <n v="426.4"/>
    <s v="0426400"/>
    <s v="Exp/Civic &amp; Political Activity"/>
    <s v="18400 - Incentives Allocated"/>
    <x v="0"/>
    <n v="46926.12"/>
  </r>
  <r>
    <s v="NON_CORP - Non-Corporate Departments"/>
    <s v="FEG_PRES"/>
    <s v="State Presidents"/>
    <s v="President Florida Staff"/>
    <s v="Florida President-DEF"/>
    <x v="4"/>
    <x v="9"/>
    <n v="920"/>
    <s v="0920000"/>
    <s v="A &amp; G Salaries"/>
    <s v="11000 - Labor"/>
    <x v="0"/>
    <n v="3075557.2217999999"/>
  </r>
  <r>
    <s v="NON_CORP - Non-Corporate Departments"/>
    <s v="FEG_PRES"/>
    <s v="State Presidents"/>
    <s v="President Florida Staff"/>
    <s v="Florida President-DEF"/>
    <x v="4"/>
    <x v="9"/>
    <n v="920"/>
    <s v="0920000"/>
    <s v="A &amp; G Salaries"/>
    <s v="11003 - BUD ONLY-LABOR VACANCY FACTOR"/>
    <x v="0"/>
    <n v="-144745.69200000001"/>
  </r>
  <r>
    <s v="NON_CORP - Non-Corporate Departments"/>
    <s v="FEG_PRES"/>
    <s v="State Presidents"/>
    <s v="President Florida Staff"/>
    <s v="Florida President-DEF"/>
    <x v="4"/>
    <x v="9"/>
    <n v="920"/>
    <s v="0920000"/>
    <s v="A &amp; G Salaries"/>
    <s v="18400 - Incentives Allocated"/>
    <x v="0"/>
    <n v="323877.06"/>
  </r>
  <r>
    <s v="NON_CORP - Non-Corporate Departments"/>
    <s v="FEG_PRES"/>
    <s v="State Presidents"/>
    <s v="Rates &amp; Regulatory-Florida"/>
    <s v="Florida Rates-DEF"/>
    <x v="4"/>
    <x v="9"/>
    <n v="920"/>
    <s v="0920000"/>
    <s v="A &amp; G Salaries"/>
    <s v="11000 - Labor"/>
    <x v="0"/>
    <n v="2231170.0440000002"/>
  </r>
  <r>
    <s v="NON_CORP - Non-Corporate Departments"/>
    <s v="FEG_PRES"/>
    <s v="State Presidents"/>
    <s v="Rates &amp; Regulatory-Florida"/>
    <s v="Florida Rates-DEF"/>
    <x v="4"/>
    <x v="9"/>
    <n v="920"/>
    <s v="0920000"/>
    <s v="A &amp; G Salaries"/>
    <s v="18400 - Incentives Allocated"/>
    <x v="0"/>
    <n v="245428.74"/>
  </r>
  <r>
    <s v="NON_CORP - Non-Corporate Departments"/>
    <s v="FEG_TRANS"/>
    <s v="Transmission"/>
    <s v="System Operations &amp; Planning"/>
    <s v="Sys Ops Control Area-Florida"/>
    <x v="3"/>
    <x v="9"/>
    <n v="556"/>
    <s v="0556000"/>
    <s v="System Cnts &amp; Load Dispatching"/>
    <s v="11000 - Labor"/>
    <x v="0"/>
    <n v="398255.2"/>
  </r>
  <r>
    <s v="NON_CORP - Non-Corporate Departments"/>
    <s v="FEG_TRANS"/>
    <s v="Transmission"/>
    <s v="System Operations &amp; Planning"/>
    <s v="Sys Ops Control Area-Florida"/>
    <x v="3"/>
    <x v="9"/>
    <n v="556"/>
    <s v="0556000"/>
    <s v="System Cnts &amp; Load Dispatching"/>
    <s v="11002 - Labor-Union"/>
    <x v="0"/>
    <n v="1206803.8400000001"/>
  </r>
  <r>
    <s v="NON_CORP - Non-Corporate Departments"/>
    <s v="FEG_TRANS"/>
    <s v="Transmission"/>
    <s v="System Operations &amp; Planning"/>
    <s v="Sys Ops Control Area-Florida"/>
    <x v="3"/>
    <x v="9"/>
    <n v="556"/>
    <s v="0556000"/>
    <s v="System Cnts &amp; Load Dispatching"/>
    <s v="12004 - Overtime-Union"/>
    <x v="0"/>
    <n v="360000.02"/>
  </r>
  <r>
    <s v="NON_CORP - Non-Corporate Departments"/>
    <s v="FEG_TRANS"/>
    <s v="Transmission"/>
    <s v="System Operations &amp; Planning"/>
    <s v="Sys Ops Control Area-Florida"/>
    <x v="3"/>
    <x v="9"/>
    <n v="556"/>
    <s v="0556000"/>
    <s v="System Cnts &amp; Load Dispatching"/>
    <s v="13000 - Exempt Supplemental"/>
    <x v="0"/>
    <n v="2469.9299999999998"/>
  </r>
  <r>
    <s v="NON_CORP - Non-Corporate Departments"/>
    <s v="FEG_TRANS"/>
    <s v="Transmission"/>
    <s v="System Operations &amp; Planning"/>
    <s v="Sys Ops Control Area-Florida"/>
    <x v="3"/>
    <x v="9"/>
    <n v="556"/>
    <s v="0556000"/>
    <s v="System Cnts &amp; Load Dispatching"/>
    <s v="18400 - Incentives Allocated"/>
    <x v="0"/>
    <n v="44079.77"/>
  </r>
  <r>
    <s v="NON_CORP - Non-Corporate Departments"/>
    <s v="FEG_TRANS"/>
    <s v="Transmission"/>
    <s v="System Operations &amp; Planning"/>
    <s v="Sys Ops Control Area-Florida"/>
    <x v="3"/>
    <x v="9"/>
    <n v="556"/>
    <s v="0556000"/>
    <s v="System Cnts &amp; Load Dispatching"/>
    <s v="18401 - Incentives Allocated-Union"/>
    <x v="0"/>
    <n v="47004.14"/>
  </r>
  <r>
    <s v="NON_CORP - Non-Corporate Departments"/>
    <s v="FEG_TRANS"/>
    <s v="Transmission"/>
    <s v="System Operations &amp; Planning"/>
    <s v="Sys Ops Control Area-Florida"/>
    <x v="11"/>
    <x v="9"/>
    <n v="561"/>
    <s v="0561100"/>
    <s v="Load Dispatch-Reliability"/>
    <s v="11000 - Labor"/>
    <x v="0"/>
    <n v="199127.59"/>
  </r>
  <r>
    <s v="NON_CORP - Non-Corporate Departments"/>
    <s v="FEG_TRANS"/>
    <s v="Transmission"/>
    <s v="System Operations &amp; Planning"/>
    <s v="Sys Ops Control Area-Florida"/>
    <x v="11"/>
    <x v="9"/>
    <n v="561"/>
    <s v="0561100"/>
    <s v="Load Dispatch-Reliability"/>
    <s v="11002 - Labor-Union"/>
    <x v="0"/>
    <n v="603401.91500000004"/>
  </r>
  <r>
    <s v="NON_CORP - Non-Corporate Departments"/>
    <s v="FEG_TRANS"/>
    <s v="Transmission"/>
    <s v="System Operations &amp; Planning"/>
    <s v="Sys Ops Control Area-Florida"/>
    <x v="11"/>
    <x v="9"/>
    <n v="561"/>
    <s v="0561100"/>
    <s v="Load Dispatch-Reliability"/>
    <s v="12004 - Overtime-Union"/>
    <x v="0"/>
    <n v="180000.019"/>
  </r>
  <r>
    <s v="NON_CORP - Non-Corporate Departments"/>
    <s v="FEG_TRANS"/>
    <s v="Transmission"/>
    <s v="System Operations &amp; Planning"/>
    <s v="Sys Ops Control Area-Florida"/>
    <x v="11"/>
    <x v="9"/>
    <n v="561"/>
    <s v="0561100"/>
    <s v="Load Dispatch-Reliability"/>
    <s v="13000 - Exempt Supplemental"/>
    <x v="0"/>
    <n v="1234.97"/>
  </r>
  <r>
    <s v="NON_CORP - Non-Corporate Departments"/>
    <s v="FEG_TRANS"/>
    <s v="Transmission"/>
    <s v="System Operations &amp; Planning"/>
    <s v="Sys Ops Control Area-Florida"/>
    <x v="11"/>
    <x v="9"/>
    <n v="561"/>
    <s v="0561100"/>
    <s v="Load Dispatch-Reliability"/>
    <s v="18400 - Incentives Allocated"/>
    <x v="0"/>
    <n v="22039.89"/>
  </r>
  <r>
    <s v="NON_CORP - Non-Corporate Departments"/>
    <s v="FEG_TRANS"/>
    <s v="Transmission"/>
    <s v="System Operations &amp; Planning"/>
    <s v="Sys Ops Control Area-Florida"/>
    <x v="11"/>
    <x v="9"/>
    <n v="561"/>
    <s v="0561100"/>
    <s v="Load Dispatch-Reliability"/>
    <s v="18401 - Incentives Allocated-Union"/>
    <x v="0"/>
    <n v="23502.07"/>
  </r>
  <r>
    <s v="NON_CORP - Non-Corporate Departments"/>
    <s v="FEG_TRANS"/>
    <s v="Transmission"/>
    <s v="System Operations &amp; Planning"/>
    <s v="Sys Ops Control Area-Florida"/>
    <x v="11"/>
    <x v="9"/>
    <n v="561"/>
    <s v="0561200"/>
    <s v="Load Dispatch-Mnitor&amp;OprTrnSys"/>
    <s v="11000 - Labor"/>
    <x v="0"/>
    <n v="199127.64"/>
  </r>
  <r>
    <s v="NON_CORP - Non-Corporate Departments"/>
    <s v="FEG_TRANS"/>
    <s v="Transmission"/>
    <s v="System Operations &amp; Planning"/>
    <s v="Sys Ops Control Area-Florida"/>
    <x v="11"/>
    <x v="9"/>
    <n v="561"/>
    <s v="0561200"/>
    <s v="Load Dispatch-Mnitor&amp;OprTrnSys"/>
    <s v="11002 - Labor-Union"/>
    <x v="0"/>
    <n v="603401.93999999994"/>
  </r>
  <r>
    <s v="NON_CORP - Non-Corporate Departments"/>
    <s v="FEG_TRANS"/>
    <s v="Transmission"/>
    <s v="System Operations &amp; Planning"/>
    <s v="Sys Ops Control Area-Florida"/>
    <x v="11"/>
    <x v="9"/>
    <n v="561"/>
    <s v="0561200"/>
    <s v="Load Dispatch-Mnitor&amp;OprTrnSys"/>
    <s v="12004 - Overtime-Union"/>
    <x v="0"/>
    <n v="179999.98"/>
  </r>
  <r>
    <s v="NON_CORP - Non-Corporate Departments"/>
    <s v="FEG_TRANS"/>
    <s v="Transmission"/>
    <s v="System Operations &amp; Planning"/>
    <s v="Sys Ops Control Area-Florida"/>
    <x v="11"/>
    <x v="9"/>
    <n v="561"/>
    <s v="0561200"/>
    <s v="Load Dispatch-Mnitor&amp;OprTrnSys"/>
    <s v="13000 - Exempt Supplemental"/>
    <x v="0"/>
    <n v="1234.97"/>
  </r>
  <r>
    <s v="NON_CORP - Non-Corporate Departments"/>
    <s v="FEG_TRANS"/>
    <s v="Transmission"/>
    <s v="System Operations &amp; Planning"/>
    <s v="Sys Ops Control Area-Florida"/>
    <x v="11"/>
    <x v="9"/>
    <n v="561"/>
    <s v="0561200"/>
    <s v="Load Dispatch-Mnitor&amp;OprTrnSys"/>
    <s v="18400 - Incentives Allocated"/>
    <x v="0"/>
    <n v="22039.88"/>
  </r>
  <r>
    <s v="NON_CORP - Non-Corporate Departments"/>
    <s v="FEG_TRANS"/>
    <s v="Transmission"/>
    <s v="System Operations &amp; Planning"/>
    <s v="Sys Ops Control Area-Florida"/>
    <x v="11"/>
    <x v="9"/>
    <n v="561"/>
    <s v="0561200"/>
    <s v="Load Dispatch-Mnitor&amp;OprTrnSys"/>
    <s v="18401 - Incentives Allocated-Union"/>
    <x v="0"/>
    <n v="23502.07"/>
  </r>
  <r>
    <s v="NON_CORP - Non-Corporate Departments"/>
    <s v="FEG_TRANS"/>
    <s v="Transmission"/>
    <s v="System Operations &amp; Planning"/>
    <s v="Sys Ops Control Area-Florida"/>
    <x v="11"/>
    <x v="9"/>
    <n v="561"/>
    <s v="0561300"/>
    <s v="Load Dispatch - TransSvc&amp;Sch"/>
    <s v="11000 - Labor"/>
    <x v="0"/>
    <n v="199127.64"/>
  </r>
  <r>
    <s v="NON_CORP - Non-Corporate Departments"/>
    <s v="FEG_TRANS"/>
    <s v="Transmission"/>
    <s v="System Operations &amp; Planning"/>
    <s v="Sys Ops Control Area-Florida"/>
    <x v="11"/>
    <x v="9"/>
    <n v="561"/>
    <s v="0561300"/>
    <s v="Load Dispatch - TransSvc&amp;Sch"/>
    <s v="11002 - Labor-Union"/>
    <x v="0"/>
    <n v="603401.93999999994"/>
  </r>
  <r>
    <s v="NON_CORP - Non-Corporate Departments"/>
    <s v="FEG_TRANS"/>
    <s v="Transmission"/>
    <s v="System Operations &amp; Planning"/>
    <s v="Sys Ops Control Area-Florida"/>
    <x v="11"/>
    <x v="9"/>
    <n v="561"/>
    <s v="0561300"/>
    <s v="Load Dispatch - TransSvc&amp;Sch"/>
    <s v="12004 - Overtime-Union"/>
    <x v="0"/>
    <n v="179999.98"/>
  </r>
  <r>
    <s v="NON_CORP - Non-Corporate Departments"/>
    <s v="FEG_TRANS"/>
    <s v="Transmission"/>
    <s v="System Operations &amp; Planning"/>
    <s v="Sys Ops Control Area-Florida"/>
    <x v="11"/>
    <x v="9"/>
    <n v="561"/>
    <s v="0561300"/>
    <s v="Load Dispatch - TransSvc&amp;Sch"/>
    <s v="13000 - Exempt Supplemental"/>
    <x v="0"/>
    <n v="1234.97"/>
  </r>
  <r>
    <s v="NON_CORP - Non-Corporate Departments"/>
    <s v="FEG_TRANS"/>
    <s v="Transmission"/>
    <s v="System Operations &amp; Planning"/>
    <s v="Sys Ops Control Area-Florida"/>
    <x v="11"/>
    <x v="9"/>
    <n v="561"/>
    <s v="0561300"/>
    <s v="Load Dispatch - TransSvc&amp;Sch"/>
    <s v="18400 - Incentives Allocated"/>
    <x v="0"/>
    <n v="22039.88"/>
  </r>
  <r>
    <s v="NON_CORP - Non-Corporate Departments"/>
    <s v="FEG_TRANS"/>
    <s v="Transmission"/>
    <s v="System Operations &amp; Planning"/>
    <s v="Sys Ops Control Area-Florida"/>
    <x v="11"/>
    <x v="9"/>
    <n v="561"/>
    <s v="0561300"/>
    <s v="Load Dispatch - TransSvc&amp;Sch"/>
    <s v="18401 - Incentives Allocated-Union"/>
    <x v="0"/>
    <n v="23502.07"/>
  </r>
  <r>
    <s v="NON_CORP - Non-Corporate Departments"/>
    <s v="FEG_TRANS"/>
    <s v="Transmission"/>
    <s v="System Operations &amp; Planning"/>
    <s v="Sys Ops Control Area-Florida"/>
    <x v="12"/>
    <x v="9"/>
    <n v="569.20000000000005"/>
    <s v="0569200"/>
    <s v="Maint Of Computer Software"/>
    <s v="11000 - Labor"/>
    <x v="0"/>
    <n v="819504.92599999998"/>
  </r>
  <r>
    <s v="NON_CORP - Non-Corporate Departments"/>
    <s v="FEG_TRANS"/>
    <s v="Transmission"/>
    <s v="System Operations &amp; Planning"/>
    <s v="Sys Ops Control Area-Florida"/>
    <x v="12"/>
    <x v="9"/>
    <n v="569.20000000000005"/>
    <s v="0569200"/>
    <s v="Maint Of Computer Software"/>
    <s v="18400 - Incentives Allocated"/>
    <x v="0"/>
    <n v="90145.56"/>
  </r>
  <r>
    <s v="NON_CORP - Non-Corporate Departments"/>
    <s v="FEG_TRANS"/>
    <s v="Transmission"/>
    <s v="System Operations &amp; Planning"/>
    <s v="Sys Ops Energy Acctg PEF"/>
    <x v="11"/>
    <x v="9"/>
    <n v="561"/>
    <s v="0561200"/>
    <s v="Load Dispatch-Mnitor&amp;OprTrnSys"/>
    <s v="11000 - Labor"/>
    <x v="0"/>
    <n v="201224.44"/>
  </r>
  <r>
    <s v="NON_CORP - Non-Corporate Departments"/>
    <s v="FEG_TRANS"/>
    <s v="Transmission"/>
    <s v="System Operations &amp; Planning"/>
    <s v="Sys Ops Energy Acctg PEF"/>
    <x v="11"/>
    <x v="9"/>
    <n v="561"/>
    <s v="0561200"/>
    <s v="Load Dispatch-Mnitor&amp;OprTrnSys"/>
    <s v="18400 - Incentives Allocated"/>
    <x v="0"/>
    <n v="22134.66"/>
  </r>
  <r>
    <s v="NON_CORP - Non-Corporate Departments"/>
    <s v="FEG_TRANS"/>
    <s v="Transmission"/>
    <s v="System Operations &amp; Planning"/>
    <s v="Sys Ops Energy Acctg PEF"/>
    <x v="11"/>
    <x v="9"/>
    <n v="561"/>
    <s v="0561300"/>
    <s v="Load Dispatch - TransSvc&amp;Sch"/>
    <s v="11000 - Labor"/>
    <x v="0"/>
    <n v="22358.241999999998"/>
  </r>
  <r>
    <s v="NON_CORP - Non-Corporate Departments"/>
    <s v="FEG_TRANS"/>
    <s v="Transmission"/>
    <s v="System Operations &amp; Planning"/>
    <s v="Sys Ops Energy Acctg PEF"/>
    <x v="11"/>
    <x v="9"/>
    <n v="561"/>
    <s v="0561300"/>
    <s v="Load Dispatch - TransSvc&amp;Sch"/>
    <s v="18400 - Incentives Allocated"/>
    <x v="0"/>
    <n v="2459.38"/>
  </r>
  <r>
    <s v="NON_CORP - Non-Corporate Departments"/>
    <s v="FEG_TRANS"/>
    <s v="Transmission"/>
    <s v="System Operations &amp; Planning"/>
    <s v="Sys Ops Energy Acctg PEF"/>
    <x v="11"/>
    <x v="9"/>
    <n v="566"/>
    <s v="0566000"/>
    <s v="Misc Trans Exp-Other"/>
    <s v="11000 - Labor"/>
    <x v="0"/>
    <n v="373645.50400000002"/>
  </r>
  <r>
    <s v="NON_CORP - Non-Corporate Departments"/>
    <s v="FEG_TRANS"/>
    <s v="Transmission"/>
    <s v="System Operations &amp; Planning"/>
    <s v="Sys Ops Energy Acctg PEF"/>
    <x v="11"/>
    <x v="9"/>
    <n v="566"/>
    <s v="0566000"/>
    <s v="Misc Trans Exp-Other"/>
    <s v="18400 - Incentives Allocated"/>
    <x v="0"/>
    <n v="41101.040000000001"/>
  </r>
  <r>
    <s v="NON_CORP - Non-Corporate Departments"/>
    <s v="FEG_TRANS"/>
    <s v="Transmission"/>
    <s v="System Operations &amp; Planning"/>
    <s v="Sys Ops Engr &amp; Training"/>
    <x v="11"/>
    <x v="9"/>
    <n v="561"/>
    <s v="0561200"/>
    <s v="Load Dispatch-Mnitor&amp;OprTrnSys"/>
    <s v="11000 - Labor"/>
    <x v="0"/>
    <n v="1159590.42"/>
  </r>
  <r>
    <s v="NON_CORP - Non-Corporate Departments"/>
    <s v="FEG_TRANS"/>
    <s v="Transmission"/>
    <s v="System Operations &amp; Planning"/>
    <s v="Sys Ops Engr &amp; Training"/>
    <x v="11"/>
    <x v="9"/>
    <n v="561"/>
    <s v="0561200"/>
    <s v="Load Dispatch-Mnitor&amp;OprTrnSys"/>
    <s v="18400 - Incentives Allocated"/>
    <x v="0"/>
    <n v="127554.96"/>
  </r>
  <r>
    <s v="NON_CORP - Non-Corporate Departments"/>
    <s v="FEG_TRANS"/>
    <s v="Transmission"/>
    <s v="System Operations &amp; Planning"/>
    <s v="Sys Ops Engr &amp; Training"/>
    <x v="11"/>
    <x v="9"/>
    <n v="561"/>
    <s v="0561300"/>
    <s v="Load Dispatch - TransSvc&amp;Sch"/>
    <s v="11000 - Labor"/>
    <x v="0"/>
    <n v="128843.414"/>
  </r>
  <r>
    <s v="NON_CORP - Non-Corporate Departments"/>
    <s v="FEG_TRANS"/>
    <s v="Transmission"/>
    <s v="System Operations &amp; Planning"/>
    <s v="Sys Ops Engr &amp; Training"/>
    <x v="11"/>
    <x v="9"/>
    <n v="561"/>
    <s v="0561300"/>
    <s v="Load Dispatch - TransSvc&amp;Sch"/>
    <s v="18400 - Incentives Allocated"/>
    <x v="0"/>
    <n v="14172.78"/>
  </r>
  <r>
    <s v="NON_CORP - Non-Corporate Departments"/>
    <s v="FEG_TRANS"/>
    <s v="Transmission"/>
    <s v="System Operations &amp; Planning"/>
    <s v="Sys Ops Staff"/>
    <x v="3"/>
    <x v="9"/>
    <n v="556"/>
    <s v="0556000"/>
    <s v="System Cnts &amp; Load Dispatching"/>
    <s v="11000 - Labor"/>
    <x v="0"/>
    <n v="78789.66"/>
  </r>
  <r>
    <s v="NON_CORP - Non-Corporate Departments"/>
    <s v="FEG_TRANS"/>
    <s v="Transmission"/>
    <s v="System Operations &amp; Planning"/>
    <s v="Sys Ops Staff"/>
    <x v="3"/>
    <x v="9"/>
    <n v="556"/>
    <s v="0556000"/>
    <s v="System Cnts &amp; Load Dispatching"/>
    <s v="18400 - Incentives Allocated"/>
    <x v="0"/>
    <n v="8666.84"/>
  </r>
  <r>
    <s v="NON_CORP - Non-Corporate Departments"/>
    <s v="FEG_TRANS"/>
    <s v="Transmission"/>
    <s v="System Operations &amp; Planning"/>
    <s v="Sys Ops Staff"/>
    <x v="11"/>
    <x v="9"/>
    <n v="561"/>
    <s v="0561100"/>
    <s v="Load Dispatch-Reliability"/>
    <s v="11000 - Labor"/>
    <x v="0"/>
    <n v="64417.326000000001"/>
  </r>
  <r>
    <s v="NON_CORP - Non-Corporate Departments"/>
    <s v="FEG_TRANS"/>
    <s v="Transmission"/>
    <s v="System Operations &amp; Planning"/>
    <s v="Sys Ops Staff"/>
    <x v="11"/>
    <x v="9"/>
    <n v="561"/>
    <s v="0561100"/>
    <s v="Load Dispatch-Reliability"/>
    <s v="18400 - Incentives Allocated"/>
    <x v="0"/>
    <n v="7336.14"/>
  </r>
  <r>
    <s v="NON_CORP - Non-Corporate Departments"/>
    <s v="FEG_TRANS"/>
    <s v="Transmission"/>
    <s v="System Operations &amp; Planning"/>
    <s v="Sys Ops Staff"/>
    <x v="11"/>
    <x v="9"/>
    <n v="561"/>
    <s v="0561200"/>
    <s v="Load Dispatch-Mnitor&amp;OprTrnSys"/>
    <s v="11000 - Labor"/>
    <x v="0"/>
    <n v="126973.16"/>
  </r>
  <r>
    <s v="NON_CORP - Non-Corporate Departments"/>
    <s v="FEG_TRANS"/>
    <s v="Transmission"/>
    <s v="System Operations &amp; Planning"/>
    <s v="Sys Ops Staff"/>
    <x v="11"/>
    <x v="9"/>
    <n v="561"/>
    <s v="0561200"/>
    <s v="Load Dispatch-Mnitor&amp;OprTrnSys"/>
    <s v="18400 - Incentives Allocated"/>
    <x v="0"/>
    <n v="14842.9"/>
  </r>
  <r>
    <s v="NON_CORP - Non-Corporate Departments"/>
    <s v="FEG_TRANS"/>
    <s v="Transmission"/>
    <s v="System Operations &amp; Planning"/>
    <s v="Sys Ops Staff"/>
    <x v="11"/>
    <x v="9"/>
    <n v="561"/>
    <s v="0561300"/>
    <s v="Load Dispatch - TransSvc&amp;Sch"/>
    <s v="11000 - Labor"/>
    <x v="0"/>
    <n v="51906.04"/>
  </r>
  <r>
    <s v="NON_CORP - Non-Corporate Departments"/>
    <s v="FEG_TRANS"/>
    <s v="Transmission"/>
    <s v="System Operations &amp; Planning"/>
    <s v="Sys Ops Staff"/>
    <x v="11"/>
    <x v="9"/>
    <n v="561"/>
    <s v="0561300"/>
    <s v="Load Dispatch - TransSvc&amp;Sch"/>
    <s v="18400 - Incentives Allocated"/>
    <x v="0"/>
    <n v="5834.82"/>
  </r>
  <r>
    <s v="NON_CORP - Non-Corporate Departments"/>
    <s v="FEG_TRANS"/>
    <s v="Transmission"/>
    <s v="System Operations &amp; Planning"/>
    <s v="Sys Ops Staff"/>
    <x v="4"/>
    <x v="9"/>
    <n v="920"/>
    <s v="0920000"/>
    <s v="A &amp; G Salaries"/>
    <s v="11000 - Labor"/>
    <x v="0"/>
    <n v="389578.40179999999"/>
  </r>
  <r>
    <s v="NON_CORP - Non-Corporate Departments"/>
    <s v="FEG_TRANS"/>
    <s v="Transmission"/>
    <s v="System Operations &amp; Planning"/>
    <s v="Sys Ops Staff"/>
    <x v="4"/>
    <x v="9"/>
    <n v="920"/>
    <s v="0920000"/>
    <s v="A &amp; G Salaries"/>
    <s v="11008 - BudgOnly-VacancyFactor-NoLoads"/>
    <x v="0"/>
    <n v="-181500"/>
  </r>
  <r>
    <s v="NON_CORP - Non-Corporate Departments"/>
    <s v="FEG_TRANS"/>
    <s v="Transmission"/>
    <s v="System Operations &amp; Planning"/>
    <s v="Sys Ops Staff"/>
    <x v="4"/>
    <x v="9"/>
    <n v="920"/>
    <s v="0920000"/>
    <s v="A &amp; G Salaries"/>
    <s v="18400 - Incentives Allocated"/>
    <x v="0"/>
    <n v="43798.2"/>
  </r>
  <r>
    <s v="NON_CORP - Non-Corporate Departments"/>
    <s v="FEG_TRANS"/>
    <s v="Transmission"/>
    <s v="T Resource &amp; ProjMgt"/>
    <s v="Trans C&amp;M Contractor Operation"/>
    <x v="11"/>
    <x v="9"/>
    <n v="566"/>
    <s v="0566000"/>
    <s v="Misc Trans Exp-Other"/>
    <s v="11002 - Labor-Union"/>
    <x v="0"/>
    <n v="10790.52"/>
  </r>
  <r>
    <s v="NON_CORP - Non-Corporate Departments"/>
    <s v="FEG_TRANS"/>
    <s v="Transmission"/>
    <s v="T Resource &amp; ProjMgt"/>
    <s v="Trans C&amp;M Contractor Operation"/>
    <x v="11"/>
    <x v="9"/>
    <n v="566"/>
    <s v="0566000"/>
    <s v="Misc Trans Exp-Other"/>
    <s v="18000 - Labor Overhead Allocations"/>
    <x v="0"/>
    <n v="1286.29"/>
  </r>
  <r>
    <s v="NON_CORP - Non-Corporate Departments"/>
    <s v="FEG_TRANS"/>
    <s v="Transmission"/>
    <s v="T Resource &amp; ProjMgt"/>
    <s v="Trans C&amp;M Contractor Operation"/>
    <x v="11"/>
    <x v="9"/>
    <n v="566"/>
    <s v="0566000"/>
    <s v="Misc Trans Exp-Other"/>
    <s v="18401 - Incentives Allocated-Union"/>
    <x v="0"/>
    <n v="433.82"/>
  </r>
  <r>
    <s v="NON_CORP - Non-Corporate Departments"/>
    <s v="FEG_TRANS"/>
    <s v="Transmission"/>
    <s v="T Resource &amp; ProjMgt"/>
    <s v="Trans C&amp;M Contractor Operation"/>
    <x v="8"/>
    <x v="9"/>
    <n v="588"/>
    <s v="0588100"/>
    <s v="Misc Distribution Exp-Other"/>
    <s v="11002 - Labor-Union"/>
    <x v="0"/>
    <n v="6825.42"/>
  </r>
  <r>
    <s v="NON_CORP - Non-Corporate Departments"/>
    <s v="FEG_TRANS"/>
    <s v="Transmission"/>
    <s v="T Resource &amp; ProjMgt"/>
    <s v="Trans C&amp;M Contractor Operation"/>
    <x v="8"/>
    <x v="9"/>
    <n v="588"/>
    <s v="0588100"/>
    <s v="Misc Distribution Exp-Other"/>
    <s v="18000 - Labor Overhead Allocations"/>
    <x v="0"/>
    <n v="876.49"/>
  </r>
  <r>
    <s v="NON_CORP - Non-Corporate Departments"/>
    <s v="FEG_TRANS"/>
    <s v="Transmission"/>
    <s v="T Resource &amp; ProjMgt"/>
    <s v="Trans C&amp;M Contractor Operation"/>
    <x v="8"/>
    <x v="9"/>
    <n v="588"/>
    <s v="0588100"/>
    <s v="Misc Distribution Exp-Other"/>
    <s v="18401 - Incentives Allocated-Union"/>
    <x v="0"/>
    <n v="274.39"/>
  </r>
  <r>
    <s v="NON_CORP - Non-Corporate Departments"/>
    <s v="FEG_TRANS"/>
    <s v="Transmission"/>
    <s v="T Resource &amp; ProjMgt"/>
    <s v="Transmission Resource Mgmt Fl"/>
    <x v="11"/>
    <x v="9"/>
    <n v="566"/>
    <s v="0566000"/>
    <s v="Misc Trans Exp-Other"/>
    <s v="11000 - Labor"/>
    <x v="0"/>
    <n v="297272.93280000001"/>
  </r>
  <r>
    <s v="NON_CORP - Non-Corporate Departments"/>
    <s v="FEG_TRANS"/>
    <s v="Transmission"/>
    <s v="T Resource &amp; ProjMgt"/>
    <s v="Transmission Resource Mgmt Fl"/>
    <x v="11"/>
    <x v="9"/>
    <n v="566"/>
    <s v="0566000"/>
    <s v="Misc Trans Exp-Other"/>
    <s v="11002 - Labor-Union"/>
    <x v="0"/>
    <n v="17754.02"/>
  </r>
  <r>
    <s v="NON_CORP - Non-Corporate Departments"/>
    <s v="FEG_TRANS"/>
    <s v="Transmission"/>
    <s v="T Resource &amp; ProjMgt"/>
    <s v="Transmission Resource Mgmt Fl"/>
    <x v="11"/>
    <x v="9"/>
    <n v="566"/>
    <s v="0566000"/>
    <s v="Misc Trans Exp-Other"/>
    <s v="12000 - Overtime"/>
    <x v="0"/>
    <n v="254.16"/>
  </r>
  <r>
    <s v="NON_CORP - Non-Corporate Departments"/>
    <s v="FEG_TRANS"/>
    <s v="Transmission"/>
    <s v="T Resource &amp; ProjMgt"/>
    <s v="Transmission Resource Mgmt Fl"/>
    <x v="11"/>
    <x v="9"/>
    <n v="566"/>
    <s v="0566000"/>
    <s v="Misc Trans Exp-Other"/>
    <s v="18000 - Labor Overhead Allocations"/>
    <x v="0"/>
    <n v="6720.87"/>
  </r>
  <r>
    <s v="NON_CORP - Non-Corporate Departments"/>
    <s v="FEG_TRANS"/>
    <s v="Transmission"/>
    <s v="T Resource &amp; ProjMgt"/>
    <s v="Transmission Resource Mgmt Fl"/>
    <x v="11"/>
    <x v="9"/>
    <n v="566"/>
    <s v="0566000"/>
    <s v="Misc Trans Exp-Other"/>
    <s v="18400 - Incentives Allocated"/>
    <x v="0"/>
    <n v="33580.800000000003"/>
  </r>
  <r>
    <s v="NON_CORP - Non-Corporate Departments"/>
    <s v="FEG_TRANS"/>
    <s v="Transmission"/>
    <s v="T Resource &amp; ProjMgt"/>
    <s v="Transmission Resource Mgmt Fl"/>
    <x v="11"/>
    <x v="9"/>
    <n v="566"/>
    <s v="0566000"/>
    <s v="Misc Trans Exp-Other"/>
    <s v="18401 - Incentives Allocated-Union"/>
    <x v="0"/>
    <n v="713.82"/>
  </r>
  <r>
    <s v="NON_CORP - Non-Corporate Departments"/>
    <s v="FEG_TRANS"/>
    <s v="Transmission"/>
    <s v="T Resource &amp; ProjMgt"/>
    <s v="Transmission Resource Mgmt Fl"/>
    <x v="12"/>
    <x v="9"/>
    <n v="569.20000000000005"/>
    <s v="0569200"/>
    <s v="Maint Of Computer Software"/>
    <s v="11000 - Labor"/>
    <x v="0"/>
    <n v="4383.3513999999996"/>
  </r>
  <r>
    <s v="NON_CORP - Non-Corporate Departments"/>
    <s v="FEG_TRANS"/>
    <s v="Transmission"/>
    <s v="T Resource &amp; ProjMgt"/>
    <s v="Transmission Resource Mgmt Fl"/>
    <x v="12"/>
    <x v="9"/>
    <n v="569.20000000000005"/>
    <s v="0569200"/>
    <s v="Maint Of Computer Software"/>
    <s v="18400 - Incentives Allocated"/>
    <x v="0"/>
    <n v="482.18"/>
  </r>
  <r>
    <s v="NON_CORP - Non-Corporate Departments"/>
    <s v="FEG_TRANS"/>
    <s v="Transmission"/>
    <s v="T Resource &amp; ProjMgt"/>
    <s v="Transmission Resource Mgmt Fl"/>
    <x v="12"/>
    <x v="9"/>
    <n v="571"/>
    <s v="0571000"/>
    <s v="Maint Of Overhead Lines-Trans"/>
    <s v="11000 - Labor"/>
    <x v="0"/>
    <n v="87739.423200000005"/>
  </r>
  <r>
    <s v="NON_CORP - Non-Corporate Departments"/>
    <s v="FEG_TRANS"/>
    <s v="Transmission"/>
    <s v="T Resource &amp; ProjMgt"/>
    <s v="Transmission Resource Mgmt Fl"/>
    <x v="12"/>
    <x v="9"/>
    <n v="571"/>
    <s v="0571000"/>
    <s v="Maint Of Overhead Lines-Trans"/>
    <s v="18000 - Labor Overhead Allocations"/>
    <x v="0"/>
    <n v="91333.93"/>
  </r>
  <r>
    <s v="NON_CORP - Non-Corporate Departments"/>
    <s v="FEG_TRANS"/>
    <s v="Transmission"/>
    <s v="T Resource &amp; ProjMgt"/>
    <s v="Transmission Resource Mgmt Fl"/>
    <x v="12"/>
    <x v="9"/>
    <n v="571"/>
    <s v="0571000"/>
    <s v="Maint Of Overhead Lines-Trans"/>
    <s v="18400 - Incentives Allocated"/>
    <x v="0"/>
    <n v="9651.35"/>
  </r>
  <r>
    <s v="NON_CORP - Non-Corporate Departments"/>
    <s v="FEG_TRANS"/>
    <s v="Transmission"/>
    <s v="T Resource &amp; ProjMgt"/>
    <s v="Transmission Resource Mgmt Fl"/>
    <x v="8"/>
    <x v="9"/>
    <n v="588"/>
    <s v="0588100"/>
    <s v="Misc Distribution Exp-Other"/>
    <s v="11002 - Labor-Union"/>
    <x v="0"/>
    <n v="41490.43"/>
  </r>
  <r>
    <s v="NON_CORP - Non-Corporate Departments"/>
    <s v="FEG_TRANS"/>
    <s v="Transmission"/>
    <s v="T Resource &amp; ProjMgt"/>
    <s v="Transmission Resource Mgmt Fl"/>
    <x v="8"/>
    <x v="9"/>
    <n v="588"/>
    <s v="0588100"/>
    <s v="Misc Distribution Exp-Other"/>
    <s v="18000 - Labor Overhead Allocations"/>
    <x v="0"/>
    <n v="1621.13"/>
  </r>
  <r>
    <s v="NON_CORP - Non-Corporate Departments"/>
    <s v="FEG_TRANS"/>
    <s v="Transmission"/>
    <s v="T Resource &amp; ProjMgt"/>
    <s v="Transmission Resource Mgmt Fl"/>
    <x v="8"/>
    <x v="9"/>
    <n v="588"/>
    <s v="0588100"/>
    <s v="Misc Distribution Exp-Other"/>
    <s v="18401 - Incentives Allocated-Union"/>
    <x v="0"/>
    <n v="1667.92"/>
  </r>
  <r>
    <s v="NON_CORP - Non-Corporate Departments"/>
    <s v="FEG_TRANS"/>
    <s v="Transmission"/>
    <s v="T Resource &amp; ProjMgt"/>
    <s v="Transmission Resource Mgmt Fl"/>
    <x v="7"/>
    <x v="9"/>
    <n v="593"/>
    <s v="0593000"/>
    <s v="Maint Overhd Lines-Other-Dist"/>
    <s v="18000 - Labor Overhead Allocations"/>
    <x v="0"/>
    <n v="21357.119999999999"/>
  </r>
  <r>
    <s v="NON_CORP - Non-Corporate Departments"/>
    <s v="FEG_TRANS"/>
    <s v="Transmission"/>
    <s v="Tranmission Staff"/>
    <s v="Transmission SVP Staff-PEF"/>
    <x v="11"/>
    <x v="9"/>
    <n v="566"/>
    <s v="0566100"/>
    <s v="Misc Trans-Trans Lines Related"/>
    <s v="11000 - Labor"/>
    <x v="0"/>
    <n v="14218.017"/>
  </r>
  <r>
    <s v="NON_CORP - Non-Corporate Departments"/>
    <s v="FEG_TRANS"/>
    <s v="Transmission"/>
    <s v="Tranmission Staff"/>
    <s v="Transmission SVP Staff-PEF"/>
    <x v="11"/>
    <x v="9"/>
    <n v="566"/>
    <s v="0566100"/>
    <s v="Misc Trans-Trans Lines Related"/>
    <s v="18400 - Incentives Allocated"/>
    <x v="0"/>
    <n v="1706.2"/>
  </r>
  <r>
    <s v="NON_CORP - Non-Corporate Departments"/>
    <s v="FEG_TRANS"/>
    <s v="Transmission"/>
    <s v="Trans Operations Svcs"/>
    <s v="Trans Compliance Staff"/>
    <x v="11"/>
    <x v="9"/>
    <n v="561"/>
    <s v="0561100"/>
    <s v="Load Dispatch-Reliability"/>
    <s v="11000 - Labor"/>
    <x v="0"/>
    <n v="86785.856"/>
  </r>
  <r>
    <s v="NON_CORP - Non-Corporate Departments"/>
    <s v="FEG_TRANS"/>
    <s v="Transmission"/>
    <s v="Trans Operations Svcs"/>
    <s v="Trans Compliance Staff"/>
    <x v="11"/>
    <x v="9"/>
    <n v="561"/>
    <s v="0561100"/>
    <s v="Load Dispatch-Reliability"/>
    <s v="18400 - Incentives Allocated"/>
    <x v="0"/>
    <n v="9822"/>
  </r>
  <r>
    <s v="NON_CORP - Non-Corporate Departments"/>
    <s v="FEG_TRANS"/>
    <s v="Transmission"/>
    <s v="Trans Operations Svcs"/>
    <s v="Trans Compliance Staff"/>
    <x v="11"/>
    <x v="9"/>
    <n v="561"/>
    <s v="0561200"/>
    <s v="Load Dispatch-Mnitor&amp;OprTrnSys"/>
    <s v="11000 - Labor"/>
    <x v="0"/>
    <n v="303751"/>
  </r>
  <r>
    <s v="NON_CORP - Non-Corporate Departments"/>
    <s v="FEG_TRANS"/>
    <s v="Transmission"/>
    <s v="Trans Operations Svcs"/>
    <s v="Trans Compliance Staff"/>
    <x v="11"/>
    <x v="9"/>
    <n v="561"/>
    <s v="0561200"/>
    <s v="Load Dispatch-Mnitor&amp;OprTrnSys"/>
    <s v="18400 - Incentives Allocated"/>
    <x v="0"/>
    <n v="34376.980000000003"/>
  </r>
  <r>
    <s v="NON_CORP - Non-Corporate Departments"/>
    <s v="FEG_TRANS"/>
    <s v="Transmission"/>
    <s v="Trans Operations Svcs"/>
    <s v="Trans Compliance Staff"/>
    <x v="11"/>
    <x v="9"/>
    <n v="561"/>
    <s v="0561300"/>
    <s v="Load Dispatch - TransSvc&amp;Sch"/>
    <s v="11000 - Labor"/>
    <x v="0"/>
    <n v="43393.08"/>
  </r>
  <r>
    <s v="NON_CORP - Non-Corporate Departments"/>
    <s v="FEG_TRANS"/>
    <s v="Transmission"/>
    <s v="Trans Operations Svcs"/>
    <s v="Trans Compliance Staff"/>
    <x v="11"/>
    <x v="9"/>
    <n v="561"/>
    <s v="0561300"/>
    <s v="Load Dispatch - TransSvc&amp;Sch"/>
    <s v="18400 - Incentives Allocated"/>
    <x v="0"/>
    <n v="4911.1000000000004"/>
  </r>
  <r>
    <s v="NON_CORP - Non-Corporate Departments"/>
    <s v="FEG_TRANS"/>
    <s v="Transmission"/>
    <s v="Transmission C&amp;M"/>
    <s v="Trans C&amp;M FL"/>
    <x v="11"/>
    <x v="9"/>
    <n v="562"/>
    <s v="0562000"/>
    <s v="Station Expenses"/>
    <s v="11002 - Labor-Union"/>
    <x v="0"/>
    <n v="117800.92"/>
  </r>
  <r>
    <s v="NON_CORP - Non-Corporate Departments"/>
    <s v="FEG_TRANS"/>
    <s v="Transmission"/>
    <s v="Transmission C&amp;M"/>
    <s v="Trans C&amp;M FL"/>
    <x v="11"/>
    <x v="9"/>
    <n v="562"/>
    <s v="0562000"/>
    <s v="Station Expenses"/>
    <s v="12004 - Overtime-Union"/>
    <x v="0"/>
    <n v="7072.51"/>
  </r>
  <r>
    <s v="NON_CORP - Non-Corporate Departments"/>
    <s v="FEG_TRANS"/>
    <s v="Transmission"/>
    <s v="Transmission C&amp;M"/>
    <s v="Trans C&amp;M FL"/>
    <x v="11"/>
    <x v="9"/>
    <n v="562"/>
    <s v="0562000"/>
    <s v="Station Expenses"/>
    <s v="18000 - Labor Overhead Allocations"/>
    <x v="0"/>
    <n v="6903.85"/>
  </r>
  <r>
    <s v="NON_CORP - Non-Corporate Departments"/>
    <s v="FEG_TRANS"/>
    <s v="Transmission"/>
    <s v="Transmission C&amp;M"/>
    <s v="Trans C&amp;M FL"/>
    <x v="11"/>
    <x v="9"/>
    <n v="562"/>
    <s v="0562000"/>
    <s v="Station Expenses"/>
    <s v="18401 - Incentives Allocated-Union"/>
    <x v="0"/>
    <n v="5009.68"/>
  </r>
  <r>
    <s v="NON_CORP - Non-Corporate Departments"/>
    <s v="FEG_TRANS"/>
    <s v="Transmission"/>
    <s v="Transmission C&amp;M"/>
    <s v="Trans C&amp;M FL"/>
    <x v="11"/>
    <x v="9"/>
    <n v="563"/>
    <s v="0563000"/>
    <s v="Overhead Line Expenses-Trans"/>
    <s v="18000 - Labor Overhead Allocations"/>
    <x v="0"/>
    <n v="22047.52"/>
  </r>
  <r>
    <s v="NON_CORP - Non-Corporate Departments"/>
    <s v="FEG_TRANS"/>
    <s v="Transmission"/>
    <s v="Transmission C&amp;M"/>
    <s v="Trans C&amp;M FL"/>
    <x v="11"/>
    <x v="9"/>
    <n v="566"/>
    <s v="0566000"/>
    <s v="Misc Trans Exp-Other"/>
    <s v="11000 - Labor"/>
    <x v="0"/>
    <n v="158989.50399999999"/>
  </r>
  <r>
    <s v="NON_CORP - Non-Corporate Departments"/>
    <s v="FEG_TRANS"/>
    <s v="Transmission"/>
    <s v="Transmission C&amp;M"/>
    <s v="Trans C&amp;M FL"/>
    <x v="11"/>
    <x v="9"/>
    <n v="566"/>
    <s v="0566000"/>
    <s v="Misc Trans Exp-Other"/>
    <s v="11002 - Labor-Union"/>
    <x v="0"/>
    <n v="568347.41"/>
  </r>
  <r>
    <s v="NON_CORP - Non-Corporate Departments"/>
    <s v="FEG_TRANS"/>
    <s v="Transmission"/>
    <s v="Transmission C&amp;M"/>
    <s v="Trans C&amp;M FL"/>
    <x v="11"/>
    <x v="9"/>
    <n v="566"/>
    <s v="0566000"/>
    <s v="Misc Trans Exp-Other"/>
    <s v="12004 - Overtime-Union"/>
    <x v="0"/>
    <n v="13081.71"/>
  </r>
  <r>
    <s v="NON_CORP - Non-Corporate Departments"/>
    <s v="FEG_TRANS"/>
    <s v="Transmission"/>
    <s v="Transmission C&amp;M"/>
    <s v="Trans C&amp;M FL"/>
    <x v="11"/>
    <x v="9"/>
    <n v="566"/>
    <s v="0566000"/>
    <s v="Misc Trans Exp-Other"/>
    <s v="18000 - Labor Overhead Allocations"/>
    <x v="0"/>
    <n v="48803.360000000001"/>
  </r>
  <r>
    <s v="NON_CORP - Non-Corporate Departments"/>
    <s v="FEG_TRANS"/>
    <s v="Transmission"/>
    <s v="Transmission C&amp;M"/>
    <s v="Trans C&amp;M FL"/>
    <x v="11"/>
    <x v="9"/>
    <n v="566"/>
    <s v="0566000"/>
    <s v="Misc Trans Exp-Other"/>
    <s v="18400 - Incentives Allocated"/>
    <x v="0"/>
    <n v="19078.77"/>
  </r>
  <r>
    <s v="NON_CORP - Non-Corporate Departments"/>
    <s v="FEG_TRANS"/>
    <s v="Transmission"/>
    <s v="Transmission C&amp;M"/>
    <s v="Trans C&amp;M FL"/>
    <x v="11"/>
    <x v="9"/>
    <n v="566"/>
    <s v="0566000"/>
    <s v="Misc Trans Exp-Other"/>
    <s v="18401 - Incentives Allocated-Union"/>
    <x v="0"/>
    <n v="23217.65"/>
  </r>
  <r>
    <s v="NON_CORP - Non-Corporate Departments"/>
    <s v="FEG_TRANS"/>
    <s v="Transmission"/>
    <s v="Transmission C&amp;M"/>
    <s v="Trans C&amp;M FL"/>
    <x v="12"/>
    <x v="9"/>
    <n v="569"/>
    <s v="0569000"/>
    <s v="Maint Of Structures-Trans"/>
    <s v="11002 - Labor-Union"/>
    <x v="0"/>
    <n v="189044.68"/>
  </r>
  <r>
    <s v="NON_CORP - Non-Corporate Departments"/>
    <s v="FEG_TRANS"/>
    <s v="Transmission"/>
    <s v="Transmission C&amp;M"/>
    <s v="Trans C&amp;M FL"/>
    <x v="12"/>
    <x v="9"/>
    <n v="569"/>
    <s v="0569000"/>
    <s v="Maint Of Structures-Trans"/>
    <s v="12004 - Overtime-Union"/>
    <x v="0"/>
    <n v="36326.639999999999"/>
  </r>
  <r>
    <s v="NON_CORP - Non-Corporate Departments"/>
    <s v="FEG_TRANS"/>
    <s v="Transmission"/>
    <s v="Transmission C&amp;M"/>
    <s v="Trans C&amp;M FL"/>
    <x v="12"/>
    <x v="9"/>
    <n v="569"/>
    <s v="0569000"/>
    <s v="Maint Of Structures-Trans"/>
    <s v="18000 - Labor Overhead Allocations"/>
    <x v="0"/>
    <n v="13185.74"/>
  </r>
  <r>
    <s v="NON_CORP - Non-Corporate Departments"/>
    <s v="FEG_TRANS"/>
    <s v="Transmission"/>
    <s v="Transmission C&amp;M"/>
    <s v="Trans C&amp;M FL"/>
    <x v="12"/>
    <x v="9"/>
    <n v="569"/>
    <s v="0569000"/>
    <s v="Maint Of Structures-Trans"/>
    <s v="18401 - Incentives Allocated-Union"/>
    <x v="0"/>
    <n v="8689.4599999999991"/>
  </r>
  <r>
    <s v="NON_CORP - Non-Corporate Departments"/>
    <s v="FEG_TRANS"/>
    <s v="Transmission"/>
    <s v="Transmission C&amp;M"/>
    <s v="Trans C&amp;M FL"/>
    <x v="12"/>
    <x v="9"/>
    <n v="570"/>
    <s v="0570100"/>
    <s v="Maint  Stat Equip-Other- Trans"/>
    <s v="11002 - Labor-Union"/>
    <x v="0"/>
    <n v="87681.68"/>
  </r>
  <r>
    <s v="NON_CORP - Non-Corporate Departments"/>
    <s v="FEG_TRANS"/>
    <s v="Transmission"/>
    <s v="Transmission C&amp;M"/>
    <s v="Trans C&amp;M FL"/>
    <x v="12"/>
    <x v="9"/>
    <n v="570"/>
    <s v="0570100"/>
    <s v="Maint  Stat Equip-Other- Trans"/>
    <s v="12004 - Overtime-Union"/>
    <x v="0"/>
    <n v="12577.97"/>
  </r>
  <r>
    <s v="NON_CORP - Non-Corporate Departments"/>
    <s v="FEG_TRANS"/>
    <s v="Transmission"/>
    <s v="Transmission C&amp;M"/>
    <s v="Trans C&amp;M FL"/>
    <x v="12"/>
    <x v="9"/>
    <n v="570"/>
    <s v="0570100"/>
    <s v="Maint  Stat Equip-Other- Trans"/>
    <s v="18000 - Labor Overhead Allocations"/>
    <x v="0"/>
    <n v="16679.259999999998"/>
  </r>
  <r>
    <s v="NON_CORP - Non-Corporate Departments"/>
    <s v="FEG_TRANS"/>
    <s v="Transmission"/>
    <s v="Transmission C&amp;M"/>
    <s v="Trans C&amp;M FL"/>
    <x v="12"/>
    <x v="9"/>
    <n v="570"/>
    <s v="0570100"/>
    <s v="Maint  Stat Equip-Other- Trans"/>
    <s v="18401 - Incentives Allocated-Union"/>
    <x v="0"/>
    <n v="4063.69"/>
  </r>
  <r>
    <s v="NON_CORP - Non-Corporate Departments"/>
    <s v="FEG_TRANS"/>
    <s v="Transmission"/>
    <s v="Transmission C&amp;M"/>
    <s v="Trans C&amp;M FL"/>
    <x v="12"/>
    <x v="9"/>
    <n v="570"/>
    <s v="0570200"/>
    <s v="Main-Cir BrkrsTrnsf Mtrs-Trans"/>
    <s v="11000 - Labor"/>
    <x v="0"/>
    <n v="20438.939999999999"/>
  </r>
  <r>
    <s v="NON_CORP - Non-Corporate Departments"/>
    <s v="FEG_TRANS"/>
    <s v="Transmission"/>
    <s v="Transmission C&amp;M"/>
    <s v="Trans C&amp;M FL"/>
    <x v="12"/>
    <x v="9"/>
    <n v="570"/>
    <s v="0570200"/>
    <s v="Main-Cir BrkrsTrnsf Mtrs-Trans"/>
    <s v="11002 - Labor-Union"/>
    <x v="0"/>
    <n v="560516.18000000005"/>
  </r>
  <r>
    <s v="NON_CORP - Non-Corporate Departments"/>
    <s v="FEG_TRANS"/>
    <s v="Transmission"/>
    <s v="Transmission C&amp;M"/>
    <s v="Trans C&amp;M FL"/>
    <x v="12"/>
    <x v="9"/>
    <n v="570"/>
    <s v="0570200"/>
    <s v="Main-Cir BrkrsTrnsf Mtrs-Trans"/>
    <s v="12004 - Overtime-Union"/>
    <x v="0"/>
    <n v="125283.18"/>
  </r>
  <r>
    <s v="NON_CORP - Non-Corporate Departments"/>
    <s v="FEG_TRANS"/>
    <s v="Transmission"/>
    <s v="Transmission C&amp;M"/>
    <s v="Trans C&amp;M FL"/>
    <x v="12"/>
    <x v="9"/>
    <n v="570"/>
    <s v="0570200"/>
    <s v="Main-Cir BrkrsTrnsf Mtrs-Trans"/>
    <s v="18000 - Labor Overhead Allocations"/>
    <x v="0"/>
    <n v="64171.62"/>
  </r>
  <r>
    <s v="NON_CORP - Non-Corporate Departments"/>
    <s v="FEG_TRANS"/>
    <s v="Transmission"/>
    <s v="Transmission C&amp;M"/>
    <s v="Trans C&amp;M FL"/>
    <x v="12"/>
    <x v="9"/>
    <n v="570"/>
    <s v="0570200"/>
    <s v="Main-Cir BrkrsTrnsf Mtrs-Trans"/>
    <s v="18400 - Incentives Allocated"/>
    <x v="0"/>
    <n v="2452.65"/>
  </r>
  <r>
    <s v="NON_CORP - Non-Corporate Departments"/>
    <s v="FEG_TRANS"/>
    <s v="Transmission"/>
    <s v="Transmission C&amp;M"/>
    <s v="Trans C&amp;M FL"/>
    <x v="12"/>
    <x v="9"/>
    <n v="570"/>
    <s v="0570200"/>
    <s v="Main-Cir BrkrsTrnsf Mtrs-Trans"/>
    <s v="18401 - Incentives Allocated-Union"/>
    <x v="0"/>
    <n v="26476.61"/>
  </r>
  <r>
    <s v="NON_CORP - Non-Corporate Departments"/>
    <s v="FEG_TRANS"/>
    <s v="Transmission"/>
    <s v="Transmission C&amp;M"/>
    <s v="Trans C&amp;M FL"/>
    <x v="12"/>
    <x v="9"/>
    <n v="571"/>
    <s v="0571000"/>
    <s v="Maint Of Overhead Lines-Trans"/>
    <s v="11002 - Labor-Union"/>
    <x v="0"/>
    <n v="164910.57"/>
  </r>
  <r>
    <s v="NON_CORP - Non-Corporate Departments"/>
    <s v="FEG_TRANS"/>
    <s v="Transmission"/>
    <s v="Transmission C&amp;M"/>
    <s v="Trans C&amp;M FL"/>
    <x v="12"/>
    <x v="9"/>
    <n v="571"/>
    <s v="0571000"/>
    <s v="Maint Of Overhead Lines-Trans"/>
    <s v="12004 - Overtime-Union"/>
    <x v="0"/>
    <n v="71744.72"/>
  </r>
  <r>
    <s v="NON_CORP - Non-Corporate Departments"/>
    <s v="FEG_TRANS"/>
    <s v="Transmission"/>
    <s v="Transmission C&amp;M"/>
    <s v="Trans C&amp;M FL"/>
    <x v="12"/>
    <x v="9"/>
    <n v="571"/>
    <s v="0571000"/>
    <s v="Maint Of Overhead Lines-Trans"/>
    <s v="18000 - Labor Overhead Allocations"/>
    <x v="0"/>
    <n v="16674.419999999998"/>
  </r>
  <r>
    <s v="NON_CORP - Non-Corporate Departments"/>
    <s v="FEG_TRANS"/>
    <s v="Transmission"/>
    <s v="Transmission C&amp;M"/>
    <s v="Trans C&amp;M FL"/>
    <x v="12"/>
    <x v="9"/>
    <n v="571"/>
    <s v="0571000"/>
    <s v="Maint Of Overhead Lines-Trans"/>
    <s v="18401 - Incentives Allocated-Union"/>
    <x v="0"/>
    <n v="8781.7900000000009"/>
  </r>
  <r>
    <s v="NON_CORP - Non-Corporate Departments"/>
    <s v="FEG_TRANS"/>
    <s v="Transmission"/>
    <s v="Transmission C&amp;M"/>
    <s v="Trans C&amp;M FL"/>
    <x v="8"/>
    <x v="9"/>
    <n v="582"/>
    <s v="0582100"/>
    <s v="Station Expenses-Other-Dist"/>
    <s v="11002 - Labor-Union"/>
    <x v="0"/>
    <n v="159488.01999999999"/>
  </r>
  <r>
    <s v="NON_CORP - Non-Corporate Departments"/>
    <s v="FEG_TRANS"/>
    <s v="Transmission"/>
    <s v="Transmission C&amp;M"/>
    <s v="Trans C&amp;M FL"/>
    <x v="8"/>
    <x v="9"/>
    <n v="582"/>
    <s v="0582100"/>
    <s v="Station Expenses-Other-Dist"/>
    <s v="12004 - Overtime-Union"/>
    <x v="0"/>
    <n v="17326.98"/>
  </r>
  <r>
    <s v="NON_CORP - Non-Corporate Departments"/>
    <s v="FEG_TRANS"/>
    <s v="Transmission"/>
    <s v="Transmission C&amp;M"/>
    <s v="Trans C&amp;M FL"/>
    <x v="8"/>
    <x v="9"/>
    <n v="582"/>
    <s v="0582100"/>
    <s v="Station Expenses-Other-Dist"/>
    <s v="18000 - Labor Overhead Allocations"/>
    <x v="0"/>
    <n v="9738.0300000000007"/>
  </r>
  <r>
    <s v="NON_CORP - Non-Corporate Departments"/>
    <s v="FEG_TRANS"/>
    <s v="Transmission"/>
    <s v="Transmission C&amp;M"/>
    <s v="Trans C&amp;M FL"/>
    <x v="8"/>
    <x v="9"/>
    <n v="582"/>
    <s v="0582100"/>
    <s v="Station Expenses-Other-Dist"/>
    <s v="18401 - Incentives Allocated-Union"/>
    <x v="0"/>
    <n v="7008.41"/>
  </r>
  <r>
    <s v="NON_CORP - Non-Corporate Departments"/>
    <s v="FEG_TRANS"/>
    <s v="Transmission"/>
    <s v="Transmission C&amp;M"/>
    <s v="Trans C&amp;M FL"/>
    <x v="8"/>
    <x v="9"/>
    <n v="588"/>
    <s v="0588100"/>
    <s v="Misc Distribution Exp-Other"/>
    <s v="11000 - Labor"/>
    <x v="0"/>
    <n v="5695.6135999999997"/>
  </r>
  <r>
    <s v="NON_CORP - Non-Corporate Departments"/>
    <s v="FEG_TRANS"/>
    <s v="Transmission"/>
    <s v="Transmission C&amp;M"/>
    <s v="Trans C&amp;M FL"/>
    <x v="8"/>
    <x v="9"/>
    <n v="588"/>
    <s v="0588100"/>
    <s v="Misc Distribution Exp-Other"/>
    <s v="11002 - Labor-Union"/>
    <x v="0"/>
    <n v="408592.51"/>
  </r>
  <r>
    <s v="NON_CORP - Non-Corporate Departments"/>
    <s v="FEG_TRANS"/>
    <s v="Transmission"/>
    <s v="Transmission C&amp;M"/>
    <s v="Trans C&amp;M FL"/>
    <x v="8"/>
    <x v="9"/>
    <n v="588"/>
    <s v="0588100"/>
    <s v="Misc Distribution Exp-Other"/>
    <s v="12004 - Overtime-Union"/>
    <x v="0"/>
    <n v="9407.44"/>
  </r>
  <r>
    <s v="NON_CORP - Non-Corporate Departments"/>
    <s v="FEG_TRANS"/>
    <s v="Transmission"/>
    <s v="Transmission C&amp;M"/>
    <s v="Trans C&amp;M FL"/>
    <x v="8"/>
    <x v="9"/>
    <n v="588"/>
    <s v="0588100"/>
    <s v="Misc Distribution Exp-Other"/>
    <s v="18000 - Labor Overhead Allocations"/>
    <x v="0"/>
    <n v="35153.5"/>
  </r>
  <r>
    <s v="NON_CORP - Non-Corporate Departments"/>
    <s v="FEG_TRANS"/>
    <s v="Transmission"/>
    <s v="Transmission C&amp;M"/>
    <s v="Trans C&amp;M FL"/>
    <x v="8"/>
    <x v="9"/>
    <n v="588"/>
    <s v="0588100"/>
    <s v="Misc Distribution Exp-Other"/>
    <s v="18400 - Incentives Allocated"/>
    <x v="0"/>
    <n v="683.48"/>
  </r>
  <r>
    <s v="NON_CORP - Non-Corporate Departments"/>
    <s v="FEG_TRANS"/>
    <s v="Transmission"/>
    <s v="Transmission C&amp;M"/>
    <s v="Trans C&amp;M FL"/>
    <x v="8"/>
    <x v="9"/>
    <n v="588"/>
    <s v="0588100"/>
    <s v="Misc Distribution Exp-Other"/>
    <s v="18401 - Incentives Allocated-Union"/>
    <x v="0"/>
    <n v="16691.439999999999"/>
  </r>
  <r>
    <s v="NON_CORP - Non-Corporate Departments"/>
    <s v="FEG_TRANS"/>
    <s v="Transmission"/>
    <s v="Transmission C&amp;M"/>
    <s v="Trans C&amp;M FL"/>
    <x v="7"/>
    <x v="9"/>
    <n v="592"/>
    <s v="0592100"/>
    <s v="Maint Station Equip-Other-Dist"/>
    <s v="11002 - Labor-Union"/>
    <x v="0"/>
    <n v="82165.509999999995"/>
  </r>
  <r>
    <s v="NON_CORP - Non-Corporate Departments"/>
    <s v="FEG_TRANS"/>
    <s v="Transmission"/>
    <s v="Transmission C&amp;M"/>
    <s v="Trans C&amp;M FL"/>
    <x v="7"/>
    <x v="9"/>
    <n v="592"/>
    <s v="0592100"/>
    <s v="Maint Station Equip-Other-Dist"/>
    <s v="12004 - Overtime-Union"/>
    <x v="0"/>
    <n v="37114.21"/>
  </r>
  <r>
    <s v="NON_CORP - Non-Corporate Departments"/>
    <s v="FEG_TRANS"/>
    <s v="Transmission"/>
    <s v="Transmission C&amp;M"/>
    <s v="Trans C&amp;M FL"/>
    <x v="7"/>
    <x v="9"/>
    <n v="592"/>
    <s v="0592100"/>
    <s v="Maint Station Equip-Other-Dist"/>
    <s v="18000 - Labor Overhead Allocations"/>
    <x v="0"/>
    <n v="7501.78"/>
  </r>
  <r>
    <s v="NON_CORP - Non-Corporate Departments"/>
    <s v="FEG_TRANS"/>
    <s v="Transmission"/>
    <s v="Transmission C&amp;M"/>
    <s v="Trans C&amp;M FL"/>
    <x v="7"/>
    <x v="9"/>
    <n v="592"/>
    <s v="0592100"/>
    <s v="Maint Station Equip-Other-Dist"/>
    <s v="18401 - Incentives Allocated-Union"/>
    <x v="0"/>
    <n v="4424.7"/>
  </r>
  <r>
    <s v="NON_CORP - Non-Corporate Departments"/>
    <s v="FEG_TRANS"/>
    <s v="Transmission"/>
    <s v="Transmission C&amp;M"/>
    <s v="Trans C&amp;M FL"/>
    <x v="7"/>
    <x v="9"/>
    <n v="592"/>
    <s v="0592200"/>
    <s v="Cir BrkrsTrnsf Mters Rely-Dist"/>
    <s v="11000 - Labor"/>
    <x v="0"/>
    <n v="11486.34"/>
  </r>
  <r>
    <s v="NON_CORP - Non-Corporate Departments"/>
    <s v="FEG_TRANS"/>
    <s v="Transmission"/>
    <s v="Transmission C&amp;M"/>
    <s v="Trans C&amp;M FL"/>
    <x v="7"/>
    <x v="9"/>
    <n v="592"/>
    <s v="0592200"/>
    <s v="Cir BrkrsTrnsf Mters Rely-Dist"/>
    <s v="11002 - Labor-Union"/>
    <x v="0"/>
    <n v="389978.21"/>
  </r>
  <r>
    <s v="NON_CORP - Non-Corporate Departments"/>
    <s v="FEG_TRANS"/>
    <s v="Transmission"/>
    <s v="Transmission C&amp;M"/>
    <s v="Trans C&amp;M FL"/>
    <x v="7"/>
    <x v="9"/>
    <n v="592"/>
    <s v="0592200"/>
    <s v="Cir BrkrsTrnsf Mters Rely-Dist"/>
    <s v="12004 - Overtime-Union"/>
    <x v="0"/>
    <n v="75426.53"/>
  </r>
  <r>
    <s v="NON_CORP - Non-Corporate Departments"/>
    <s v="FEG_TRANS"/>
    <s v="Transmission"/>
    <s v="Transmission C&amp;M"/>
    <s v="Trans C&amp;M FL"/>
    <x v="7"/>
    <x v="9"/>
    <n v="592"/>
    <s v="0592200"/>
    <s v="Cir BrkrsTrnsf Mters Rely-Dist"/>
    <s v="18000 - Labor Overhead Allocations"/>
    <x v="0"/>
    <n v="33457.589999999997"/>
  </r>
  <r>
    <s v="NON_CORP - Non-Corporate Departments"/>
    <s v="FEG_TRANS"/>
    <s v="Transmission"/>
    <s v="Transmission C&amp;M"/>
    <s v="Trans C&amp;M FL"/>
    <x v="7"/>
    <x v="9"/>
    <n v="592"/>
    <s v="0592200"/>
    <s v="Cir BrkrsTrnsf Mters Rely-Dist"/>
    <s v="18400 - Incentives Allocated"/>
    <x v="0"/>
    <n v="1378.38"/>
  </r>
  <r>
    <s v="NON_CORP - Non-Corporate Departments"/>
    <s v="FEG_TRANS"/>
    <s v="Transmission"/>
    <s v="Transmission C&amp;M"/>
    <s v="Trans C&amp;M FL"/>
    <x v="7"/>
    <x v="9"/>
    <n v="592"/>
    <s v="0592200"/>
    <s v="Cir BrkrsTrnsf Mters Rely-Dist"/>
    <s v="18401 - Incentives Allocated-Union"/>
    <x v="0"/>
    <n v="18276.72"/>
  </r>
  <r>
    <s v="NON_CORP - Non-Corporate Departments"/>
    <s v="FEG_TRANS"/>
    <s v="Transmission"/>
    <s v="Transmission C&amp;M"/>
    <s v="Trans C&amp;M FL"/>
    <x v="7"/>
    <x v="9"/>
    <n v="595"/>
    <s v="0595200"/>
    <s v="Cir Brkrs Transf Capcitrs-Dist"/>
    <s v="11000 - Labor"/>
    <x v="0"/>
    <n v="3716.19"/>
  </r>
  <r>
    <s v="NON_CORP - Non-Corporate Departments"/>
    <s v="FEG_TRANS"/>
    <s v="Transmission"/>
    <s v="Transmission C&amp;M"/>
    <s v="Trans C&amp;M FL"/>
    <x v="7"/>
    <x v="9"/>
    <n v="595"/>
    <s v="0595200"/>
    <s v="Cir Brkrs Transf Capcitrs-Dist"/>
    <s v="11002 - Labor-Union"/>
    <x v="0"/>
    <n v="279.17"/>
  </r>
  <r>
    <s v="NON_CORP - Non-Corporate Departments"/>
    <s v="FEG_TRANS"/>
    <s v="Transmission"/>
    <s v="Transmission C&amp;M"/>
    <s v="Trans C&amp;M FL"/>
    <x v="7"/>
    <x v="9"/>
    <n v="595"/>
    <s v="0595200"/>
    <s v="Cir Brkrs Transf Capcitrs-Dist"/>
    <s v="12004 - Overtime-Union"/>
    <x v="0"/>
    <n v="41.89"/>
  </r>
  <r>
    <s v="NON_CORP - Non-Corporate Departments"/>
    <s v="FEG_TRANS"/>
    <s v="Transmission"/>
    <s v="Transmission C&amp;M"/>
    <s v="Trans C&amp;M FL"/>
    <x v="7"/>
    <x v="9"/>
    <n v="595"/>
    <s v="0595200"/>
    <s v="Cir Brkrs Transf Capcitrs-Dist"/>
    <s v="18000 - Labor Overhead Allocations"/>
    <x v="0"/>
    <n v="19.32"/>
  </r>
  <r>
    <s v="NON_CORP - Non-Corporate Departments"/>
    <s v="FEG_TRANS"/>
    <s v="Transmission"/>
    <s v="Transmission C&amp;M"/>
    <s v="Trans C&amp;M FL"/>
    <x v="7"/>
    <x v="9"/>
    <n v="595"/>
    <s v="0595200"/>
    <s v="Cir Brkrs Transf Capcitrs-Dist"/>
    <s v="18400 - Incentives Allocated"/>
    <x v="0"/>
    <n v="445.95"/>
  </r>
  <r>
    <s v="NON_CORP - Non-Corporate Departments"/>
    <s v="FEG_TRANS"/>
    <s v="Transmission"/>
    <s v="Transmission C&amp;M"/>
    <s v="Trans C&amp;M FL"/>
    <x v="7"/>
    <x v="9"/>
    <n v="595"/>
    <s v="0595200"/>
    <s v="Cir Brkrs Transf Capcitrs-Dist"/>
    <s v="18401 - Incentives Allocated-Union"/>
    <x v="0"/>
    <n v="12.48"/>
  </r>
  <r>
    <s v="NON_CORP - Non-Corporate Departments"/>
    <s v="FEG_TRANS"/>
    <s v="Transmission"/>
    <s v="Transmission C&amp;M"/>
    <s v="Trans C&amp;M Generation Services"/>
    <x v="11"/>
    <x v="9"/>
    <n v="566"/>
    <s v="0566000"/>
    <s v="Misc Trans Exp-Other"/>
    <s v="11002 - Labor-Union"/>
    <x v="0"/>
    <n v="27360.769"/>
  </r>
  <r>
    <s v="NON_CORP - Non-Corporate Departments"/>
    <s v="FEG_TRANS"/>
    <s v="Transmission"/>
    <s v="Transmission C&amp;M"/>
    <s v="Trans C&amp;M Generation Services"/>
    <x v="11"/>
    <x v="9"/>
    <n v="566"/>
    <s v="0566000"/>
    <s v="Misc Trans Exp-Other"/>
    <s v="18000 - Labor Overhead Allocations"/>
    <x v="0"/>
    <n v="2128.2800000000002"/>
  </r>
  <r>
    <s v="NON_CORP - Non-Corporate Departments"/>
    <s v="FEG_TRANS"/>
    <s v="Transmission"/>
    <s v="Transmission C&amp;M"/>
    <s v="Trans C&amp;M Generation Services"/>
    <x v="11"/>
    <x v="9"/>
    <n v="566"/>
    <s v="0566000"/>
    <s v="Misc Trans Exp-Other"/>
    <s v="18401 - Incentives Allocated-Union"/>
    <x v="0"/>
    <n v="1099.96"/>
  </r>
  <r>
    <s v="NON_CORP - Non-Corporate Departments"/>
    <s v="FEG_TRANS"/>
    <s v="Transmission"/>
    <s v="Transmission C&amp;M"/>
    <s v="Trans C&amp;M Generation Services"/>
    <x v="8"/>
    <x v="9"/>
    <n v="588"/>
    <s v="0588100"/>
    <s v="Misc Distribution Exp-Other"/>
    <s v="11002 - Labor-Union"/>
    <x v="0"/>
    <n v="14858.411"/>
  </r>
  <r>
    <s v="NON_CORP - Non-Corporate Departments"/>
    <s v="FEG_TRANS"/>
    <s v="Transmission"/>
    <s v="Transmission C&amp;M"/>
    <s v="Trans C&amp;M Generation Services"/>
    <x v="8"/>
    <x v="9"/>
    <n v="588"/>
    <s v="0588100"/>
    <s v="Misc Distribution Exp-Other"/>
    <s v="18000 - Labor Overhead Allocations"/>
    <x v="0"/>
    <n v="1213.3399999999999"/>
  </r>
  <r>
    <s v="NON_CORP - Non-Corporate Departments"/>
    <s v="FEG_TRANS"/>
    <s v="Transmission"/>
    <s v="Transmission C&amp;M"/>
    <s v="Trans C&amp;M Generation Services"/>
    <x v="8"/>
    <x v="9"/>
    <n v="588"/>
    <s v="0588100"/>
    <s v="Misc Distribution Exp-Other"/>
    <s v="18401 - Incentives Allocated-Union"/>
    <x v="0"/>
    <n v="597.33000000000004"/>
  </r>
  <r>
    <s v="NON_CORP - Non-Corporate Departments"/>
    <s v="FEG_TRANS"/>
    <s v="Transmission"/>
    <s v="Transmission C&amp;M"/>
    <s v="Trans C&amp;M Relay"/>
    <x v="11"/>
    <x v="9"/>
    <n v="566"/>
    <s v="0566000"/>
    <s v="Misc Trans Exp-Other"/>
    <s v="11002 - Labor-Union"/>
    <x v="0"/>
    <n v="337826.95"/>
  </r>
  <r>
    <s v="NON_CORP - Non-Corporate Departments"/>
    <s v="FEG_TRANS"/>
    <s v="Transmission"/>
    <s v="Transmission C&amp;M"/>
    <s v="Trans C&amp;M Relay"/>
    <x v="11"/>
    <x v="9"/>
    <n v="566"/>
    <s v="0566000"/>
    <s v="Misc Trans Exp-Other"/>
    <s v="12004 - Overtime-Union"/>
    <x v="0"/>
    <n v="2772.52"/>
  </r>
  <r>
    <s v="NON_CORP - Non-Corporate Departments"/>
    <s v="FEG_TRANS"/>
    <s v="Transmission"/>
    <s v="Transmission C&amp;M"/>
    <s v="Trans C&amp;M Relay"/>
    <x v="11"/>
    <x v="9"/>
    <n v="566"/>
    <s v="0566000"/>
    <s v="Misc Trans Exp-Other"/>
    <s v="18000 - Labor Overhead Allocations"/>
    <x v="0"/>
    <n v="18506.32"/>
  </r>
  <r>
    <s v="NON_CORP - Non-Corporate Departments"/>
    <s v="FEG_TRANS"/>
    <s v="Transmission"/>
    <s v="Transmission C&amp;M"/>
    <s v="Trans C&amp;M Relay"/>
    <x v="11"/>
    <x v="9"/>
    <n v="566"/>
    <s v="0566000"/>
    <s v="Misc Trans Exp-Other"/>
    <s v="18401 - Incentives Allocated-Union"/>
    <x v="0"/>
    <n v="13663.86"/>
  </r>
  <r>
    <s v="NON_CORP - Non-Corporate Departments"/>
    <s v="FEG_TRANS"/>
    <s v="Transmission"/>
    <s v="Transmission C&amp;M"/>
    <s v="Trans C&amp;M Relay"/>
    <x v="12"/>
    <x v="9"/>
    <n v="570"/>
    <s v="0570200"/>
    <s v="Main-Cir BrkrsTrnsf Mtrs-Trans"/>
    <s v="11002 - Labor-Union"/>
    <x v="0"/>
    <n v="590625.5"/>
  </r>
  <r>
    <s v="NON_CORP - Non-Corporate Departments"/>
    <s v="FEG_TRANS"/>
    <s v="Transmission"/>
    <s v="Transmission C&amp;M"/>
    <s v="Trans C&amp;M Relay"/>
    <x v="12"/>
    <x v="9"/>
    <n v="570"/>
    <s v="0570200"/>
    <s v="Main-Cir BrkrsTrnsf Mtrs-Trans"/>
    <s v="12004 - Overtime-Union"/>
    <x v="0"/>
    <n v="100994.43"/>
  </r>
  <r>
    <s v="NON_CORP - Non-Corporate Departments"/>
    <s v="FEG_TRANS"/>
    <s v="Transmission"/>
    <s v="Transmission C&amp;M"/>
    <s v="Trans C&amp;M Relay"/>
    <x v="12"/>
    <x v="9"/>
    <n v="570"/>
    <s v="0570200"/>
    <s v="Main-Cir BrkrsTrnsf Mtrs-Trans"/>
    <s v="18000 - Labor Overhead Allocations"/>
    <x v="0"/>
    <n v="38652.910000000003"/>
  </r>
  <r>
    <s v="NON_CORP - Non-Corporate Departments"/>
    <s v="FEG_TRANS"/>
    <s v="Transmission"/>
    <s v="Transmission C&amp;M"/>
    <s v="Trans C&amp;M Relay"/>
    <x v="12"/>
    <x v="9"/>
    <n v="570"/>
    <s v="0570200"/>
    <s v="Main-Cir BrkrsTrnsf Mtrs-Trans"/>
    <s v="18401 - Incentives Allocated-Union"/>
    <x v="0"/>
    <n v="27417.31"/>
  </r>
  <r>
    <s v="NON_CORP - Non-Corporate Departments"/>
    <s v="FEG_TRANS"/>
    <s v="Transmission"/>
    <s v="Transmission C&amp;M"/>
    <s v="Trans C&amp;M Relay"/>
    <x v="8"/>
    <x v="9"/>
    <n v="588"/>
    <s v="0588100"/>
    <s v="Misc Distribution Exp-Other"/>
    <s v="11002 - Labor-Union"/>
    <x v="0"/>
    <n v="237371.85"/>
  </r>
  <r>
    <s v="NON_CORP - Non-Corporate Departments"/>
    <s v="FEG_TRANS"/>
    <s v="Transmission"/>
    <s v="Transmission C&amp;M"/>
    <s v="Trans C&amp;M Relay"/>
    <x v="8"/>
    <x v="9"/>
    <n v="588"/>
    <s v="0588100"/>
    <s v="Misc Distribution Exp-Other"/>
    <s v="12004 - Overtime-Union"/>
    <x v="0"/>
    <n v="1904.9"/>
  </r>
  <r>
    <s v="NON_CORP - Non-Corporate Departments"/>
    <s v="FEG_TRANS"/>
    <s v="Transmission"/>
    <s v="Transmission C&amp;M"/>
    <s v="Trans C&amp;M Relay"/>
    <x v="8"/>
    <x v="9"/>
    <n v="588"/>
    <s v="0588100"/>
    <s v="Misc Distribution Exp-Other"/>
    <s v="18000 - Labor Overhead Allocations"/>
    <x v="0"/>
    <n v="12980.69"/>
  </r>
  <r>
    <s v="NON_CORP - Non-Corporate Departments"/>
    <s v="FEG_TRANS"/>
    <s v="Transmission"/>
    <s v="Transmission C&amp;M"/>
    <s v="Trans C&amp;M Relay"/>
    <x v="8"/>
    <x v="9"/>
    <n v="588"/>
    <s v="0588100"/>
    <s v="Misc Distribution Exp-Other"/>
    <s v="18401 - Incentives Allocated-Union"/>
    <x v="0"/>
    <n v="9599.48"/>
  </r>
  <r>
    <s v="NON_CORP - Non-Corporate Departments"/>
    <s v="FEG_TRANS"/>
    <s v="Transmission"/>
    <s v="Transmission C&amp;M"/>
    <s v="Trans C&amp;M Relay"/>
    <x v="7"/>
    <x v="9"/>
    <n v="592"/>
    <s v="0592200"/>
    <s v="Cir BrkrsTrnsf Mters Rely-Dist"/>
    <s v="11002 - Labor-Union"/>
    <x v="0"/>
    <n v="594225.31000000006"/>
  </r>
  <r>
    <s v="NON_CORP - Non-Corporate Departments"/>
    <s v="FEG_TRANS"/>
    <s v="Transmission"/>
    <s v="Transmission C&amp;M"/>
    <s v="Trans C&amp;M Relay"/>
    <x v="7"/>
    <x v="9"/>
    <n v="592"/>
    <s v="0592200"/>
    <s v="Cir BrkrsTrnsf Mters Rely-Dist"/>
    <s v="12004 - Overtime-Union"/>
    <x v="0"/>
    <n v="107935.94"/>
  </r>
  <r>
    <s v="NON_CORP - Non-Corporate Departments"/>
    <s v="FEG_TRANS"/>
    <s v="Transmission"/>
    <s v="Transmission C&amp;M"/>
    <s v="Trans C&amp;M Relay"/>
    <x v="7"/>
    <x v="9"/>
    <n v="592"/>
    <s v="0592200"/>
    <s v="Cir BrkrsTrnsf Mters Rely-Dist"/>
    <s v="18000 - Labor Overhead Allocations"/>
    <x v="0"/>
    <n v="39526.86"/>
  </r>
  <r>
    <s v="NON_CORP - Non-Corporate Departments"/>
    <s v="FEG_TRANS"/>
    <s v="Transmission"/>
    <s v="Transmission C&amp;M"/>
    <s v="Trans C&amp;M Relay"/>
    <x v="7"/>
    <x v="9"/>
    <n v="592"/>
    <s v="0592200"/>
    <s v="Cir BrkrsTrnsf Mters Rely-Dist"/>
    <s v="18401 - Incentives Allocated-Union"/>
    <x v="0"/>
    <n v="27770.26"/>
  </r>
  <r>
    <s v="NON_CORP - Non-Corporate Departments"/>
    <s v="FEG_TRANS"/>
    <s v="Transmission"/>
    <s v="Transmission Engineering"/>
    <s v="T Engr Florida"/>
    <x v="11"/>
    <x v="9"/>
    <n v="562"/>
    <s v="0562000"/>
    <s v="Station Expenses"/>
    <s v="18000 - Labor Overhead Allocations"/>
    <x v="0"/>
    <n v="6790.97"/>
  </r>
  <r>
    <s v="NON_CORP - Non-Corporate Departments"/>
    <s v="FEG_TRANS"/>
    <s v="Transmission"/>
    <s v="Transmission Engineering"/>
    <s v="T Engr Florida"/>
    <x v="11"/>
    <x v="9"/>
    <n v="566"/>
    <s v="0566000"/>
    <s v="Misc Trans Exp-Other"/>
    <s v="11000 - Labor"/>
    <x v="0"/>
    <n v="69714.97"/>
  </r>
  <r>
    <s v="NON_CORP - Non-Corporate Departments"/>
    <s v="FEG_TRANS"/>
    <s v="Transmission"/>
    <s v="Transmission Engineering"/>
    <s v="T Engr Florida"/>
    <x v="11"/>
    <x v="9"/>
    <n v="566"/>
    <s v="0566000"/>
    <s v="Misc Trans Exp-Other"/>
    <s v="18400 - Incentives Allocated"/>
    <x v="0"/>
    <n v="7668.69"/>
  </r>
  <r>
    <s v="NON_CORP - Non-Corporate Departments"/>
    <s v="FEG_TRANS"/>
    <s v="Transmission"/>
    <s v="Transmission Engineering"/>
    <s v="T Engr Florida"/>
    <x v="8"/>
    <x v="9"/>
    <n v="582"/>
    <s v="0582100"/>
    <s v="Station Expenses-Other-Dist"/>
    <s v="18000 - Labor Overhead Allocations"/>
    <x v="0"/>
    <n v="20372.86"/>
  </r>
  <r>
    <s v="NON_CORP - Non-Corporate Departments"/>
    <s v="FEG_TRANS"/>
    <s v="Transmission"/>
    <s v="Transmission Engineering"/>
    <s v="T Engr Florida"/>
    <x v="8"/>
    <x v="9"/>
    <n v="588"/>
    <s v="0588100"/>
    <s v="Misc Distribution Exp-Other"/>
    <s v="11000 - Labor"/>
    <x v="0"/>
    <n v="209144.742"/>
  </r>
  <r>
    <s v="NON_CORP - Non-Corporate Departments"/>
    <s v="FEG_TRANS"/>
    <s v="Transmission"/>
    <s v="Transmission Engineering"/>
    <s v="T Engr Florida"/>
    <x v="8"/>
    <x v="9"/>
    <n v="588"/>
    <s v="0588100"/>
    <s v="Misc Distribution Exp-Other"/>
    <s v="18400 - Incentives Allocated"/>
    <x v="0"/>
    <n v="23005.93"/>
  </r>
  <r>
    <s v="NON_CORP - Non-Corporate Departments"/>
    <s v="FEG_TRANS"/>
    <s v="Transmission"/>
    <s v="Transmission VegMgt"/>
    <s v="Trans Asset Protection"/>
    <x v="12"/>
    <x v="9"/>
    <n v="571"/>
    <s v="0571000"/>
    <s v="Maint Of Overhead Lines-Trans"/>
    <s v="11000 - Labor"/>
    <x v="0"/>
    <n v="306357.54800000001"/>
  </r>
  <r>
    <s v="NON_CORP - Non-Corporate Departments"/>
    <s v="FEG_TRANS"/>
    <s v="Transmission"/>
    <s v="Transmission VegMgt"/>
    <s v="Trans Asset Protection"/>
    <x v="12"/>
    <x v="9"/>
    <n v="571"/>
    <s v="0571000"/>
    <s v="Maint Of Overhead Lines-Trans"/>
    <s v="18400 - Incentives Allocated"/>
    <x v="0"/>
    <n v="33699.279999999999"/>
  </r>
  <r>
    <s v="NON_CORP - Non-Corporate Departments"/>
    <s v="FEG_TRANS"/>
    <s v="Transmission"/>
    <s v="Transmission VegMgt"/>
    <s v="Trans Veg Mgmt Florida"/>
    <x v="12"/>
    <x v="9"/>
    <n v="571"/>
    <s v="0571000"/>
    <s v="Maint Of Overhead Lines-Trans"/>
    <s v="11000 - Labor"/>
    <x v="0"/>
    <n v="439638.64199999999"/>
  </r>
  <r>
    <s v="NON_CORP - Non-Corporate Departments"/>
    <s v="FEG_TRANS"/>
    <s v="Transmission"/>
    <s v="Transmission VegMgt"/>
    <s v="Trans Veg Mgmt Florida"/>
    <x v="12"/>
    <x v="9"/>
    <n v="571"/>
    <s v="0571000"/>
    <s v="Maint Of Overhead Lines-Trans"/>
    <s v="18400 - Incentives Allocated"/>
    <x v="0"/>
    <n v="48360.22"/>
  </r>
  <r>
    <s v="NON_CORP - Non-Corporate Departments"/>
    <s v="FEG_TRANS"/>
    <s v="Transmission"/>
    <s v="Transmission VegMgt"/>
    <s v="Trans Veg Mgmt Support"/>
    <x v="12"/>
    <x v="9"/>
    <n v="571"/>
    <s v="0571000"/>
    <s v="Maint Of Overhead Lines-Trans"/>
    <s v="11000 - Labor"/>
    <x v="0"/>
    <n v="52666.008000000002"/>
  </r>
  <r>
    <s v="NON_CORP - Non-Corporate Departments"/>
    <s v="FEG_TRANS"/>
    <s v="Transmission"/>
    <s v="Transmission VegMgt"/>
    <s v="Trans Veg Mgmt Support"/>
    <x v="12"/>
    <x v="9"/>
    <n v="571"/>
    <s v="0571000"/>
    <s v="Maint Of Overhead Lines-Trans"/>
    <s v="18400 - Incentives Allocated"/>
    <x v="0"/>
    <n v="5793.28"/>
  </r>
  <r>
    <s v="NON_CORP - Non-Corporate Departments"/>
    <s v="GOVERNANCE"/>
    <s v="Governance"/>
    <s v="Mapping OU to 60RX3D NDF13 Gov"/>
    <s v="Mapping OU to 60RX3D NDF13 Gov"/>
    <x v="10"/>
    <x v="9"/>
    <n v="910"/>
    <s v="0910000"/>
    <s v="Misc Cust Serv/Inform Exp"/>
    <s v="11000 - Labor"/>
    <x v="0"/>
    <n v="34397.32"/>
  </r>
  <r>
    <s v="NON_CORP - Non-Corporate Departments"/>
    <s v="GOVERNANCE"/>
    <s v="Governance"/>
    <s v="Mapping OU to 60RX3D NDF13 Gov"/>
    <s v="Mapping OU to 60RX3D NDF13 Gov"/>
    <x v="10"/>
    <x v="9"/>
    <n v="910"/>
    <s v="0910000"/>
    <s v="Misc Cust Serv/Inform Exp"/>
    <s v="18400 - Incentives Allocated"/>
    <x v="0"/>
    <n v="3783.74"/>
  </r>
  <r>
    <s v="NON_CORP - Non-Corporate Departments"/>
    <s v="GOVERNANCE"/>
    <s v="Governance"/>
    <s v="Mapping OU to 60RX3D NDF13 Gov"/>
    <s v="Mapping OU to 60RX3D NDF13 Gov"/>
    <x v="4"/>
    <x v="9"/>
    <n v="920"/>
    <s v="0920000"/>
    <s v="A &amp; G Salaries"/>
    <s v="11000 - Labor"/>
    <x v="0"/>
    <n v="1269484.6200000001"/>
  </r>
  <r>
    <s v="NON_CORP - Non-Corporate Departments"/>
    <s v="GOVERNANCE"/>
    <s v="Governance"/>
    <s v="Mapping OU to 60RX3D NDF13 Gov"/>
    <s v="Mapping OU to 60RX3D NDF13 Gov"/>
    <x v="4"/>
    <x v="9"/>
    <n v="920"/>
    <s v="0920000"/>
    <s v="A &amp; G Salaries"/>
    <s v="18400 - Incentives Allocated"/>
    <x v="0"/>
    <n v="152338.29999999999"/>
  </r>
  <r>
    <s v="NON_CORP - Non-Corporate Departments"/>
    <s v="GOVERNANCE"/>
    <s v="Governance"/>
    <s v="Mapping OU to 60RX3D NDF13 Gov"/>
    <s v="Mapping OU to 60RX3D NDF13 Gov"/>
    <x v="4"/>
    <x v="9"/>
    <n v="921"/>
    <s v="0921100"/>
    <s v="Employee Expenses"/>
    <s v="11000 - Labor"/>
    <x v="0"/>
    <n v="52620"/>
  </r>
  <r>
    <s v="NON_CORP - Non-Corporate Departments"/>
    <s v="GOVERNANCE"/>
    <s v="Governance"/>
    <s v="Mapping OU to 60RX3D NDF13 Gov"/>
    <s v="Mapping OU to 60RX3D NDF13 Gov"/>
    <x v="4"/>
    <x v="9"/>
    <n v="921"/>
    <s v="0921100"/>
    <s v="Employee Expenses"/>
    <s v="18400 - Incentives Allocated"/>
    <x v="0"/>
    <n v="6314.38"/>
  </r>
  <r>
    <s v="CORP - Corporate Departments"/>
    <s v="FEG_ES"/>
    <s v="Regulated &amp; Renewable Energy"/>
    <s v="RRE - Florida Stations"/>
    <s v="Anclote"/>
    <x v="0"/>
    <x v="0"/>
    <n v="500"/>
    <s v="0500000"/>
    <s v="Suprvsn and Engrg - Steam Oper"/>
    <s v="1E002 - Exec Short Term Incent"/>
    <x v="1"/>
    <n v="62712"/>
  </r>
  <r>
    <s v="CORP - Corporate Departments"/>
    <s v="FEG_ES"/>
    <s v="Regulated &amp; Renewable Energy"/>
    <s v="RRE - Florida Stations"/>
    <s v="Anclote"/>
    <x v="1"/>
    <x v="0"/>
    <n v="511"/>
    <s v="0511000"/>
    <s v="Maint Of Structures-Steam"/>
    <s v="11000 - Labor"/>
    <x v="1"/>
    <n v="147.15479999999999"/>
  </r>
  <r>
    <s v="CORP - Corporate Departments"/>
    <s v="FEG_ES"/>
    <s v="Regulated &amp; Renewable Energy"/>
    <s v="RRE - Florida Stations"/>
    <s v="Anclote"/>
    <x v="1"/>
    <x v="0"/>
    <n v="511"/>
    <s v="0511000"/>
    <s v="Maint Of Structures-Steam"/>
    <s v="11002 - Labor-Union"/>
    <x v="1"/>
    <n v="900.09299999999996"/>
  </r>
  <r>
    <s v="CORP - Corporate Departments"/>
    <s v="FEG_ES"/>
    <s v="Regulated &amp; Renewable Energy"/>
    <s v="RRE - Florida Stations"/>
    <s v="Anclote"/>
    <x v="1"/>
    <x v="0"/>
    <n v="511"/>
    <s v="0511000"/>
    <s v="Maint Of Structures-Steam"/>
    <s v="11003 - BUD ONLY-LABOR VACANCY FACTOR"/>
    <x v="1"/>
    <n v="-32.829000000000001"/>
  </r>
  <r>
    <s v="CORP - Corporate Departments"/>
    <s v="FEG_ES"/>
    <s v="Regulated &amp; Renewable Energy"/>
    <s v="RRE - Florida Stations"/>
    <s v="Anclote"/>
    <x v="1"/>
    <x v="0"/>
    <n v="511"/>
    <s v="0511000"/>
    <s v="Maint Of Structures-Steam"/>
    <s v="18400 - Incentives Allocated"/>
    <x v="1"/>
    <n v="14.05"/>
  </r>
  <r>
    <s v="CORP - Corporate Departments"/>
    <s v="FEG_ES"/>
    <s v="Regulated &amp; Renewable Energy"/>
    <s v="RRE - Florida Stations"/>
    <s v="Anclote"/>
    <x v="1"/>
    <x v="0"/>
    <n v="511"/>
    <s v="0511000"/>
    <s v="Maint Of Structures-Steam"/>
    <s v="18401 - Incentives Allocated-Union"/>
    <x v="1"/>
    <n v="26.99"/>
  </r>
  <r>
    <s v="CORP - Corporate Departments"/>
    <s v="FEG_ES"/>
    <s v="Regulated &amp; Renewable Energy"/>
    <s v="RRE - Florida Stations"/>
    <s v="Bartow"/>
    <x v="2"/>
    <x v="1"/>
    <n v="546"/>
    <s v="0546000"/>
    <s v="Suprvsn and Enginring-CT Oper"/>
    <s v="1E002 - Exec Short Term Incent"/>
    <x v="1"/>
    <n v="27432"/>
  </r>
  <r>
    <s v="CORP - Corporate Departments"/>
    <s v="FEG_ES"/>
    <s v="Regulated &amp; Renewable Energy"/>
    <s v="RRE - Florida Stations"/>
    <s v="Bartow"/>
    <x v="3"/>
    <x v="1"/>
    <n v="554"/>
    <s v="0554000"/>
    <s v="Misc Power Generation Plant-CT"/>
    <s v="11000 - Labor"/>
    <x v="1"/>
    <n v="147.15479999999999"/>
  </r>
  <r>
    <s v="CORP - Corporate Departments"/>
    <s v="FEG_ES"/>
    <s v="Regulated &amp; Renewable Energy"/>
    <s v="RRE - Florida Stations"/>
    <s v="Bartow"/>
    <x v="3"/>
    <x v="1"/>
    <n v="554"/>
    <s v="0554000"/>
    <s v="Misc Power Generation Plant-CT"/>
    <s v="11003 - BUD ONLY-LABOR VACANCY FACTOR"/>
    <x v="1"/>
    <n v="-4.4142000000000001"/>
  </r>
  <r>
    <s v="CORP - Corporate Departments"/>
    <s v="FEG_ES"/>
    <s v="Regulated &amp; Renewable Energy"/>
    <s v="RRE - Florida Stations"/>
    <s v="Bartow"/>
    <x v="3"/>
    <x v="1"/>
    <n v="554"/>
    <s v="0554000"/>
    <s v="Misc Power Generation Plant-CT"/>
    <s v="18400 - Incentives Allocated"/>
    <x v="1"/>
    <n v="17.18"/>
  </r>
  <r>
    <s v="CORP - Corporate Departments"/>
    <s v="FEG_ES"/>
    <s v="Regulated &amp; Renewable Energy"/>
    <s v="RRE - Florida Stations"/>
    <s v="CENTRAL_AND_NORTH_CTS"/>
    <x v="3"/>
    <x v="2"/>
    <n v="554"/>
    <s v="0554000"/>
    <s v="Misc Power Generation Plant-CT"/>
    <s v="11000 - Labor"/>
    <x v="1"/>
    <n v="594.40959999999995"/>
  </r>
  <r>
    <s v="CORP - Corporate Departments"/>
    <s v="FEG_ES"/>
    <s v="Regulated &amp; Renewable Energy"/>
    <s v="RRE - Florida Stations"/>
    <s v="CENTRAL_AND_NORTH_CTS"/>
    <x v="3"/>
    <x v="2"/>
    <n v="554"/>
    <s v="0554000"/>
    <s v="Misc Power Generation Plant-CT"/>
    <s v="11003 - BUD ONLY-LABOR VACANCY FACTOR"/>
    <x v="1"/>
    <n v="-17.8308"/>
  </r>
  <r>
    <s v="CORP - Corporate Departments"/>
    <s v="FEG_ES"/>
    <s v="Regulated &amp; Renewable Energy"/>
    <s v="RRE - Florida Stations"/>
    <s v="CENTRAL_AND_NORTH_CTS"/>
    <x v="3"/>
    <x v="2"/>
    <n v="554"/>
    <s v="0554000"/>
    <s v="Misc Power Generation Plant-CT"/>
    <s v="18400 - Incentives Allocated"/>
    <x v="1"/>
    <n v="69.2"/>
  </r>
  <r>
    <s v="CORP - Corporate Departments"/>
    <s v="FEG_ES"/>
    <s v="Regulated &amp; Renewable Energy"/>
    <s v="RRE - Florida Stations"/>
    <s v="CITRUS_CC_CT"/>
    <x v="2"/>
    <x v="3"/>
    <n v="546"/>
    <s v="0546000"/>
    <s v="Suprvsn and Enginring-CT Oper"/>
    <s v="1E002 - Exec Short Term Incent"/>
    <x v="1"/>
    <n v="30492"/>
  </r>
  <r>
    <s v="CORP - Corporate Departments"/>
    <s v="FEG_ES"/>
    <s v="Regulated &amp; Renewable Energy"/>
    <s v="RRE - Florida Stations"/>
    <s v="CITRUS_CC_CT"/>
    <x v="3"/>
    <x v="3"/>
    <n v="554"/>
    <s v="0554000"/>
    <s v="Misc Power Generation Plant-CT"/>
    <s v="11002 - Labor-Union"/>
    <x v="1"/>
    <n v="225.0232"/>
  </r>
  <r>
    <s v="CORP - Corporate Departments"/>
    <s v="FEG_ES"/>
    <s v="Regulated &amp; Renewable Energy"/>
    <s v="RRE - Florida Stations"/>
    <s v="CITRUS_CC_CT"/>
    <x v="3"/>
    <x v="3"/>
    <n v="554"/>
    <s v="0554000"/>
    <s v="Misc Power Generation Plant-CT"/>
    <s v="11003 - BUD ONLY-LABOR VACANCY FACTOR"/>
    <x v="1"/>
    <n v="-6.7496999999999998"/>
  </r>
  <r>
    <s v="CORP - Corporate Departments"/>
    <s v="FEG_ES"/>
    <s v="Regulated &amp; Renewable Energy"/>
    <s v="RRE - Florida Stations"/>
    <s v="CITRUS_CC_CT"/>
    <x v="3"/>
    <x v="3"/>
    <n v="554"/>
    <s v="0554000"/>
    <s v="Misc Power Generation Plant-CT"/>
    <s v="18400 - Incentives Allocated"/>
    <x v="1"/>
    <n v="-0.78"/>
  </r>
  <r>
    <s v="CORP - Corporate Departments"/>
    <s v="FEG_ES"/>
    <s v="Regulated &amp; Renewable Energy"/>
    <s v="RRE - Florida Stations"/>
    <s v="CITRUS_CC_CT"/>
    <x v="3"/>
    <x v="3"/>
    <n v="554"/>
    <s v="0554000"/>
    <s v="Misc Power Generation Plant-CT"/>
    <s v="18401 - Incentives Allocated-Union"/>
    <x v="1"/>
    <n v="6.78"/>
  </r>
  <r>
    <s v="CORP - Corporate Departments"/>
    <s v="FEG_ES"/>
    <s v="Regulated &amp; Renewable Energy"/>
    <s v="RRE - Florida Stations"/>
    <s v="DEF Other"/>
    <x v="0"/>
    <x v="4"/>
    <n v="500"/>
    <s v="0500000"/>
    <s v="Suprvsn and Engrg - Steam Oper"/>
    <s v="11000 - Labor"/>
    <x v="1"/>
    <n v="158571.79740000001"/>
  </r>
  <r>
    <s v="CORP - Corporate Departments"/>
    <s v="FEG_ES"/>
    <s v="Regulated &amp; Renewable Energy"/>
    <s v="RRE - Florida Stations"/>
    <s v="DEF Other"/>
    <x v="0"/>
    <x v="4"/>
    <n v="500"/>
    <s v="0500000"/>
    <s v="Suprvsn and Engrg - Steam Oper"/>
    <s v="11003 - BUD ONLY-LABOR VACANCY FACTOR"/>
    <x v="1"/>
    <n v="-6705.47"/>
  </r>
  <r>
    <s v="CORP - Corporate Departments"/>
    <s v="FEG_ES"/>
    <s v="Regulated &amp; Renewable Energy"/>
    <s v="RRE - Florida Stations"/>
    <s v="DEF Other"/>
    <x v="0"/>
    <x v="4"/>
    <n v="500"/>
    <s v="0500000"/>
    <s v="Suprvsn and Engrg - Steam Oper"/>
    <s v="18400 - Incentives Allocated"/>
    <x v="1"/>
    <n v="18224.060000000001"/>
  </r>
  <r>
    <s v="CORP - Corporate Departments"/>
    <s v="FEG_ES"/>
    <s v="Regulated &amp; Renewable Energy"/>
    <s v="RRE - Florida Stations"/>
    <s v="DEF Other"/>
    <x v="0"/>
    <x v="4"/>
    <n v="500"/>
    <s v="0500000"/>
    <s v="Suprvsn and Engrg - Steam Oper"/>
    <s v="1E002 - Exec Short Term Incent"/>
    <x v="1"/>
    <n v="45563.16"/>
  </r>
  <r>
    <s v="CORP - Corporate Departments"/>
    <s v="FEG_ES"/>
    <s v="Regulated &amp; Renewable Energy"/>
    <s v="RRE - Florida Stations"/>
    <s v="DEF Other"/>
    <x v="0"/>
    <x v="4"/>
    <n v="501"/>
    <s v="0501150"/>
    <s v="Coal &amp; Other Fuel Handling"/>
    <s v="1E002 - Exec Short Term Incent"/>
    <x v="1"/>
    <n v="7812"/>
  </r>
  <r>
    <s v="CORP - Corporate Departments"/>
    <s v="FEG_ES"/>
    <s v="Regulated &amp; Renewable Energy"/>
    <s v="RRE - Florida Stations"/>
    <s v="DEF Other"/>
    <x v="0"/>
    <x v="4"/>
    <n v="506"/>
    <s v="0506000"/>
    <s v="Misc Fossil Power Expenses"/>
    <s v="1E002 - Exec Short Term Incent"/>
    <x v="1"/>
    <n v="8148"/>
  </r>
  <r>
    <s v="CORP - Corporate Departments"/>
    <s v="FEG_ES"/>
    <s v="Regulated &amp; Renewable Energy"/>
    <s v="RRE - Florida Stations"/>
    <s v="DEF Other"/>
    <x v="1"/>
    <x v="4"/>
    <n v="510"/>
    <s v="0510000"/>
    <s v="Suprvsn and Engrng-Steam Maint"/>
    <s v="1E002 - Exec Short Term Incent"/>
    <x v="1"/>
    <n v="114841.2"/>
  </r>
  <r>
    <s v="CORP - Corporate Departments"/>
    <s v="FEG_ES"/>
    <s v="Regulated &amp; Renewable Energy"/>
    <s v="RRE - Florida Stations"/>
    <s v="DEF Other"/>
    <x v="1"/>
    <x v="4"/>
    <n v="510"/>
    <s v="0510100"/>
    <s v="Suprvsn &amp; Engrng-Steam Maint R"/>
    <s v="1E002 - Exec Short Term Incent"/>
    <x v="1"/>
    <n v="6840.12"/>
  </r>
  <r>
    <s v="CORP - Corporate Departments"/>
    <s v="FEG_ES"/>
    <s v="Regulated &amp; Renewable Energy"/>
    <s v="RRE - Florida Stations"/>
    <s v="DEF Other"/>
    <x v="1"/>
    <x v="4"/>
    <n v="511"/>
    <s v="0511000"/>
    <s v="Maint Of Structures-Steam"/>
    <s v="1E002 - Exec Short Term Incent"/>
    <x v="1"/>
    <n v="372"/>
  </r>
  <r>
    <s v="CORP - Corporate Departments"/>
    <s v="FEG_ES"/>
    <s v="Regulated &amp; Renewable Energy"/>
    <s v="RRE - Florida Stations"/>
    <s v="DEF Other"/>
    <x v="2"/>
    <x v="4"/>
    <n v="546"/>
    <s v="0546000"/>
    <s v="Suprvsn and Enginring-CT Oper"/>
    <s v="11000 - Labor"/>
    <x v="1"/>
    <n v="376565.97979999997"/>
  </r>
  <r>
    <s v="CORP - Corporate Departments"/>
    <s v="FEG_ES"/>
    <s v="Regulated &amp; Renewable Energy"/>
    <s v="RRE - Florida Stations"/>
    <s v="DEF Other"/>
    <x v="2"/>
    <x v="4"/>
    <n v="546"/>
    <s v="0546000"/>
    <s v="Suprvsn and Enginring-CT Oper"/>
    <s v="11003 - BUD ONLY-LABOR VACANCY FACTOR"/>
    <x v="1"/>
    <n v="-4.17"/>
  </r>
  <r>
    <s v="CORP - Corporate Departments"/>
    <s v="FEG_ES"/>
    <s v="Regulated &amp; Renewable Energy"/>
    <s v="RRE - Florida Stations"/>
    <s v="DEF Other"/>
    <x v="2"/>
    <x v="4"/>
    <n v="546"/>
    <s v="0546000"/>
    <s v="Suprvsn and Enginring-CT Oper"/>
    <s v="18400 - Incentives Allocated"/>
    <x v="1"/>
    <n v="45187.5"/>
  </r>
  <r>
    <s v="CORP - Corporate Departments"/>
    <s v="FEG_ES"/>
    <s v="Regulated &amp; Renewable Energy"/>
    <s v="RRE - Florida Stations"/>
    <s v="DEF Other"/>
    <x v="2"/>
    <x v="4"/>
    <n v="547"/>
    <s v="0547150"/>
    <s v="Natural Gas Handling-CT"/>
    <s v="1E002 - Exec Short Term Incent"/>
    <x v="1"/>
    <n v="40776"/>
  </r>
  <r>
    <s v="CORP - Corporate Departments"/>
    <s v="FEG_ES"/>
    <s v="Regulated &amp; Renewable Energy"/>
    <s v="RRE - Florida Stations"/>
    <s v="DEF Other"/>
    <x v="2"/>
    <x v="4"/>
    <n v="549"/>
    <s v="0549000"/>
    <s v="Misc-Power Generation Expenses"/>
    <s v="1E002 - Exec Short Term Incent"/>
    <x v="1"/>
    <n v="12216"/>
  </r>
  <r>
    <s v="CORP - Corporate Departments"/>
    <s v="FEG_ES"/>
    <s v="Regulated &amp; Renewable Energy"/>
    <s v="RRE - Florida Stations"/>
    <s v="DEF Other"/>
    <x v="3"/>
    <x v="4"/>
    <n v="551"/>
    <s v="0551000"/>
    <s v="Suprvsn and Enginring-CT Maint"/>
    <s v="1E002 - Exec Short Term Incent"/>
    <x v="1"/>
    <n v="2424"/>
  </r>
  <r>
    <s v="CORP - Corporate Departments"/>
    <s v="FEG_ES"/>
    <s v="Regulated &amp; Renewable Energy"/>
    <s v="RRE - Florida Stations"/>
    <s v="DEF Other"/>
    <x v="4"/>
    <x v="4"/>
    <n v="920"/>
    <s v="0920000"/>
    <s v="A &amp; G Salaries"/>
    <s v="11000 - Labor"/>
    <x v="1"/>
    <n v="3473715.84"/>
  </r>
  <r>
    <s v="CORP - Corporate Departments"/>
    <s v="FEG_ES"/>
    <s v="Regulated &amp; Renewable Energy"/>
    <s v="RRE - Florida Stations"/>
    <s v="DEF Other"/>
    <x v="4"/>
    <x v="4"/>
    <n v="920"/>
    <s v="0920000"/>
    <s v="A &amp; G Salaries"/>
    <s v="11002 - Labor-Union"/>
    <x v="1"/>
    <n v="48847.46"/>
  </r>
  <r>
    <s v="CORP - Corporate Departments"/>
    <s v="FEG_ES"/>
    <s v="Regulated &amp; Renewable Energy"/>
    <s v="RRE - Florida Stations"/>
    <s v="DEF Other"/>
    <x v="4"/>
    <x v="4"/>
    <n v="920"/>
    <s v="0920000"/>
    <s v="A &amp; G Salaries"/>
    <s v="11003 - BUD ONLY-LABOR VACANCY FACTOR"/>
    <x v="1"/>
    <n v="-97952.36"/>
  </r>
  <r>
    <s v="CORP - Corporate Departments"/>
    <s v="FEG_ES"/>
    <s v="Regulated &amp; Renewable Energy"/>
    <s v="RRE - Florida Stations"/>
    <s v="DEF Other"/>
    <x v="4"/>
    <x v="4"/>
    <n v="920"/>
    <s v="0920000"/>
    <s v="A &amp; G Salaries"/>
    <s v="12000 - Overtime"/>
    <x v="1"/>
    <n v="6956.32"/>
  </r>
  <r>
    <s v="CORP - Corporate Departments"/>
    <s v="FEG_ES"/>
    <s v="Regulated &amp; Renewable Energy"/>
    <s v="RRE - Florida Stations"/>
    <s v="DEF Other"/>
    <x v="4"/>
    <x v="4"/>
    <n v="920"/>
    <s v="0920000"/>
    <s v="A &amp; G Salaries"/>
    <s v="12004 - Overtime-Union"/>
    <x v="1"/>
    <n v="2095.96"/>
  </r>
  <r>
    <s v="CORP - Corporate Departments"/>
    <s v="FEG_ES"/>
    <s v="Regulated &amp; Renewable Energy"/>
    <s v="RRE - Florida Stations"/>
    <s v="DEF Other"/>
    <x v="4"/>
    <x v="4"/>
    <n v="920"/>
    <s v="0920000"/>
    <s v="A &amp; G Salaries"/>
    <s v="18400 - Incentives Allocated"/>
    <x v="1"/>
    <n v="405935.78"/>
  </r>
  <r>
    <s v="CORP - Corporate Departments"/>
    <s v="FEG_ES"/>
    <s v="Regulated &amp; Renewable Energy"/>
    <s v="RRE - Florida Stations"/>
    <s v="DEF Other"/>
    <x v="4"/>
    <x v="4"/>
    <n v="920"/>
    <s v="0920000"/>
    <s v="A &amp; G Salaries"/>
    <s v="18401 - Incentives Allocated-Union"/>
    <x v="1"/>
    <n v="1528.28"/>
  </r>
  <r>
    <s v="CORP - Corporate Departments"/>
    <s v="FEG_ES"/>
    <s v="Regulated &amp; Renewable Energy"/>
    <s v="RRE - Florida Stations"/>
    <s v="DEF Other"/>
    <x v="4"/>
    <x v="4"/>
    <n v="920"/>
    <s v="0920000"/>
    <s v="A &amp; G Salaries"/>
    <s v="1E002 - Exec Short Term Incent"/>
    <x v="1"/>
    <n v="226932.48000000001"/>
  </r>
  <r>
    <s v="CORP - Corporate Departments"/>
    <s v="FEG_ES"/>
    <s v="Regulated &amp; Renewable Energy"/>
    <s v="RRE - Florida Stations"/>
    <s v="DEF Other"/>
    <x v="4"/>
    <x v="4"/>
    <n v="921"/>
    <s v="0921200"/>
    <s v="Office Expenses"/>
    <s v="11003 - BUD ONLY-LABOR VACANCY FACTOR"/>
    <x v="1"/>
    <n v="-67482.84"/>
  </r>
  <r>
    <s v="CORP - Corporate Departments"/>
    <s v="FEG_ES"/>
    <s v="Regulated &amp; Renewable Energy"/>
    <s v="RRE - Florida Stations"/>
    <s v="DEF Other"/>
    <x v="4"/>
    <x v="4"/>
    <n v="921"/>
    <s v="0921200"/>
    <s v="Office Expenses"/>
    <s v="15000 - Severance"/>
    <x v="1"/>
    <n v="7084.88"/>
  </r>
  <r>
    <s v="CORP - Corporate Departments"/>
    <s v="FEG_ES"/>
    <s v="Regulated &amp; Renewable Energy"/>
    <s v="RRE - Florida Stations"/>
    <s v="DEF Other"/>
    <x v="4"/>
    <x v="4"/>
    <n v="921"/>
    <s v="0921200"/>
    <s v="Office Expenses"/>
    <s v="18400 - Incentives Allocated"/>
    <x v="1"/>
    <n v="-8098.08"/>
  </r>
  <r>
    <s v="CORP - Corporate Departments"/>
    <s v="FEG_ES"/>
    <s v="Regulated &amp; Renewable Energy"/>
    <s v="RRE - Florida Stations"/>
    <s v="Florida Regulated Solar"/>
    <x v="2"/>
    <x v="5"/>
    <n v="548"/>
    <s v="0548200"/>
    <s v="Prime Movers - Generators- CT"/>
    <s v="11000 - Labor"/>
    <x v="1"/>
    <n v="3199.0079999999998"/>
  </r>
  <r>
    <s v="CORP - Corporate Departments"/>
    <s v="FEG_ES"/>
    <s v="Regulated &amp; Renewable Energy"/>
    <s v="RRE - Florida Stations"/>
    <s v="Florida Regulated Solar"/>
    <x v="2"/>
    <x v="5"/>
    <n v="548"/>
    <s v="0548200"/>
    <s v="Prime Movers - Generators- CT"/>
    <s v="11002 - Labor-Union"/>
    <x v="1"/>
    <n v="1012.6047"/>
  </r>
  <r>
    <s v="CORP - Corporate Departments"/>
    <s v="FEG_ES"/>
    <s v="Regulated &amp; Renewable Energy"/>
    <s v="RRE - Florida Stations"/>
    <s v="Florida Regulated Solar"/>
    <x v="2"/>
    <x v="5"/>
    <n v="548"/>
    <s v="0548200"/>
    <s v="Prime Movers - Generators- CT"/>
    <s v="11003 - BUD ONLY-LABOR VACANCY FACTOR"/>
    <x v="1"/>
    <n v="-133.6866"/>
  </r>
  <r>
    <s v="CORP - Corporate Departments"/>
    <s v="FEG_ES"/>
    <s v="Regulated &amp; Renewable Energy"/>
    <s v="RRE - Florida Stations"/>
    <s v="Florida Regulated Solar"/>
    <x v="2"/>
    <x v="5"/>
    <n v="548"/>
    <s v="0548200"/>
    <s v="Prime Movers - Generators- CT"/>
    <s v="18400 - Incentives Allocated"/>
    <x v="1"/>
    <n v="368.19"/>
  </r>
  <r>
    <s v="CORP - Corporate Departments"/>
    <s v="FEG_ES"/>
    <s v="Regulated &amp; Renewable Energy"/>
    <s v="RRE - Florida Stations"/>
    <s v="Florida Regulated Solar"/>
    <x v="2"/>
    <x v="5"/>
    <n v="548"/>
    <s v="0548200"/>
    <s v="Prime Movers - Generators- CT"/>
    <s v="18401 - Incentives Allocated-Union"/>
    <x v="1"/>
    <n v="30.45"/>
  </r>
  <r>
    <s v="CORP - Corporate Departments"/>
    <s v="FEG_ES"/>
    <s v="Regulated &amp; Renewable Energy"/>
    <s v="RRE - Florida Stations"/>
    <s v="Florida Regulated Solar"/>
    <x v="2"/>
    <x v="5"/>
    <n v="549"/>
    <s v="0549000"/>
    <s v="Misc-Power Generation Expenses"/>
    <s v="11000 - Labor"/>
    <x v="1"/>
    <n v="1163.4331999999999"/>
  </r>
  <r>
    <s v="CORP - Corporate Departments"/>
    <s v="FEG_ES"/>
    <s v="Regulated &amp; Renewable Energy"/>
    <s v="RRE - Florida Stations"/>
    <s v="Florida Regulated Solar"/>
    <x v="2"/>
    <x v="5"/>
    <n v="549"/>
    <s v="0549000"/>
    <s v="Misc-Power Generation Expenses"/>
    <s v="11002 - Labor-Union"/>
    <x v="1"/>
    <n v="1125.1161"/>
  </r>
  <r>
    <s v="CORP - Corporate Departments"/>
    <s v="FEG_ES"/>
    <s v="Regulated &amp; Renewable Energy"/>
    <s v="RRE - Florida Stations"/>
    <s v="Florida Regulated Solar"/>
    <x v="2"/>
    <x v="5"/>
    <n v="549"/>
    <s v="0549000"/>
    <s v="Misc-Power Generation Expenses"/>
    <s v="11003 - BUD ONLY-LABOR VACANCY FACTOR"/>
    <x v="1"/>
    <n v="-68.657399999999996"/>
  </r>
  <r>
    <s v="CORP - Corporate Departments"/>
    <s v="FEG_ES"/>
    <s v="Regulated &amp; Renewable Energy"/>
    <s v="RRE - Florida Stations"/>
    <s v="Florida Regulated Solar"/>
    <x v="2"/>
    <x v="5"/>
    <n v="549"/>
    <s v="0549000"/>
    <s v="Misc-Power Generation Expenses"/>
    <s v="18400 - Incentives Allocated"/>
    <x v="1"/>
    <n v="131.66999999999999"/>
  </r>
  <r>
    <s v="CORP - Corporate Departments"/>
    <s v="FEG_ES"/>
    <s v="Regulated &amp; Renewable Energy"/>
    <s v="RRE - Florida Stations"/>
    <s v="Florida Regulated Solar"/>
    <x v="2"/>
    <x v="5"/>
    <n v="549"/>
    <s v="0549000"/>
    <s v="Misc-Power Generation Expenses"/>
    <s v="18401 - Incentives Allocated-Union"/>
    <x v="1"/>
    <n v="33.75"/>
  </r>
  <r>
    <s v="CORP - Corporate Departments"/>
    <s v="FEG_ES"/>
    <s v="Regulated &amp; Renewable Energy"/>
    <s v="RRE - Florida Stations"/>
    <s v="Florida Regulated Solar"/>
    <x v="3"/>
    <x v="5"/>
    <n v="553"/>
    <s v="0553000"/>
    <s v="Maint-Gentg and Elect Equip-CT"/>
    <s v="11000 - Labor"/>
    <x v="1"/>
    <n v="542.79740000000004"/>
  </r>
  <r>
    <s v="CORP - Corporate Departments"/>
    <s v="FEG_ES"/>
    <s v="Regulated &amp; Renewable Energy"/>
    <s v="RRE - Florida Stations"/>
    <s v="Florida Regulated Solar"/>
    <x v="3"/>
    <x v="5"/>
    <n v="553"/>
    <s v="0553000"/>
    <s v="Maint-Gentg and Elect Equip-CT"/>
    <s v="11003 - BUD ONLY-LABOR VACANCY FACTOR"/>
    <x v="1"/>
    <n v="-20.49"/>
  </r>
  <r>
    <s v="CORP - Corporate Departments"/>
    <s v="FEG_ES"/>
    <s v="Regulated &amp; Renewable Energy"/>
    <s v="RRE - Florida Stations"/>
    <s v="Florida Regulated Solar"/>
    <x v="3"/>
    <x v="5"/>
    <n v="553"/>
    <s v="0553000"/>
    <s v="Maint-Gentg and Elect Equip-CT"/>
    <s v="18400 - Incentives Allocated"/>
    <x v="1"/>
    <n v="62.68"/>
  </r>
  <r>
    <s v="CORP - Corporate Departments"/>
    <s v="FEG_ES"/>
    <s v="Regulated &amp; Renewable Energy"/>
    <s v="RRE - Florida Stations"/>
    <s v="Florida Regulated Solar"/>
    <x v="3"/>
    <x v="5"/>
    <n v="554"/>
    <s v="0554000"/>
    <s v="Misc Power Generation Plant-CT"/>
    <s v="11000 - Labor"/>
    <x v="1"/>
    <n v="3707.4938000000002"/>
  </r>
  <r>
    <s v="CORP - Corporate Departments"/>
    <s v="FEG_ES"/>
    <s v="Regulated &amp; Renewable Energy"/>
    <s v="RRE - Florida Stations"/>
    <s v="Florida Regulated Solar"/>
    <x v="3"/>
    <x v="5"/>
    <n v="554"/>
    <s v="0554000"/>
    <s v="Misc Power Generation Plant-CT"/>
    <s v="11002 - Labor-Union"/>
    <x v="1"/>
    <n v="2025.2094"/>
  </r>
  <r>
    <s v="CORP - Corporate Departments"/>
    <s v="FEG_ES"/>
    <s v="Regulated &amp; Renewable Energy"/>
    <s v="RRE - Florida Stations"/>
    <s v="Florida Regulated Solar"/>
    <x v="3"/>
    <x v="5"/>
    <n v="554"/>
    <s v="0554000"/>
    <s v="Misc Power Generation Plant-CT"/>
    <s v="11003 - BUD ONLY-LABOR VACANCY FACTOR"/>
    <x v="1"/>
    <n v="-191.2509"/>
  </r>
  <r>
    <s v="CORP - Corporate Departments"/>
    <s v="FEG_ES"/>
    <s v="Regulated &amp; Renewable Energy"/>
    <s v="RRE - Florida Stations"/>
    <s v="Florida Regulated Solar"/>
    <x v="3"/>
    <x v="5"/>
    <n v="554"/>
    <s v="0554000"/>
    <s v="Misc Power Generation Plant-CT"/>
    <s v="18400 - Incentives Allocated"/>
    <x v="1"/>
    <n v="422.64"/>
  </r>
  <r>
    <s v="CORP - Corporate Departments"/>
    <s v="FEG_ES"/>
    <s v="Regulated &amp; Renewable Energy"/>
    <s v="RRE - Florida Stations"/>
    <s v="Florida Regulated Solar"/>
    <x v="3"/>
    <x v="5"/>
    <n v="554"/>
    <s v="0554000"/>
    <s v="Misc Power Generation Plant-CT"/>
    <s v="18401 - Incentives Allocated-Union"/>
    <x v="1"/>
    <n v="60.75"/>
  </r>
  <r>
    <s v="CORP - Corporate Departments"/>
    <s v="FEG_ES"/>
    <s v="Regulated &amp; Renewable Energy"/>
    <s v="RRE - Florida Stations"/>
    <s v="Hines/Tiger Bay"/>
    <x v="2"/>
    <x v="6"/>
    <n v="546"/>
    <s v="0546000"/>
    <s v="Suprvsn and Enginring-CT Oper"/>
    <s v="1E002 - Exec Short Term Incent"/>
    <x v="1"/>
    <n v="73668"/>
  </r>
  <r>
    <s v="CORP - Corporate Departments"/>
    <s v="FEG_ES"/>
    <s v="Regulated &amp; Renewable Energy"/>
    <s v="RRE - Florida Stations"/>
    <s v="Hines/Tiger Bay"/>
    <x v="3"/>
    <x v="6"/>
    <n v="554"/>
    <s v="0554000"/>
    <s v="Misc Power Generation Plant-CT"/>
    <s v="11000 - Labor"/>
    <x v="1"/>
    <n v="153.39879999999999"/>
  </r>
  <r>
    <s v="CORP - Corporate Departments"/>
    <s v="FEG_ES"/>
    <s v="Regulated &amp; Renewable Energy"/>
    <s v="RRE - Florida Stations"/>
    <s v="Hines/Tiger Bay"/>
    <x v="3"/>
    <x v="6"/>
    <n v="554"/>
    <s v="0554000"/>
    <s v="Misc Power Generation Plant-CT"/>
    <s v="11003 - BUD ONLY-LABOR VACANCY FACTOR"/>
    <x v="1"/>
    <n v="-4.6032000000000002"/>
  </r>
  <r>
    <s v="CORP - Corporate Departments"/>
    <s v="FEG_ES"/>
    <s v="Regulated &amp; Renewable Energy"/>
    <s v="RRE - Florida Stations"/>
    <s v="Hines/Tiger Bay"/>
    <x v="3"/>
    <x v="6"/>
    <n v="554"/>
    <s v="0554000"/>
    <s v="Misc Power Generation Plant-CT"/>
    <s v="18400 - Incentives Allocated"/>
    <x v="1"/>
    <n v="17.899999999999999"/>
  </r>
  <r>
    <s v="CORP - Corporate Departments"/>
    <s v="FEG_ES"/>
    <s v="Regulated &amp; Renewable Energy"/>
    <s v="RRE - Florida Stations"/>
    <s v="Osprey"/>
    <x v="2"/>
    <x v="7"/>
    <n v="546"/>
    <s v="0546000"/>
    <s v="Suprvsn and Enginring-CT Oper"/>
    <s v="1E002 - Exec Short Term Incent"/>
    <x v="1"/>
    <n v="26580"/>
  </r>
  <r>
    <s v="CORP - Corporate Departments"/>
    <s v="FEG_ES"/>
    <s v="Regulated &amp; Renewable Energy"/>
    <s v="RRE - Florida Stations"/>
    <s v="Osprey"/>
    <x v="3"/>
    <x v="7"/>
    <n v="554"/>
    <s v="0554000"/>
    <s v="Misc Power Generation Plant-CT"/>
    <s v="11000 - Labor"/>
    <x v="1"/>
    <n v="1232.7483999999999"/>
  </r>
  <r>
    <s v="CORP - Corporate Departments"/>
    <s v="FEG_ES"/>
    <s v="Regulated &amp; Renewable Energy"/>
    <s v="RRE - Florida Stations"/>
    <s v="Osprey"/>
    <x v="3"/>
    <x v="7"/>
    <n v="554"/>
    <s v="0554000"/>
    <s v="Misc Power Generation Plant-CT"/>
    <s v="11003 - BUD ONLY-LABOR VACANCY FACTOR"/>
    <x v="1"/>
    <n v="-45.397199999999998"/>
  </r>
  <r>
    <s v="CORP - Corporate Departments"/>
    <s v="FEG_ES"/>
    <s v="Regulated &amp; Renewable Energy"/>
    <s v="RRE - Florida Stations"/>
    <s v="Osprey"/>
    <x v="3"/>
    <x v="7"/>
    <n v="554"/>
    <s v="0554000"/>
    <s v="Misc Power Generation Plant-CT"/>
    <s v="18400 - Incentives Allocated"/>
    <x v="1"/>
    <n v="142.52000000000001"/>
  </r>
  <r>
    <s v="CORP - Corporate Departments"/>
    <s v="FEG_ES"/>
    <s v="Regulated &amp; Renewable Energy"/>
    <s v="RRE - Florida Stations"/>
    <s v="Suwannee and University of Flo"/>
    <x v="3"/>
    <x v="8"/>
    <n v="551"/>
    <s v="0551000"/>
    <s v="Suprvsn and Enginring-CT Maint"/>
    <s v="1E002 - Exec Short Term Incent"/>
    <x v="1"/>
    <n v="26700"/>
  </r>
  <r>
    <s v="CORP - Corporate Departments"/>
    <s v="FEG_ES"/>
    <s v="Regulated &amp; Renewable Energy"/>
    <s v="RRE - Florida Stations"/>
    <s v="Suwannee and University of Flo"/>
    <x v="3"/>
    <x v="8"/>
    <n v="554"/>
    <s v="0554000"/>
    <s v="Misc Power Generation Plant-CT"/>
    <s v="11000 - Labor"/>
    <x v="1"/>
    <n v="147.15479999999999"/>
  </r>
  <r>
    <s v="CORP - Corporate Departments"/>
    <s v="FEG_ES"/>
    <s v="Regulated &amp; Renewable Energy"/>
    <s v="RRE - Florida Stations"/>
    <s v="Suwannee and University of Flo"/>
    <x v="3"/>
    <x v="8"/>
    <n v="554"/>
    <s v="0554000"/>
    <s v="Misc Power Generation Plant-CT"/>
    <s v="11003 - BUD ONLY-LABOR VACANCY FACTOR"/>
    <x v="1"/>
    <n v="-4.4142000000000001"/>
  </r>
  <r>
    <s v="CORP - Corporate Departments"/>
    <s v="FEG_ES"/>
    <s v="Regulated &amp; Renewable Energy"/>
    <s v="RRE - Florida Stations"/>
    <s v="Suwannee and University of Flo"/>
    <x v="3"/>
    <x v="8"/>
    <n v="554"/>
    <s v="0554000"/>
    <s v="Misc Power Generation Plant-CT"/>
    <s v="18400 - Incentives Allocated"/>
    <x v="1"/>
    <n v="17.18"/>
  </r>
  <r>
    <s v="CORP - Corporate Departments"/>
    <s v="FEG_GRID"/>
    <s v="Customer Experience &amp; Solution"/>
    <s v="CIS - Florida"/>
    <s v="CIS - Florida"/>
    <x v="5"/>
    <x v="9"/>
    <n v="903"/>
    <s v="0903000"/>
    <s v="Cust Records &amp; Collection Exp"/>
    <s v="11000 - Labor"/>
    <x v="1"/>
    <n v="27912.74"/>
  </r>
  <r>
    <s v="CORP - Corporate Departments"/>
    <s v="FEG_GRID"/>
    <s v="Customer Experience &amp; Solution"/>
    <s v="CIS - Florida"/>
    <s v="CIS - Florida"/>
    <x v="5"/>
    <x v="9"/>
    <n v="903"/>
    <s v="0903000"/>
    <s v="Cust Records &amp; Collection Exp"/>
    <s v="18400 - Incentives Allocated"/>
    <x v="1"/>
    <n v="3349.52"/>
  </r>
  <r>
    <s v="CORP - Corporate Departments"/>
    <s v="FEG_GRID"/>
    <s v="Customer Experience &amp; Solution"/>
    <s v="CIS - Florida"/>
    <s v="CIS - Florida"/>
    <x v="5"/>
    <x v="9"/>
    <n v="903"/>
    <s v="0903000"/>
    <s v="Cust Records &amp; Collection Exp"/>
    <s v="1E002 - Exec Short Term Incent"/>
    <x v="1"/>
    <n v="72972.600000000006"/>
  </r>
  <r>
    <s v="CORP - Corporate Departments"/>
    <s v="FEG_GRID"/>
    <s v="Customer Experience &amp; Solution"/>
    <s v="CIS - Florida"/>
    <s v="CIS - Florida"/>
    <x v="4"/>
    <x v="9"/>
    <n v="920"/>
    <s v="0920000"/>
    <s v="A &amp; G Salaries"/>
    <s v="11000 - Labor"/>
    <x v="1"/>
    <n v="3170.9"/>
  </r>
  <r>
    <s v="CORP - Corporate Departments"/>
    <s v="FEG_GRID"/>
    <s v="Customer Experience &amp; Solution"/>
    <s v="CIS - Florida"/>
    <s v="CIS - Florida"/>
    <x v="4"/>
    <x v="9"/>
    <n v="920"/>
    <s v="0920000"/>
    <s v="A &amp; G Salaries"/>
    <s v="11003 - BUD ONLY-LABOR VACANCY FACTOR"/>
    <x v="1"/>
    <n v="-95.2"/>
  </r>
  <r>
    <s v="CORP - Corporate Departments"/>
    <s v="FEG_GRID"/>
    <s v="Customer Experience &amp; Solution"/>
    <s v="CIS - Florida"/>
    <s v="CIS - Florida"/>
    <x v="4"/>
    <x v="9"/>
    <n v="920"/>
    <s v="0920000"/>
    <s v="A &amp; G Salaries"/>
    <s v="18400 - Incentives Allocated"/>
    <x v="1"/>
    <n v="369.18"/>
  </r>
  <r>
    <s v="CORP - Corporate Departments"/>
    <s v="FEG_GRID"/>
    <s v="Customer Experience &amp; Solution"/>
    <s v="CIS - Florida"/>
    <s v="CIS - Florida"/>
    <x v="4"/>
    <x v="9"/>
    <n v="920"/>
    <s v="0920000"/>
    <s v="A &amp; G Salaries"/>
    <s v="1E002 - Exec Short Term Incent"/>
    <x v="1"/>
    <n v="11727.12"/>
  </r>
  <r>
    <s v="CORP - 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1000 - Labor"/>
    <x v="1"/>
    <n v="1422171.5854"/>
  </r>
  <r>
    <s v="CORP - 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1003 - BUD ONLY-LABOR VACANCY FACTOR"/>
    <x v="1"/>
    <n v="-37703.588799999998"/>
  </r>
  <r>
    <s v="CORP - 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8400 - Incentives Allocated"/>
    <x v="1"/>
    <n v="166136.14000000001"/>
  </r>
  <r>
    <s v="CORP - 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E002 - Exec Short Term Incent"/>
    <x v="1"/>
    <n v="5834.4"/>
  </r>
  <r>
    <s v="CORP - 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1000 - Labor"/>
    <x v="1"/>
    <n v="65406.329400000002"/>
  </r>
  <r>
    <s v="CORP - 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1003 - BUD ONLY-LABOR VACANCY FACTOR"/>
    <x v="1"/>
    <n v="-1962.0924"/>
  </r>
  <r>
    <s v="CORP - 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8400 - Incentives Allocated"/>
    <x v="1"/>
    <n v="7613.14"/>
  </r>
  <r>
    <s v="CORP - 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E002 - Exec Short Term Incent"/>
    <x v="1"/>
    <n v="48126.96"/>
  </r>
  <r>
    <s v="CORP - Corporate Departments"/>
    <s v="FEG_GRID"/>
    <s v="Customer Experience &amp; Solution"/>
    <s v="CUS_Standard"/>
    <s v="Standard - Progress FL"/>
    <x v="5"/>
    <x v="9"/>
    <n v="903"/>
    <s v="0903200"/>
    <s v="Cust Billing &amp; Acct"/>
    <s v="11000 - Labor"/>
    <x v="1"/>
    <n v="59632.641199999998"/>
  </r>
  <r>
    <s v="CORP - Corporate Departments"/>
    <s v="FEG_GRID"/>
    <s v="Customer Experience &amp; Solution"/>
    <s v="CUS_Standard"/>
    <s v="Standard - Progress FL"/>
    <x v="5"/>
    <x v="9"/>
    <n v="903"/>
    <s v="0903200"/>
    <s v="Cust Billing &amp; Acct"/>
    <s v="11003 - BUD ONLY-LABOR VACANCY FACTOR"/>
    <x v="1"/>
    <n v="-1789.0634"/>
  </r>
  <r>
    <s v="CORP - Corporate Departments"/>
    <s v="FEG_GRID"/>
    <s v="Customer Experience &amp; Solution"/>
    <s v="CUS_Standard"/>
    <s v="Standard - Progress FL"/>
    <x v="5"/>
    <x v="9"/>
    <n v="903"/>
    <s v="0903200"/>
    <s v="Cust Billing &amp; Acct"/>
    <s v="18400 - Incentives Allocated"/>
    <x v="1"/>
    <n v="6941.36"/>
  </r>
  <r>
    <s v="CORP - Corporate Departments"/>
    <s v="FEG_GRID"/>
    <s v="Customer Experience &amp; Solution"/>
    <s v="CUS_Standard"/>
    <s v="Standard - Progress FL"/>
    <x v="5"/>
    <x v="9"/>
    <n v="903"/>
    <s v="0903200"/>
    <s v="Cust Billing &amp; Acct"/>
    <s v="1E002 - Exec Short Term Incent"/>
    <x v="1"/>
    <n v="45525.48"/>
  </r>
  <r>
    <s v="CORP - Corporate Departments"/>
    <s v="FEG_GRID"/>
    <s v="Customer Experience &amp; Solution"/>
    <s v="CUS_Standard"/>
    <s v="Standard - Progress FL"/>
    <x v="5"/>
    <x v="9"/>
    <n v="903"/>
    <s v="0903300"/>
    <s v="Cust Collecting-Local"/>
    <s v="11000 - Labor"/>
    <x v="1"/>
    <n v="49330.617599999998"/>
  </r>
  <r>
    <s v="CORP - Corporate Departments"/>
    <s v="FEG_GRID"/>
    <s v="Customer Experience &amp; Solution"/>
    <s v="CUS_Standard"/>
    <s v="Standard - Progress FL"/>
    <x v="5"/>
    <x v="9"/>
    <n v="903"/>
    <s v="0903300"/>
    <s v="Cust Collecting-Local"/>
    <s v="11003 - BUD ONLY-LABOR VACANCY FACTOR"/>
    <x v="1"/>
    <n v="-1480.0074"/>
  </r>
  <r>
    <s v="CORP - Corporate Departments"/>
    <s v="FEG_GRID"/>
    <s v="Customer Experience &amp; Solution"/>
    <s v="CUS_Standard"/>
    <s v="Standard - Progress FL"/>
    <x v="5"/>
    <x v="9"/>
    <n v="903"/>
    <s v="0903300"/>
    <s v="Cust Collecting-Local"/>
    <s v="18400 - Incentives Allocated"/>
    <x v="1"/>
    <n v="5742.2"/>
  </r>
  <r>
    <s v="CORP - Corporate Departments"/>
    <s v="FEG_GRID"/>
    <s v="Customer Experience &amp; Solution"/>
    <s v="CUS_Standard"/>
    <s v="Standard - Progress FL"/>
    <x v="5"/>
    <x v="9"/>
    <n v="903"/>
    <s v="0903300"/>
    <s v="Cust Collecting-Local"/>
    <s v="1E002 - Exec Short Term Incent"/>
    <x v="1"/>
    <n v="36420.36"/>
  </r>
  <r>
    <s v="CORP - Corporate Departments"/>
    <s v="FEG_GRID"/>
    <s v="Customer Experience &amp; Solution"/>
    <s v="CUS_Standard"/>
    <s v="Standard - Progress FL"/>
    <x v="6"/>
    <x v="9"/>
    <n v="912"/>
    <s v="0912000"/>
    <s v="Demonstrating &amp; Selling Exp"/>
    <s v="1E002 - Exec Short Term Incent"/>
    <x v="1"/>
    <n v="43969.32"/>
  </r>
  <r>
    <s v="CORP - Corporate Departments"/>
    <s v="FEG_GRID"/>
    <s v="Customer Experience &amp; Solution"/>
    <s v="CUS_Standard"/>
    <s v="Standard - Progress FL"/>
    <x v="4"/>
    <x v="9"/>
    <n v="920"/>
    <s v="0920000"/>
    <s v="A &amp; G Salaries"/>
    <s v="11000 - Labor"/>
    <x v="1"/>
    <n v="2664747.6800000002"/>
  </r>
  <r>
    <s v="CORP - Corporate Departments"/>
    <s v="FEG_GRID"/>
    <s v="Customer Experience &amp; Solution"/>
    <s v="CUS_Standard"/>
    <s v="Standard - Progress FL"/>
    <x v="4"/>
    <x v="9"/>
    <n v="920"/>
    <s v="0920000"/>
    <s v="A &amp; G Salaries"/>
    <s v="11002 - Labor-Union"/>
    <x v="1"/>
    <n v="30156.06"/>
  </r>
  <r>
    <s v="CORP - Corporate Departments"/>
    <s v="FEG_GRID"/>
    <s v="Customer Experience &amp; Solution"/>
    <s v="CUS_Standard"/>
    <s v="Standard - Progress FL"/>
    <x v="4"/>
    <x v="9"/>
    <n v="920"/>
    <s v="0920000"/>
    <s v="A &amp; G Salaries"/>
    <s v="11003 - BUD ONLY-LABOR VACANCY FACTOR"/>
    <x v="1"/>
    <n v="-77862.78"/>
  </r>
  <r>
    <s v="CORP - Corporate Departments"/>
    <s v="FEG_GRID"/>
    <s v="Customer Experience &amp; Solution"/>
    <s v="CUS_Standard"/>
    <s v="Standard - Progress FL"/>
    <x v="4"/>
    <x v="9"/>
    <n v="920"/>
    <s v="0920000"/>
    <s v="A &amp; G Salaries"/>
    <s v="12000 - Overtime"/>
    <x v="1"/>
    <n v="4298.83"/>
  </r>
  <r>
    <s v="CORP - Corporate Departments"/>
    <s v="FEG_GRID"/>
    <s v="Customer Experience &amp; Solution"/>
    <s v="CUS_Standard"/>
    <s v="Standard - Progress FL"/>
    <x v="4"/>
    <x v="9"/>
    <n v="920"/>
    <s v="0920000"/>
    <s v="A &amp; G Salaries"/>
    <s v="12004 - Overtime-Union"/>
    <x v="1"/>
    <n v="1294.08"/>
  </r>
  <r>
    <s v="CORP - Corporate Departments"/>
    <s v="FEG_GRID"/>
    <s v="Customer Experience &amp; Solution"/>
    <s v="CUS_Standard"/>
    <s v="Standard - Progress FL"/>
    <x v="4"/>
    <x v="9"/>
    <n v="920"/>
    <s v="0920000"/>
    <s v="A &amp; G Salaries"/>
    <s v="18400 - Incentives Allocated"/>
    <x v="1"/>
    <n v="310949.23"/>
  </r>
  <r>
    <s v="CORP - Corporate Departments"/>
    <s v="FEG_GRID"/>
    <s v="Customer Experience &amp; Solution"/>
    <s v="CUS_Standard"/>
    <s v="Standard - Progress FL"/>
    <x v="4"/>
    <x v="9"/>
    <n v="920"/>
    <s v="0920000"/>
    <s v="A &amp; G Salaries"/>
    <s v="18401 - Incentives Allocated-Union"/>
    <x v="1"/>
    <n v="943.62"/>
  </r>
  <r>
    <s v="CORP - Corporate Departments"/>
    <s v="FEG_GRID"/>
    <s v="Customer Experience &amp; Solution"/>
    <s v="CUS_Standard"/>
    <s v="Standard - Progress FL"/>
    <x v="4"/>
    <x v="9"/>
    <n v="920"/>
    <s v="0920000"/>
    <s v="A &amp; G Salaries"/>
    <s v="1E002 - Exec Short Term Incent"/>
    <x v="1"/>
    <n v="24344.880000000001"/>
  </r>
  <r>
    <s v="CORP - Corporate Departments"/>
    <s v="FEG_GRID"/>
    <s v="Customer Experience &amp; Solution"/>
    <s v="CUS_Standard"/>
    <s v="Standard - Progress FL"/>
    <x v="4"/>
    <x v="9"/>
    <n v="921"/>
    <s v="0921200"/>
    <s v="Office Expenses"/>
    <s v="11003 - BUD ONLY-LABOR VACANCY FACTOR"/>
    <x v="1"/>
    <n v="-33035.64"/>
  </r>
  <r>
    <s v="CORP - Corporate Departments"/>
    <s v="FEG_GRID"/>
    <s v="Customer Experience &amp; Solution"/>
    <s v="CUS_Standard"/>
    <s v="Standard - Progress FL"/>
    <x v="4"/>
    <x v="9"/>
    <n v="921"/>
    <s v="0921200"/>
    <s v="Office Expenses"/>
    <s v="15000 - Severance"/>
    <x v="1"/>
    <n v="4380.2700000000004"/>
  </r>
  <r>
    <s v="CORP - Corporate Departments"/>
    <s v="FEG_GRID"/>
    <s v="Customer Experience &amp; Solution"/>
    <s v="CUS_Standard"/>
    <s v="Standard - Progress FL"/>
    <x v="4"/>
    <x v="9"/>
    <n v="921"/>
    <s v="0921200"/>
    <s v="Office Expenses"/>
    <s v="18400 - Incentives Allocated"/>
    <x v="1"/>
    <n v="-3964.32"/>
  </r>
  <r>
    <s v="CORP - Corporate Departments"/>
    <s v="FEG_GRID"/>
    <s v="Customer Experience &amp; Solution"/>
    <s v="Customer Experience"/>
    <s v="Customer Experience DEF"/>
    <x v="6"/>
    <x v="9"/>
    <n v="912"/>
    <s v="0912000"/>
    <s v="Demonstrating &amp; Selling Exp"/>
    <s v="11000 - Labor"/>
    <x v="1"/>
    <n v="232399.98240000001"/>
  </r>
  <r>
    <s v="CORP - Corporate Departments"/>
    <s v="FEG_GRID"/>
    <s v="Customer Experience &amp; Solution"/>
    <s v="Customer Experience"/>
    <s v="Customer Experience DEF"/>
    <x v="6"/>
    <x v="9"/>
    <n v="912"/>
    <s v="0912000"/>
    <s v="Demonstrating &amp; Selling Exp"/>
    <s v="11003 - BUD ONLY-LABOR VACANCY FACTOR"/>
    <x v="1"/>
    <n v="-6972.0011999999997"/>
  </r>
  <r>
    <s v="CORP - Corporate Departments"/>
    <s v="FEG_GRID"/>
    <s v="Customer Experience &amp; Solution"/>
    <s v="Customer Experience"/>
    <s v="Customer Experience DEF"/>
    <x v="6"/>
    <x v="9"/>
    <n v="912"/>
    <s v="0912000"/>
    <s v="Demonstrating &amp; Selling Exp"/>
    <s v="18400 - Incentives Allocated"/>
    <x v="1"/>
    <n v="27051.38"/>
  </r>
  <r>
    <s v="CORP - Corporate Departments"/>
    <s v="FEG_GRID"/>
    <s v="Customer Experience &amp; Solution"/>
    <s v="Customer Experience"/>
    <s v="Customer Experience DEF"/>
    <x v="6"/>
    <x v="9"/>
    <n v="912"/>
    <s v="0912000"/>
    <s v="Demonstrating &amp; Selling Exp"/>
    <s v="1E002 - Exec Short Term Incent"/>
    <x v="1"/>
    <n v="7104"/>
  </r>
  <r>
    <s v="CORP - Corporate Departments"/>
    <s v="FEG_GRID"/>
    <s v="Customer Experience &amp; Solution"/>
    <s v="Distribution Services"/>
    <s v="T&amp;D Other"/>
    <x v="7"/>
    <x v="9"/>
    <n v="595"/>
    <s v="0595100"/>
    <s v="Maint Line Transfrs-Other-Dist"/>
    <s v="11000 - Labor"/>
    <x v="1"/>
    <n v="22574.267800000001"/>
  </r>
  <r>
    <s v="CORP - Corporate Departments"/>
    <s v="FEG_GRID"/>
    <s v="Customer Experience &amp; Solution"/>
    <s v="Distribution Services"/>
    <s v="T&amp;D Other"/>
    <x v="7"/>
    <x v="9"/>
    <n v="595"/>
    <s v="0595100"/>
    <s v="Maint Line Transfrs-Other-Dist"/>
    <s v="11002 - Labor-Union"/>
    <x v="1"/>
    <n v="39598.0196"/>
  </r>
  <r>
    <s v="CORP - Corporate Departments"/>
    <s v="FEG_GRID"/>
    <s v="Customer Experience &amp; Solution"/>
    <s v="Distribution Services"/>
    <s v="T&amp;D Other"/>
    <x v="7"/>
    <x v="9"/>
    <n v="595"/>
    <s v="0595100"/>
    <s v="Maint Line Transfrs-Other-Dist"/>
    <s v="18400 - Incentives Allocated"/>
    <x v="1"/>
    <n v="2708.9"/>
  </r>
  <r>
    <s v="CORP - Corporate Departments"/>
    <s v="FEG_GRID"/>
    <s v="Customer Experience &amp; Solution"/>
    <s v="Distribution Services"/>
    <s v="T&amp;D Other"/>
    <x v="7"/>
    <x v="9"/>
    <n v="595"/>
    <s v="0595100"/>
    <s v="Maint Line Transfrs-Other-Dist"/>
    <s v="18401 - Incentives Allocated-Union"/>
    <x v="1"/>
    <n v="1187.98"/>
  </r>
  <r>
    <s v="CORP - Corporate Departments"/>
    <s v="FEG_GRID"/>
    <s v="Customer Experience &amp; Solution"/>
    <s v="Distribution Services"/>
    <s v="T&amp;D Other"/>
    <x v="7"/>
    <x v="9"/>
    <n v="595"/>
    <s v="0595100"/>
    <s v="Maint Line Transfrs-Other-Dist"/>
    <s v="1E002 - Exec Short Term Incent"/>
    <x v="1"/>
    <n v="4992"/>
  </r>
  <r>
    <s v="CORP - Corporate Departments"/>
    <s v="FEG_GRID"/>
    <s v="Customer Experience &amp; Solution"/>
    <s v="Distribution Services"/>
    <s v="T&amp;D Other"/>
    <x v="4"/>
    <x v="9"/>
    <n v="920"/>
    <s v="0920000"/>
    <s v="A &amp; G Salaries"/>
    <s v="11000 - Labor"/>
    <x v="1"/>
    <n v="12147163.960000001"/>
  </r>
  <r>
    <s v="CORP - Corporate Departments"/>
    <s v="FEG_GRID"/>
    <s v="Customer Experience &amp; Solution"/>
    <s v="Distribution Services"/>
    <s v="T&amp;D Other"/>
    <x v="4"/>
    <x v="9"/>
    <n v="920"/>
    <s v="0920000"/>
    <s v="A &amp; G Salaries"/>
    <s v="11002 - Labor-Union"/>
    <x v="1"/>
    <n v="178424.73"/>
  </r>
  <r>
    <s v="CORP - Corporate Departments"/>
    <s v="FEG_GRID"/>
    <s v="Customer Experience &amp; Solution"/>
    <s v="Distribution Services"/>
    <s v="T&amp;D Other"/>
    <x v="4"/>
    <x v="9"/>
    <n v="920"/>
    <s v="0920000"/>
    <s v="A &amp; G Salaries"/>
    <s v="11003 - BUD ONLY-LABOR VACANCY FACTOR"/>
    <x v="1"/>
    <n v="-349605.19"/>
  </r>
  <r>
    <s v="CORP - Corporate Departments"/>
    <s v="FEG_GRID"/>
    <s v="Customer Experience &amp; Solution"/>
    <s v="Distribution Services"/>
    <s v="T&amp;D Other"/>
    <x v="4"/>
    <x v="9"/>
    <n v="920"/>
    <s v="0920000"/>
    <s v="A &amp; G Salaries"/>
    <s v="12000 - Overtime"/>
    <x v="1"/>
    <n v="25414.9"/>
  </r>
  <r>
    <s v="CORP - Corporate Departments"/>
    <s v="FEG_GRID"/>
    <s v="Customer Experience &amp; Solution"/>
    <s v="Distribution Services"/>
    <s v="T&amp;D Other"/>
    <x v="4"/>
    <x v="9"/>
    <n v="920"/>
    <s v="0920000"/>
    <s v="A &amp; G Salaries"/>
    <s v="12004 - Overtime-Union"/>
    <x v="1"/>
    <n v="7656.48"/>
  </r>
  <r>
    <s v="CORP - Corporate Departments"/>
    <s v="FEG_GRID"/>
    <s v="Customer Experience &amp; Solution"/>
    <s v="Distribution Services"/>
    <s v="T&amp;D Other"/>
    <x v="4"/>
    <x v="9"/>
    <n v="920"/>
    <s v="0920000"/>
    <s v="A &amp; G Salaries"/>
    <s v="18400 - Incentives Allocated"/>
    <x v="1"/>
    <n v="1418788.61"/>
  </r>
  <r>
    <s v="CORP - Corporate Departments"/>
    <s v="FEG_GRID"/>
    <s v="Customer Experience &amp; Solution"/>
    <s v="Distribution Services"/>
    <s v="T&amp;D Other"/>
    <x v="4"/>
    <x v="9"/>
    <n v="920"/>
    <s v="0920000"/>
    <s v="A &amp; G Salaries"/>
    <s v="18401 - Incentives Allocated-Union"/>
    <x v="1"/>
    <n v="5582.64"/>
  </r>
  <r>
    <s v="CORP - Corporate Departments"/>
    <s v="FEG_GRID"/>
    <s v="Customer Experience &amp; Solution"/>
    <s v="Distribution Services"/>
    <s v="T&amp;D Other"/>
    <x v="4"/>
    <x v="9"/>
    <n v="920"/>
    <s v="0920000"/>
    <s v="A &amp; G Salaries"/>
    <s v="1E002 - Exec Short Term Incent"/>
    <x v="1"/>
    <n v="501483.96"/>
  </r>
  <r>
    <s v="CORP - Corporate Departments"/>
    <s v="FEG_GRID"/>
    <s v="Customer Experience &amp; Solution"/>
    <s v="Distribution Services"/>
    <s v="T&amp;D Other"/>
    <x v="4"/>
    <x v="9"/>
    <n v="921"/>
    <s v="0921200"/>
    <s v="Office Expenses"/>
    <s v="11003 - BUD ONLY-LABOR VACANCY FACTOR"/>
    <x v="1"/>
    <n v="-184486.78"/>
  </r>
  <r>
    <s v="CORP - Corporate Departments"/>
    <s v="FEG_GRID"/>
    <s v="Customer Experience &amp; Solution"/>
    <s v="Distribution Services"/>
    <s v="T&amp;D Other"/>
    <x v="4"/>
    <x v="9"/>
    <n v="921"/>
    <s v="0921200"/>
    <s v="Office Expenses"/>
    <s v="15000 - Severance"/>
    <x v="1"/>
    <n v="25870.09"/>
  </r>
  <r>
    <s v="CORP - Corporate Departments"/>
    <s v="FEG_GRID"/>
    <s v="Customer Experience &amp; Solution"/>
    <s v="Distribution Services"/>
    <s v="T&amp;D Other"/>
    <x v="4"/>
    <x v="9"/>
    <n v="921"/>
    <s v="0921200"/>
    <s v="Office Expenses"/>
    <s v="18400 - Incentives Allocated"/>
    <x v="1"/>
    <n v="-22138.400000000001"/>
  </r>
  <r>
    <s v="CORP - 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1000 - Labor"/>
    <x v="1"/>
    <n v="16957.805199999999"/>
  </r>
  <r>
    <s v="CORP - 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8400 - Incentives Allocated"/>
    <x v="1"/>
    <n v="2034.94"/>
  </r>
  <r>
    <s v="CORP - 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E002 - Exec Short Term Incent"/>
    <x v="1"/>
    <n v="2544"/>
  </r>
  <r>
    <s v="CORP - Corporate Departments"/>
    <s v="FEG_GRID"/>
    <s v="Customer Experience &amp; Solution"/>
    <s v="FL Veg Mgmt Dist"/>
    <s v="FL VEG MGMT DIST FLORIDA"/>
    <x v="7"/>
    <x v="9"/>
    <n v="593"/>
    <s v="0593100"/>
    <s v="Right-Of-Way Maintenance-Dist"/>
    <s v="1E002 - Exec Short Term Incent"/>
    <x v="1"/>
    <n v="5784"/>
  </r>
  <r>
    <s v="CORP - Corporate Departments"/>
    <s v="FEG_GRID"/>
    <s v="Customer Experience &amp; Solution"/>
    <s v="Grid Modernization"/>
    <s v="PGN Fla Grid Mod Nonrec"/>
    <x v="2"/>
    <x v="9"/>
    <n v="548.1"/>
    <s v="0548110"/>
    <s v="Operation of Energy Storage Eq"/>
    <s v="1E002 - Exec Short Term Incent"/>
    <x v="1"/>
    <n v="1800"/>
  </r>
  <r>
    <s v="CORP - Corporate Departments"/>
    <s v="FEG_GRID"/>
    <s v="Customer Experience &amp; Solution"/>
    <s v="Grid Modernization"/>
    <s v="PGN Fla Grid Mod Nonrec"/>
    <x v="8"/>
    <x v="9"/>
    <n v="584.1"/>
    <s v="0584110"/>
    <s v="Operation of Energy Storage Eq"/>
    <s v="1E002 - Exec Short Term Incent"/>
    <x v="1"/>
    <n v="1344"/>
  </r>
  <r>
    <s v="CORP - Corporate Departments"/>
    <s v="FEG_GRID"/>
    <s v="Customer Experience &amp; Solution"/>
    <s v="Grid Modernization"/>
    <s v="PGN Fla Grid Mod Nonrec"/>
    <x v="8"/>
    <x v="9"/>
    <n v="588"/>
    <s v="0588100"/>
    <s v="Misc Distribution Exp-Other"/>
    <s v="11000 - Labor"/>
    <x v="1"/>
    <n v="1800.9664"/>
  </r>
  <r>
    <s v="CORP - Corporate Departments"/>
    <s v="FEG_GRID"/>
    <s v="Customer Experience &amp; Solution"/>
    <s v="Grid Modernization"/>
    <s v="PGN Fla Grid Mod Nonrec"/>
    <x v="8"/>
    <x v="9"/>
    <n v="588"/>
    <s v="0588100"/>
    <s v="Misc Distribution Exp-Other"/>
    <s v="11003 - BUD ONLY-LABOR VACANCY FACTOR"/>
    <x v="1"/>
    <n v="-54.031799999999997"/>
  </r>
  <r>
    <s v="CORP - Corporate Departments"/>
    <s v="FEG_GRID"/>
    <s v="Customer Experience &amp; Solution"/>
    <s v="Grid Modernization"/>
    <s v="PGN Fla Grid Mod Nonrec"/>
    <x v="8"/>
    <x v="9"/>
    <n v="588"/>
    <s v="0588100"/>
    <s v="Misc Distribution Exp-Other"/>
    <s v="18400 - Incentives Allocated"/>
    <x v="1"/>
    <n v="209.66"/>
  </r>
  <r>
    <s v="CORP - Corporate Departments"/>
    <s v="FEG_GRID"/>
    <s v="Customer Experience &amp; Solution"/>
    <s v="Grid Modernization"/>
    <s v="PGN Fla Grid Mod Nonrec"/>
    <x v="8"/>
    <x v="9"/>
    <n v="588"/>
    <s v="0588100"/>
    <s v="Misc Distribution Exp-Other"/>
    <s v="1E002 - Exec Short Term Incent"/>
    <x v="1"/>
    <n v="228"/>
  </r>
  <r>
    <s v="CORP - Corporate Departments"/>
    <s v="FEG_GRID"/>
    <s v="Customer Experience &amp; Solution"/>
    <s v="Grid Modernization"/>
    <s v="PGN Fla Grid Mod Nonrec"/>
    <x v="4"/>
    <x v="9"/>
    <n v="920"/>
    <s v="0920000"/>
    <s v="A &amp; G Salaries"/>
    <s v="1E002 - Exec Short Term Incent"/>
    <x v="1"/>
    <n v="2209.8000000000002"/>
  </r>
  <r>
    <s v="CORP - Corporate Departments"/>
    <s v="FEG_GRID"/>
    <s v="Customer Experience &amp; Solution"/>
    <s v="MRK_NET"/>
    <s v="Net - Progress FL"/>
    <x v="9"/>
    <x v="9"/>
    <n v="417.1"/>
    <s v="0417320"/>
    <s v="Exp-Unreg Products &amp; Svcs"/>
    <s v="11000 - Labor"/>
    <x v="1"/>
    <n v="136993.74"/>
  </r>
  <r>
    <s v="CORP - Corporate Departments"/>
    <s v="FEG_GRID"/>
    <s v="Customer Experience &amp; Solution"/>
    <s v="MRK_NET"/>
    <s v="Net - Progress FL"/>
    <x v="9"/>
    <x v="9"/>
    <n v="417.1"/>
    <s v="0417320"/>
    <s v="Exp-Unreg Products &amp; Svcs"/>
    <s v="11003 - BUD ONLY-LABOR VACANCY FACTOR"/>
    <x v="1"/>
    <n v="-8895.0745999999999"/>
  </r>
  <r>
    <s v="CORP - Corporate Departments"/>
    <s v="FEG_GRID"/>
    <s v="Customer Experience &amp; Solution"/>
    <s v="MRK_NET"/>
    <s v="Net - Progress FL"/>
    <x v="9"/>
    <x v="9"/>
    <n v="417.1"/>
    <s v="0417320"/>
    <s v="Exp-Unreg Products &amp; Svcs"/>
    <s v="18400 - Incentives Allocated"/>
    <x v="1"/>
    <n v="15371.78"/>
  </r>
  <r>
    <s v="CORP - Corporate Departments"/>
    <s v="FEG_GRID"/>
    <s v="Customer Experience &amp; Solution"/>
    <s v="MRK_NET"/>
    <s v="Net - Progress FL"/>
    <x v="9"/>
    <x v="9"/>
    <n v="417.1"/>
    <s v="0417320"/>
    <s v="Exp-Unreg Products &amp; Svcs"/>
    <s v="1E002 - Exec Short Term Incent"/>
    <x v="1"/>
    <n v="40575"/>
  </r>
  <r>
    <s v="CORP - Corporate Departments"/>
    <s v="FEG_GRID"/>
    <s v="Customer Experience &amp; Solution"/>
    <s v="MRK_NET"/>
    <s v="Net - Progress FL"/>
    <x v="3"/>
    <x v="9"/>
    <n v="557"/>
    <s v="0557000"/>
    <s v="Other Expenses-Oper"/>
    <s v="11000 - Labor"/>
    <x v="1"/>
    <n v="247193.54319999999"/>
  </r>
  <r>
    <s v="CORP - Corporate Departments"/>
    <s v="FEG_GRID"/>
    <s v="Customer Experience &amp; Solution"/>
    <s v="MRK_NET"/>
    <s v="Net - Progress FL"/>
    <x v="3"/>
    <x v="9"/>
    <n v="557"/>
    <s v="0557000"/>
    <s v="Other Expenses-Oper"/>
    <s v="11002 - Labor-Union"/>
    <x v="1"/>
    <n v="1687.6745000000001"/>
  </r>
  <r>
    <s v="CORP - Corporate Departments"/>
    <s v="FEG_GRID"/>
    <s v="Customer Experience &amp; Solution"/>
    <s v="MRK_NET"/>
    <s v="Net - Progress FL"/>
    <x v="3"/>
    <x v="9"/>
    <n v="557"/>
    <s v="0557000"/>
    <s v="Other Expenses-Oper"/>
    <s v="11003 - BUD ONLY-LABOR VACANCY FACTOR"/>
    <x v="1"/>
    <n v="-6460.2771000000002"/>
  </r>
  <r>
    <s v="CORP - Corporate Departments"/>
    <s v="FEG_GRID"/>
    <s v="Customer Experience &amp; Solution"/>
    <s v="MRK_NET"/>
    <s v="Net - Progress FL"/>
    <x v="3"/>
    <x v="9"/>
    <n v="557"/>
    <s v="0557000"/>
    <s v="Other Expenses-Oper"/>
    <s v="18400 - Incentives Allocated"/>
    <x v="1"/>
    <n v="28888.61"/>
  </r>
  <r>
    <s v="CORP - Corporate Departments"/>
    <s v="FEG_GRID"/>
    <s v="Customer Experience &amp; Solution"/>
    <s v="MRK_NET"/>
    <s v="Net - Progress FL"/>
    <x v="3"/>
    <x v="9"/>
    <n v="557"/>
    <s v="0557000"/>
    <s v="Other Expenses-Oper"/>
    <s v="18401 - Incentives Allocated-Union"/>
    <x v="1"/>
    <n v="50.6"/>
  </r>
  <r>
    <s v="CORP - Corporate Departments"/>
    <s v="FEG_GRID"/>
    <s v="Customer Experience &amp; Solution"/>
    <s v="MRK_NET"/>
    <s v="Net - Progress FL"/>
    <x v="3"/>
    <x v="9"/>
    <n v="557"/>
    <s v="0557000"/>
    <s v="Other Expenses-Oper"/>
    <s v="1E002 - Exec Short Term Incent"/>
    <x v="1"/>
    <n v="16968"/>
  </r>
  <r>
    <s v="CORP - Corporate Departments"/>
    <s v="FEG_GRID"/>
    <s v="Customer Experience &amp; Solution"/>
    <s v="MRK_NET"/>
    <s v="Net - Progress FL"/>
    <x v="10"/>
    <x v="9"/>
    <n v="908"/>
    <s v="0908000"/>
    <s v="Cust Asst Exp-Conservation Pro"/>
    <s v="11000 - Labor"/>
    <x v="1"/>
    <n v="8895.2145999999993"/>
  </r>
  <r>
    <s v="CORP - Corporate Departments"/>
    <s v="FEG_GRID"/>
    <s v="Customer Experience &amp; Solution"/>
    <s v="MRK_NET"/>
    <s v="Net - Progress FL"/>
    <x v="10"/>
    <x v="9"/>
    <n v="908"/>
    <s v="0908000"/>
    <s v="Cust Asst Exp-Conservation Pro"/>
    <s v="18400 - Incentives Allocated"/>
    <x v="1"/>
    <n v="1067.46"/>
  </r>
  <r>
    <s v="CORP - Corporate Departments"/>
    <s v="FEG_GRID"/>
    <s v="Customer Experience &amp; Solution"/>
    <s v="MRK_NET"/>
    <s v="Net - Progress FL"/>
    <x v="10"/>
    <x v="9"/>
    <n v="908"/>
    <s v="0908000"/>
    <s v="Cust Asst Exp-Conservation Pro"/>
    <s v="1E002 - Exec Short Term Incent"/>
    <x v="1"/>
    <n v="33732"/>
  </r>
  <r>
    <s v="CORP - Corporate Departments"/>
    <s v="FEG_GRID"/>
    <s v="Customer Experience &amp; Solution"/>
    <s v="MRK_NET"/>
    <s v="Net - Progress FL"/>
    <x v="10"/>
    <x v="9"/>
    <n v="910"/>
    <s v="0910100"/>
    <s v="Exp-Rs Reg Prod/Svces-CstAccts"/>
    <s v="11000 - Labor"/>
    <x v="1"/>
    <n v="6260.2554"/>
  </r>
  <r>
    <s v="CORP - Corporate Departments"/>
    <s v="FEG_GRID"/>
    <s v="Customer Experience &amp; Solution"/>
    <s v="MRK_NET"/>
    <s v="Net - Progress FL"/>
    <x v="10"/>
    <x v="9"/>
    <n v="910"/>
    <s v="0910100"/>
    <s v="Exp-Rs Reg Prod/Svces-CstAccts"/>
    <s v="11003 - BUD ONLY-LABOR VACANCY FACTOR"/>
    <x v="1"/>
    <n v="-187.80600000000001"/>
  </r>
  <r>
    <s v="CORP - Corporate Departments"/>
    <s v="FEG_GRID"/>
    <s v="Customer Experience &amp; Solution"/>
    <s v="MRK_NET"/>
    <s v="Net - Progress FL"/>
    <x v="10"/>
    <x v="9"/>
    <n v="910"/>
    <s v="0910100"/>
    <s v="Exp-Rs Reg Prod/Svces-CstAccts"/>
    <s v="18400 - Incentives Allocated"/>
    <x v="1"/>
    <n v="728.7"/>
  </r>
  <r>
    <s v="CORP - Corporate Departments"/>
    <s v="FEG_GRID"/>
    <s v="Customer Experience &amp; Solution"/>
    <s v="MRK_NET"/>
    <s v="Net - Progress FL"/>
    <x v="6"/>
    <x v="9"/>
    <n v="912"/>
    <s v="0912000"/>
    <s v="Demonstrating &amp; Selling Exp"/>
    <s v="11000 - Labor"/>
    <x v="1"/>
    <n v="59118.406799999997"/>
  </r>
  <r>
    <s v="CORP - Corporate Departments"/>
    <s v="FEG_GRID"/>
    <s v="Customer Experience &amp; Solution"/>
    <s v="MRK_NET"/>
    <s v="Net - Progress FL"/>
    <x v="6"/>
    <x v="9"/>
    <n v="912"/>
    <s v="0912000"/>
    <s v="Demonstrating &amp; Selling Exp"/>
    <s v="11003 - BUD ONLY-LABOR VACANCY FACTOR"/>
    <x v="1"/>
    <n v="-8.0543999999999993"/>
  </r>
  <r>
    <s v="CORP - Corporate Departments"/>
    <s v="FEG_GRID"/>
    <s v="Customer Experience &amp; Solution"/>
    <s v="MRK_NET"/>
    <s v="Net - Progress FL"/>
    <x v="6"/>
    <x v="9"/>
    <n v="912"/>
    <s v="0912000"/>
    <s v="Demonstrating &amp; Selling Exp"/>
    <s v="18400 - Incentives Allocated"/>
    <x v="1"/>
    <n v="7093.22"/>
  </r>
  <r>
    <s v="CORP - Corporate Departments"/>
    <s v="FEG_GRID"/>
    <s v="Customer Experience &amp; Solution"/>
    <s v="MRK_NET"/>
    <s v="Net - Progress FL"/>
    <x v="6"/>
    <x v="9"/>
    <n v="912"/>
    <s v="0912000"/>
    <s v="Demonstrating &amp; Selling Exp"/>
    <s v="1E002 - Exec Short Term Incent"/>
    <x v="1"/>
    <n v="15881.76"/>
  </r>
  <r>
    <s v="CORP - Corporate Departments"/>
    <s v="FEG_GRID"/>
    <s v="Customer Experience &amp; Solution"/>
    <s v="MRK_Standard"/>
    <s v="Electrification - FL"/>
    <x v="6"/>
    <x v="9"/>
    <n v="912"/>
    <s v="0912000"/>
    <s v="Demonstrating &amp; Selling Exp"/>
    <s v="1E002 - Exec Short Term Incent"/>
    <x v="1"/>
    <n v="2316"/>
  </r>
  <r>
    <s v="CORP - Corporate Departments"/>
    <s v="FEG_GRID"/>
    <s v="Customer Experience &amp; Solution"/>
    <s v="MRK_Standard"/>
    <s v="Standard - PGN FL MRK"/>
    <x v="9"/>
    <x v="9"/>
    <n v="417.1"/>
    <s v="0417320"/>
    <s v="Exp-Unreg Products &amp; Svcs"/>
    <s v="1E002 - Exec Short Term Incent"/>
    <x v="1"/>
    <n v="1125.72"/>
  </r>
  <r>
    <s v="CORP - Corporate Departments"/>
    <s v="FEG_GRID"/>
    <s v="Customer Experience &amp; Solution"/>
    <s v="MRK_Standard"/>
    <s v="Standard - PGN FL MRK"/>
    <x v="10"/>
    <x v="9"/>
    <n v="910"/>
    <s v="0910000"/>
    <s v="Misc Cust Serv/Inform Exp"/>
    <s v="11000 - Labor"/>
    <x v="1"/>
    <n v="8690.1200000000008"/>
  </r>
  <r>
    <s v="CORP - Corporate Departments"/>
    <s v="FEG_GRID"/>
    <s v="Customer Experience &amp; Solution"/>
    <s v="MRK_Standard"/>
    <s v="Standard - PGN FL MRK"/>
    <x v="10"/>
    <x v="9"/>
    <n v="910"/>
    <s v="0910000"/>
    <s v="Misc Cust Serv/Inform Exp"/>
    <s v="18400 - Incentives Allocated"/>
    <x v="1"/>
    <n v="1042.8800000000001"/>
  </r>
  <r>
    <s v="CORP - Corporate Departments"/>
    <s v="FEG_GRID"/>
    <s v="Customer Experience &amp; Solution"/>
    <s v="MRK_Standard"/>
    <s v="Standard - PGN FL MRK"/>
    <x v="10"/>
    <x v="9"/>
    <n v="910"/>
    <s v="0910100"/>
    <s v="Exp-Rs Reg Prod/Svces-CstAccts"/>
    <s v="11000 - Labor"/>
    <x v="1"/>
    <n v="822.5"/>
  </r>
  <r>
    <s v="CORP - Corporate Departments"/>
    <s v="FEG_GRID"/>
    <s v="Customer Experience &amp; Solution"/>
    <s v="MRK_Standard"/>
    <s v="Standard - PGN FL MRK"/>
    <x v="10"/>
    <x v="9"/>
    <n v="910"/>
    <s v="0910100"/>
    <s v="Exp-Rs Reg Prod/Svces-CstAccts"/>
    <s v="11003 - BUD ONLY-LABOR VACANCY FACTOR"/>
    <x v="1"/>
    <n v="-24.7"/>
  </r>
  <r>
    <s v="CORP - Corporate Departments"/>
    <s v="FEG_GRID"/>
    <s v="Customer Experience &amp; Solution"/>
    <s v="MRK_Standard"/>
    <s v="Standard - PGN FL MRK"/>
    <x v="10"/>
    <x v="9"/>
    <n v="910"/>
    <s v="0910100"/>
    <s v="Exp-Rs Reg Prod/Svces-CstAccts"/>
    <s v="18400 - Incentives Allocated"/>
    <x v="1"/>
    <n v="95.7"/>
  </r>
  <r>
    <s v="CORP - Corporate Departments"/>
    <s v="FEG_GRID"/>
    <s v="Customer Experience &amp; Solution"/>
    <s v="MRK_Standard"/>
    <s v="Standard - PGN FL MRK"/>
    <x v="10"/>
    <x v="9"/>
    <n v="910"/>
    <s v="0910100"/>
    <s v="Exp-Rs Reg Prod/Svces-CstAccts"/>
    <s v="1E002 - Exec Short Term Incent"/>
    <x v="1"/>
    <n v="789.12"/>
  </r>
  <r>
    <s v="CORP - Corporate Departments"/>
    <s v="FEG_GRID"/>
    <s v="Customer Experience &amp; Solution"/>
    <s v="MRK_Standard"/>
    <s v="Standard - PGN FL MRK"/>
    <x v="6"/>
    <x v="9"/>
    <n v="912"/>
    <s v="0912000"/>
    <s v="Demonstrating &amp; Selling Exp"/>
    <s v="11000 - Labor"/>
    <x v="1"/>
    <n v="118977.88099999999"/>
  </r>
  <r>
    <s v="CORP - Corporate Departments"/>
    <s v="FEG_GRID"/>
    <s v="Customer Experience &amp; Solution"/>
    <s v="MRK_Standard"/>
    <s v="Standard - PGN FL MRK"/>
    <x v="6"/>
    <x v="9"/>
    <n v="912"/>
    <s v="0912000"/>
    <s v="Demonstrating &amp; Selling Exp"/>
    <s v="11003 - BUD ONLY-LABOR VACANCY FACTOR"/>
    <x v="1"/>
    <n v="-2982.98"/>
  </r>
  <r>
    <s v="CORP - Corporate Departments"/>
    <s v="FEG_GRID"/>
    <s v="Customer Experience &amp; Solution"/>
    <s v="MRK_Standard"/>
    <s v="Standard - PGN FL MRK"/>
    <x v="6"/>
    <x v="9"/>
    <n v="912"/>
    <s v="0912000"/>
    <s v="Demonstrating &amp; Selling Exp"/>
    <s v="18400 - Incentives Allocated"/>
    <x v="1"/>
    <n v="13919.48"/>
  </r>
  <r>
    <s v="CORP - Corporate Departments"/>
    <s v="FEG_GRID"/>
    <s v="Customer Experience &amp; Solution"/>
    <s v="MRK_Standard"/>
    <s v="Standard - PGN FL MRK"/>
    <x v="4"/>
    <x v="9"/>
    <n v="920"/>
    <s v="0920000"/>
    <s v="A &amp; G Salaries"/>
    <s v="11000 - Labor"/>
    <x v="1"/>
    <n v="259813.38"/>
  </r>
  <r>
    <s v="CORP - Corporate Departments"/>
    <s v="FEG_GRID"/>
    <s v="Customer Experience &amp; Solution"/>
    <s v="MRK_Standard"/>
    <s v="Standard - PGN FL MRK"/>
    <x v="4"/>
    <x v="9"/>
    <n v="920"/>
    <s v="0920000"/>
    <s v="A &amp; G Salaries"/>
    <s v="11003 - BUD ONLY-LABOR VACANCY FACTOR"/>
    <x v="1"/>
    <n v="-2630.26"/>
  </r>
  <r>
    <s v="CORP - Corporate Departments"/>
    <s v="FEG_GRID"/>
    <s v="Customer Experience &amp; Solution"/>
    <s v="MRK_Standard"/>
    <s v="Standard - PGN FL MRK"/>
    <x v="4"/>
    <x v="9"/>
    <n v="920"/>
    <s v="0920000"/>
    <s v="A &amp; G Salaries"/>
    <s v="18400 - Incentives Allocated"/>
    <x v="1"/>
    <n v="30861.96"/>
  </r>
  <r>
    <s v="CORP - Corporate Departments"/>
    <s v="FEG_GRID"/>
    <s v="Customer Experience &amp; Solution"/>
    <s v="MRK_Standard"/>
    <s v="Standard - PGN FL MRK"/>
    <x v="4"/>
    <x v="9"/>
    <n v="920"/>
    <s v="0920000"/>
    <s v="A &amp; G Salaries"/>
    <s v="1E002 - Exec Short Term Incent"/>
    <x v="1"/>
    <n v="182825.52"/>
  </r>
  <r>
    <s v="CORP - Corporate Departments"/>
    <s v="FEG_GRID"/>
    <s v="Customer Experience &amp; Solution"/>
    <s v="MRK_Standard"/>
    <s v="Standard - PGN FL MRK"/>
    <x v="4"/>
    <x v="9"/>
    <n v="921"/>
    <s v="0921200"/>
    <s v="Office Expenses"/>
    <s v="11003 - BUD ONLY-LABOR VACANCY FACTOR"/>
    <x v="1"/>
    <n v="-10233"/>
  </r>
  <r>
    <s v="CORP - Corporate Departments"/>
    <s v="FEG_GRID"/>
    <s v="Customer Experience &amp; Solution"/>
    <s v="MRK_Standard"/>
    <s v="Standard - PGN FL MRK"/>
    <x v="4"/>
    <x v="9"/>
    <n v="921"/>
    <s v="0921200"/>
    <s v="Office Expenses"/>
    <s v="18400 - Incentives Allocated"/>
    <x v="1"/>
    <n v="-1227.96"/>
  </r>
  <r>
    <s v="CORP - Corporate Departments"/>
    <s v="FEG_GRID"/>
    <s v="Customer Experience &amp; Solution"/>
    <s v="Operations Services"/>
    <s v="Centralized Operations"/>
    <x v="8"/>
    <x v="9"/>
    <n v="588"/>
    <s v="0588100"/>
    <s v="Misc Distribution Exp-Other"/>
    <s v="11000 - Labor"/>
    <x v="1"/>
    <n v="272.428"/>
  </r>
  <r>
    <s v="CORP - Corporate Departments"/>
    <s v="FEG_GRID"/>
    <s v="Customer Experience &amp; Solution"/>
    <s v="Operations Services"/>
    <s v="Centralized Operations"/>
    <x v="8"/>
    <x v="9"/>
    <n v="588"/>
    <s v="0588100"/>
    <s v="Misc Distribution Exp-Other"/>
    <s v="11003 - BUD ONLY-LABOR VACANCY FACTOR"/>
    <x v="1"/>
    <n v="-8.1731999999999996"/>
  </r>
  <r>
    <s v="CORP - Corporate Departments"/>
    <s v="FEG_GRID"/>
    <s v="Customer Experience &amp; Solution"/>
    <s v="Operations Services"/>
    <s v="Centralized Operations"/>
    <x v="8"/>
    <x v="9"/>
    <n v="588"/>
    <s v="0588100"/>
    <s v="Misc Distribution Exp-Other"/>
    <s v="18400 - Incentives Allocated"/>
    <x v="1"/>
    <n v="31.76"/>
  </r>
  <r>
    <s v="CORP - Corporate Departments"/>
    <s v="FEG_GRID"/>
    <s v="Customer Experience &amp; Solution"/>
    <s v="Technology Perf &amp; Optimization"/>
    <s v="T&amp;D Corp IT"/>
    <x v="11"/>
    <x v="9"/>
    <n v="560"/>
    <s v="0560000"/>
    <s v="Supervsn and Engrng-Trans Oper"/>
    <s v="11000 - Labor"/>
    <x v="1"/>
    <n v="30741.331200000001"/>
  </r>
  <r>
    <s v="CORP - Corporate Departments"/>
    <s v="FEG_GRID"/>
    <s v="Customer Experience &amp; Solution"/>
    <s v="Technology Perf &amp; Optimization"/>
    <s v="T&amp;D Corp IT"/>
    <x v="11"/>
    <x v="9"/>
    <n v="560"/>
    <s v="0560000"/>
    <s v="Supervsn and Engrng-Trans Oper"/>
    <s v="11003 - BUD ONLY-LABOR VACANCY FACTOR"/>
    <x v="1"/>
    <n v="-953.81759999999997"/>
  </r>
  <r>
    <s v="CORP - Corporate Departments"/>
    <s v="FEG_GRID"/>
    <s v="Customer Experience &amp; Solution"/>
    <s v="Technology Perf &amp; Optimization"/>
    <s v="T&amp;D Corp IT"/>
    <x v="11"/>
    <x v="9"/>
    <n v="560"/>
    <s v="0560000"/>
    <s v="Supervsn and Engrng-Trans Oper"/>
    <s v="18400 - Incentives Allocated"/>
    <x v="1"/>
    <n v="3574.48"/>
  </r>
  <r>
    <s v="CORP - Corporate Departments"/>
    <s v="FEG_GRID"/>
    <s v="Customer Experience &amp; Solution"/>
    <s v="Technology Perf &amp; Optimization"/>
    <s v="T&amp;D Corp IT"/>
    <x v="12"/>
    <x v="9"/>
    <n v="569.20000000000005"/>
    <s v="0569200"/>
    <s v="Maint Of Computer Software"/>
    <s v="11000 - Labor"/>
    <x v="1"/>
    <n v="640420.5344"/>
  </r>
  <r>
    <s v="CORP - Corporate Departments"/>
    <s v="FEG_GRID"/>
    <s v="Customer Experience &amp; Solution"/>
    <s v="Technology Perf &amp; Optimization"/>
    <s v="T&amp;D Corp IT"/>
    <x v="12"/>
    <x v="9"/>
    <n v="569.20000000000005"/>
    <s v="0569200"/>
    <s v="Maint Of Computer Software"/>
    <s v="11003 - BUD ONLY-LABOR VACANCY FACTOR"/>
    <x v="1"/>
    <n v="-19212.6126"/>
  </r>
  <r>
    <s v="CORP - Corporate Departments"/>
    <s v="FEG_GRID"/>
    <s v="Customer Experience &amp; Solution"/>
    <s v="Technology Perf &amp; Optimization"/>
    <s v="T&amp;D Corp IT"/>
    <x v="12"/>
    <x v="9"/>
    <n v="569.20000000000005"/>
    <s v="0569200"/>
    <s v="Maint Of Computer Software"/>
    <s v="18400 - Incentives Allocated"/>
    <x v="1"/>
    <n v="74544.960000000006"/>
  </r>
  <r>
    <s v="CORP - Corporate Departments"/>
    <s v="FEG_GRID"/>
    <s v="Customer Experience &amp; Solution"/>
    <s v="Technology Perf &amp; Optimization"/>
    <s v="T&amp;D Corp IT"/>
    <x v="8"/>
    <x v="9"/>
    <n v="580"/>
    <s v="0580000"/>
    <s v="Supervsn and Engring-Dist Oper"/>
    <s v="11000 - Labor"/>
    <x v="1"/>
    <n v="115.53400000000001"/>
  </r>
  <r>
    <s v="CORP - Corporate Departments"/>
    <s v="FEG_GRID"/>
    <s v="Customer Experience &amp; Solution"/>
    <s v="Technology Perf &amp; Optimization"/>
    <s v="T&amp;D Corp IT"/>
    <x v="8"/>
    <x v="9"/>
    <n v="580"/>
    <s v="0580000"/>
    <s v="Supervsn and Engring-Dist Oper"/>
    <s v="11003 - BUD ONLY-LABOR VACANCY FACTOR"/>
    <x v="1"/>
    <n v="-3.4655999999999998"/>
  </r>
  <r>
    <s v="CORP - Corporate Departments"/>
    <s v="FEG_GRID"/>
    <s v="Customer Experience &amp; Solution"/>
    <s v="Technology Perf &amp; Optimization"/>
    <s v="T&amp;D Corp IT"/>
    <x v="8"/>
    <x v="9"/>
    <n v="580"/>
    <s v="0580000"/>
    <s v="Supervsn and Engring-Dist Oper"/>
    <s v="18400 - Incentives Allocated"/>
    <x v="1"/>
    <n v="13.48"/>
  </r>
  <r>
    <s v="CORP - Corporate Departments"/>
    <s v="FEG_GRID"/>
    <s v="Customer Experience &amp; Solution"/>
    <s v="Technology Perf &amp; Optimization"/>
    <s v="T&amp;D Corp IT"/>
    <x v="8"/>
    <x v="9"/>
    <n v="588"/>
    <s v="0588100"/>
    <s v="Misc Distribution Exp-Other"/>
    <s v="12000 - Overtime"/>
    <x v="1"/>
    <n v="9242.7000000000007"/>
  </r>
  <r>
    <s v="CORP - Corporate Departments"/>
    <s v="FEG_GRID"/>
    <s v="Customer Experience &amp; Solution"/>
    <s v="Technology Perf &amp; Optimization"/>
    <s v="T&amp;D Corp IT"/>
    <x v="8"/>
    <x v="9"/>
    <n v="588"/>
    <s v="0588100"/>
    <s v="Misc Distribution Exp-Other"/>
    <s v="18400 - Incentives Allocated"/>
    <x v="1"/>
    <n v="1109.0999999999999"/>
  </r>
  <r>
    <s v="CORP - Corporate Departments"/>
    <s v="FEG_MRK"/>
    <s v="Strategy &amp; Business Dev"/>
    <s v="Enterprise Strategy-Planning"/>
    <s v="Enterprise Strategy-Planning"/>
    <x v="4"/>
    <x v="9"/>
    <n v="920"/>
    <s v="0920000"/>
    <s v="A &amp; G Salaries"/>
    <s v="11000 - Labor"/>
    <x v="1"/>
    <n v="1781263.0874000001"/>
  </r>
  <r>
    <s v="CORP - Corporate Departments"/>
    <s v="FEG_MRK"/>
    <s v="Strategy &amp; Business Dev"/>
    <s v="Enterprise Strategy-Planning"/>
    <s v="Enterprise Strategy-Planning"/>
    <x v="4"/>
    <x v="9"/>
    <n v="920"/>
    <s v="0920000"/>
    <s v="A &amp; G Salaries"/>
    <s v="11003 - BUD ONLY-LABOR VACANCY FACTOR"/>
    <x v="1"/>
    <n v="-20399.996999999999"/>
  </r>
  <r>
    <s v="CORP - Corporate Departments"/>
    <s v="FEG_MRK"/>
    <s v="Strategy &amp; Business Dev"/>
    <s v="Enterprise Strategy-Planning"/>
    <s v="Enterprise Strategy-Planning"/>
    <x v="4"/>
    <x v="9"/>
    <n v="920"/>
    <s v="0920000"/>
    <s v="A &amp; G Salaries"/>
    <s v="18400 - Incentives Allocated"/>
    <x v="1"/>
    <n v="202049.4"/>
  </r>
  <r>
    <s v="CORP - Corporate Departments"/>
    <s v="FEG_MRK"/>
    <s v="Strategy &amp; Business Dev"/>
    <s v="Enterprise Strategy-Planning"/>
    <s v="Enterprise Strategy-Planning"/>
    <x v="4"/>
    <x v="9"/>
    <n v="920"/>
    <s v="0920000"/>
    <s v="A &amp; G Salaries"/>
    <s v="1E002 - Exec Short Term Incent"/>
    <x v="1"/>
    <n v="76764"/>
  </r>
  <r>
    <s v="CORP - Corporate Departments"/>
    <s v="FEG_MRK"/>
    <s v="Strategy &amp; Business Dev"/>
    <s v="Renewable Gen Staff"/>
    <s v="Econ Dev - Florida"/>
    <x v="6"/>
    <x v="9"/>
    <n v="912"/>
    <s v="0912000"/>
    <s v="Demonstrating &amp; Selling Exp"/>
    <s v="1E002 - Exec Short Term Incent"/>
    <x v="1"/>
    <n v="37716"/>
  </r>
  <r>
    <s v="CORP - Corporate Departments"/>
    <s v="FEG_MRK"/>
    <s v="Strategy &amp; Business Dev"/>
    <s v="Renewable Gen Staff"/>
    <s v="Econ Dev - Florida"/>
    <x v="4"/>
    <x v="9"/>
    <n v="920"/>
    <s v="0920000"/>
    <s v="A &amp; G Salaries"/>
    <s v="1E002 - Exec Short Term Incent"/>
    <x v="1"/>
    <n v="5892"/>
  </r>
  <r>
    <s v="CORP - Corporate Departments"/>
    <s v="FEG_MRK"/>
    <s v="Strategy &amp; Business Dev"/>
    <s v="Renewable Gen Staff"/>
    <s v="Renewable Gen-DEF"/>
    <x v="4"/>
    <x v="9"/>
    <n v="920"/>
    <s v="0920000"/>
    <s v="A &amp; G Salaries"/>
    <s v="1E002 - Exec Short Term Incent"/>
    <x v="1"/>
    <n v="67116"/>
  </r>
  <r>
    <s v="CORP - Corporate Departments"/>
    <s v="FEG_OTH"/>
    <s v="Other Departments"/>
    <s v="Mapping OU to CT 60RX1D LPF98"/>
    <s v="Mapping OU to CT 60RX1D LPF98"/>
    <x v="4"/>
    <x v="9"/>
    <n v="920"/>
    <s v="0920000"/>
    <s v="A &amp; G Salaries"/>
    <s v="11000 - Labor"/>
    <x v="1"/>
    <n v="978653.43"/>
  </r>
  <r>
    <s v="CORP - Corporate Departments"/>
    <s v="FEG_OTH"/>
    <s v="Other Departments"/>
    <s v="Mapping OU to CT 60RX1D LPF98"/>
    <s v="Mapping OU to CT 60RX1D LPF98"/>
    <x v="4"/>
    <x v="9"/>
    <n v="920"/>
    <s v="0920000"/>
    <s v="A &amp; G Salaries"/>
    <s v="12000 - Overtime"/>
    <x v="1"/>
    <n v="289.44"/>
  </r>
  <r>
    <s v="CORP - Corporate Departments"/>
    <s v="FEG_OTH"/>
    <s v="Other Departments"/>
    <s v="Mapping OU to CT 60RX1D LPF98"/>
    <s v="Mapping OU to CT 60RX1D LPF98"/>
    <x v="4"/>
    <x v="9"/>
    <n v="920"/>
    <s v="0920000"/>
    <s v="A &amp; G Salaries"/>
    <s v="15002 - Labor Other"/>
    <x v="1"/>
    <n v="600.24"/>
  </r>
  <r>
    <s v="CORP - Corporate Departments"/>
    <s v="FEG_OTH"/>
    <s v="Other Departments"/>
    <s v="Mapping OU to CT 60RX1D LPF98"/>
    <s v="Mapping OU to CT 60RX1D LPF98"/>
    <x v="4"/>
    <x v="9"/>
    <n v="920"/>
    <s v="0920000"/>
    <s v="A &amp; G Salaries"/>
    <s v="18400 - Incentives Allocated"/>
    <x v="1"/>
    <n v="117473.37"/>
  </r>
  <r>
    <s v="CORP - Corporate Departments"/>
    <s v="FEG_OTH"/>
    <s v="Other Departments"/>
    <s v="Mapping OU to CT 60RX1D LPF98"/>
    <s v="Mapping OU to CT 60RX1D LPF98"/>
    <x v="4"/>
    <x v="9"/>
    <n v="920"/>
    <s v="0920000"/>
    <s v="A &amp; G Salaries"/>
    <s v="1E002 - Exec Short Term Incent"/>
    <x v="1"/>
    <n v="224181.48"/>
  </r>
  <r>
    <s v="CORP - Corporate Departments"/>
    <s v="FEG_OTH"/>
    <s v="Other Departments"/>
    <s v="Mapping OU to CT 60RX1D LPF98"/>
    <s v="Mapping OU to CT 60RX1D LPF98"/>
    <x v="4"/>
    <x v="9"/>
    <n v="925"/>
    <s v="0925200"/>
    <s v="Injuries And Damages-Other"/>
    <s v="11000 - Labor"/>
    <x v="1"/>
    <n v="19407.28"/>
  </r>
  <r>
    <s v="CORP - Corporate Departments"/>
    <s v="FEG_OTH"/>
    <s v="Other Departments"/>
    <s v="Mapping OU to CT 60RX1D LPF98"/>
    <s v="Mapping OU to CT 60RX1D LPF98"/>
    <x v="4"/>
    <x v="9"/>
    <n v="925"/>
    <s v="0925200"/>
    <s v="Injuries And Damages-Other"/>
    <s v="18400 - Incentives Allocated"/>
    <x v="1"/>
    <n v="2328.84"/>
  </r>
  <r>
    <s v="CORP - Corporate Departments"/>
    <s v="FEG_OTH"/>
    <s v="Other Departments"/>
    <s v="Mapping OU to CT 60RX2D NDF98"/>
    <s v="Mapping OU to CT 60RX2D NDF98"/>
    <x v="4"/>
    <x v="9"/>
    <n v="920"/>
    <s v="0920000"/>
    <s v="A &amp; G Salaries"/>
    <s v="11000 - Labor"/>
    <x v="1"/>
    <n v="389166.31"/>
  </r>
  <r>
    <s v="CORP - Corporate Departments"/>
    <s v="FEG_OTH"/>
    <s v="Other Departments"/>
    <s v="Mapping OU to CT 60RX2D NDF98"/>
    <s v="Mapping OU to CT 60RX2D NDF98"/>
    <x v="4"/>
    <x v="9"/>
    <n v="920"/>
    <s v="0920000"/>
    <s v="A &amp; G Salaries"/>
    <s v="11002 - Labor-Union"/>
    <x v="1"/>
    <n v="13448.51"/>
  </r>
  <r>
    <s v="CORP - Corporate Departments"/>
    <s v="FEG_OTH"/>
    <s v="Other Departments"/>
    <s v="Mapping OU to CT 60RX2D NDF98"/>
    <s v="Mapping OU to CT 60RX2D NDF98"/>
    <x v="4"/>
    <x v="9"/>
    <n v="920"/>
    <s v="0920000"/>
    <s v="A &amp; G Salaries"/>
    <s v="11003 - BUD ONLY-LABOR VACANCY FACTOR"/>
    <x v="1"/>
    <n v="-5416.34"/>
  </r>
  <r>
    <s v="CORP - Corporate Departments"/>
    <s v="FEG_OTH"/>
    <s v="Other Departments"/>
    <s v="Mapping OU to CT 60RX2D NDF98"/>
    <s v="Mapping OU to CT 60RX2D NDF98"/>
    <x v="4"/>
    <x v="9"/>
    <n v="920"/>
    <s v="0920000"/>
    <s v="A &amp; G Salaries"/>
    <s v="12000 - Overtime"/>
    <x v="1"/>
    <n v="1433.86"/>
  </r>
  <r>
    <s v="CORP - Corporate Departments"/>
    <s v="FEG_OTH"/>
    <s v="Other Departments"/>
    <s v="Mapping OU to CT 60RX2D NDF98"/>
    <s v="Mapping OU to CT 60RX2D NDF98"/>
    <x v="4"/>
    <x v="9"/>
    <n v="920"/>
    <s v="0920000"/>
    <s v="A &amp; G Salaries"/>
    <s v="12004 - Overtime-Union"/>
    <x v="1"/>
    <n v="600.1"/>
  </r>
  <r>
    <s v="CORP - Corporate Departments"/>
    <s v="FEG_OTH"/>
    <s v="Other Departments"/>
    <s v="Mapping OU to CT 60RX2D NDF98"/>
    <s v="Mapping OU to CT 60RX2D NDF98"/>
    <x v="4"/>
    <x v="9"/>
    <n v="920"/>
    <s v="0920000"/>
    <s v="A &amp; G Salaries"/>
    <s v="18400 - Incentives Allocated"/>
    <x v="1"/>
    <n v="46224.99"/>
  </r>
  <r>
    <s v="CORP - Corporate Departments"/>
    <s v="FEG_OTH"/>
    <s v="Other Departments"/>
    <s v="Mapping OU to CT 60RX2D NDF98"/>
    <s v="Mapping OU to CT 60RX2D NDF98"/>
    <x v="4"/>
    <x v="9"/>
    <n v="920"/>
    <s v="0920000"/>
    <s v="A &amp; G Salaries"/>
    <s v="18401 - Incentives Allocated-Union"/>
    <x v="1"/>
    <n v="421.5"/>
  </r>
  <r>
    <s v="CORP - Corporate Departments"/>
    <s v="FEG_OTH"/>
    <s v="Other Departments"/>
    <s v="Mapping OU to CT 60RX2D NDF98"/>
    <s v="Mapping OU to CT 60RX2D NDF98"/>
    <x v="4"/>
    <x v="9"/>
    <n v="920"/>
    <s v="0920000"/>
    <s v="A &amp; G Salaries"/>
    <s v="1E002 - Exec Short Term Incent"/>
    <x v="1"/>
    <n v="3190.2"/>
  </r>
  <r>
    <s v="CORP - Corporate Departments"/>
    <s v="FEG_OTH"/>
    <s v="Other Departments"/>
    <s v="Mapping OU to CT 60RX2D NDF98"/>
    <s v="Mapping OU to CT 60RX2D NDF98"/>
    <x v="4"/>
    <x v="9"/>
    <n v="921"/>
    <s v="0921200"/>
    <s v="Office Expenses"/>
    <s v="11003 - BUD ONLY-LABOR VACANCY FACTOR"/>
    <x v="1"/>
    <n v="-1048.32"/>
  </r>
  <r>
    <s v="CORP - Corporate Departments"/>
    <s v="FEG_OTH"/>
    <s v="Other Departments"/>
    <s v="Mapping OU to CT 60RX2D NDF98"/>
    <s v="Mapping OU to CT 60RX2D NDF98"/>
    <x v="4"/>
    <x v="9"/>
    <n v="921"/>
    <s v="0921200"/>
    <s v="Office Expenses"/>
    <s v="18400 - Incentives Allocated"/>
    <x v="1"/>
    <n v="-125.88"/>
  </r>
  <r>
    <s v="CORP - Corporate Departments"/>
    <s v="FEG_OTH"/>
    <s v="Other Departments"/>
    <s v="Mapping OU to CT 60RX3D NDF13"/>
    <s v="Mapping OU to CT 60RX3D NDF13"/>
    <x v="4"/>
    <x v="9"/>
    <n v="920"/>
    <s v="0920000"/>
    <s v="A &amp; G Salaries"/>
    <s v="11000 - Labor"/>
    <x v="1"/>
    <n v="6398716.5099999998"/>
  </r>
  <r>
    <s v="CORP - Corporate Departments"/>
    <s v="FEG_OTH"/>
    <s v="Other Departments"/>
    <s v="Mapping OU to CT 60RX3D NDF13"/>
    <s v="Mapping OU to CT 60RX3D NDF13"/>
    <x v="4"/>
    <x v="9"/>
    <n v="920"/>
    <s v="0920000"/>
    <s v="A &amp; G Salaries"/>
    <s v="11002 - Labor-Union"/>
    <x v="1"/>
    <n v="13799.1"/>
  </r>
  <r>
    <s v="CORP - Corporate Departments"/>
    <s v="FEG_OTH"/>
    <s v="Other Departments"/>
    <s v="Mapping OU to CT 60RX3D NDF13"/>
    <s v="Mapping OU to CT 60RX3D NDF13"/>
    <x v="4"/>
    <x v="9"/>
    <n v="920"/>
    <s v="0920000"/>
    <s v="A &amp; G Salaries"/>
    <s v="11003 - BUD ONLY-LABOR VACANCY FACTOR"/>
    <x v="1"/>
    <n v="-206265.32"/>
  </r>
  <r>
    <s v="CORP - Corporate Departments"/>
    <s v="FEG_OTH"/>
    <s v="Other Departments"/>
    <s v="Mapping OU to CT 60RX3D NDF13"/>
    <s v="Mapping OU to CT 60RX3D NDF13"/>
    <x v="4"/>
    <x v="9"/>
    <n v="920"/>
    <s v="0920000"/>
    <s v="A &amp; G Salaries"/>
    <s v="12000 - Overtime"/>
    <x v="1"/>
    <n v="598.33000000000004"/>
  </r>
  <r>
    <s v="CORP - Corporate Departments"/>
    <s v="FEG_OTH"/>
    <s v="Other Departments"/>
    <s v="Mapping OU to CT 60RX3D NDF13"/>
    <s v="Mapping OU to CT 60RX3D NDF13"/>
    <x v="4"/>
    <x v="9"/>
    <n v="920"/>
    <s v="0920000"/>
    <s v="A &amp; G Salaries"/>
    <s v="15002 - Labor Other"/>
    <x v="1"/>
    <n v="59.16"/>
  </r>
  <r>
    <s v="CORP - Corporate Departments"/>
    <s v="FEG_OTH"/>
    <s v="Other Departments"/>
    <s v="Mapping OU to CT 60RX3D NDF13"/>
    <s v="Mapping OU to CT 60RX3D NDF13"/>
    <x v="4"/>
    <x v="9"/>
    <n v="920"/>
    <s v="0920000"/>
    <s v="A &amp; G Salaries"/>
    <s v="18400 - Incentives Allocated"/>
    <x v="1"/>
    <n v="743168.89"/>
  </r>
  <r>
    <s v="CORP - Corporate Departments"/>
    <s v="FEG_OTH"/>
    <s v="Other Departments"/>
    <s v="Mapping OU to CT 60RX3D NDF13"/>
    <s v="Mapping OU to CT 60RX3D NDF13"/>
    <x v="4"/>
    <x v="9"/>
    <n v="920"/>
    <s v="0920000"/>
    <s v="A &amp; G Salaries"/>
    <s v="18401 - Incentives Allocated-Union"/>
    <x v="1"/>
    <n v="414.06"/>
  </r>
  <r>
    <s v="CORP - Corporate Departments"/>
    <s v="FEG_OTH"/>
    <s v="Other Departments"/>
    <s v="Mapping OU to CT 60RX3D NDF13"/>
    <s v="Mapping OU to CT 60RX3D NDF13"/>
    <x v="4"/>
    <x v="9"/>
    <n v="920"/>
    <s v="0920000"/>
    <s v="A &amp; G Salaries"/>
    <s v="1E002 - Exec Short Term Incent"/>
    <x v="1"/>
    <n v="288269.28000000003"/>
  </r>
  <r>
    <s v="CORP - Corporate Departments"/>
    <s v="FEG_OTH"/>
    <s v="Other Departments"/>
    <s v="Mapping OU to CT 60RX3D NDF13"/>
    <s v="Mapping OU to CT 60RX3D NDF13"/>
    <x v="4"/>
    <x v="9"/>
    <n v="921"/>
    <s v="0921200"/>
    <s v="Office Expenses"/>
    <s v="11003 - BUD ONLY-LABOR VACANCY FACTOR"/>
    <x v="1"/>
    <n v="-193002.04"/>
  </r>
  <r>
    <s v="CORP - Corporate Departments"/>
    <s v="FEG_OTH"/>
    <s v="Other Departments"/>
    <s v="Mapping OU to CT 60RX3D NDF13"/>
    <s v="Mapping OU to CT 60RX3D NDF13"/>
    <x v="4"/>
    <x v="9"/>
    <n v="921"/>
    <s v="0921200"/>
    <s v="Office Expenses"/>
    <s v="15000 - Severance"/>
    <x v="1"/>
    <n v="2087.2399999999998"/>
  </r>
  <r>
    <s v="CORP - Corporate Departments"/>
    <s v="FEG_OTH"/>
    <s v="Other Departments"/>
    <s v="Mapping OU to CT 60RX3D NDF13"/>
    <s v="Mapping OU to CT 60RX3D NDF13"/>
    <x v="4"/>
    <x v="9"/>
    <n v="921"/>
    <s v="0921200"/>
    <s v="Office Expenses"/>
    <s v="18400 - Incentives Allocated"/>
    <x v="1"/>
    <n v="-23160.46"/>
  </r>
  <r>
    <s v="CORP - Corporate Departments"/>
    <s v="FEG_OTH"/>
    <s v="Other Departments"/>
    <s v="Overheads EHS-Florida"/>
    <s v="Overheads EHS-Florida"/>
    <x v="4"/>
    <x v="9"/>
    <n v="920"/>
    <s v="0920000"/>
    <s v="A &amp; G Salaries"/>
    <s v="11000 - Labor"/>
    <x v="1"/>
    <n v="23722.6"/>
  </r>
  <r>
    <s v="CORP - Corporate Departments"/>
    <s v="FEG_OTH"/>
    <s v="Other Departments"/>
    <s v="Overheads EHS-Florida"/>
    <s v="Overheads EHS-Florida"/>
    <x v="4"/>
    <x v="9"/>
    <n v="920"/>
    <s v="0920000"/>
    <s v="A &amp; G Salaries"/>
    <s v="11003 - BUD ONLY-LABOR VACANCY FACTOR"/>
    <x v="1"/>
    <n v="-721.04"/>
  </r>
  <r>
    <s v="CORP - Corporate Departments"/>
    <s v="FEG_OTH"/>
    <s v="Other Departments"/>
    <s v="Overheads EHS-Florida"/>
    <s v="Overheads EHS-Florida"/>
    <x v="4"/>
    <x v="9"/>
    <n v="920"/>
    <s v="0920000"/>
    <s v="A &amp; G Salaries"/>
    <s v="18400 - Incentives Allocated"/>
    <x v="1"/>
    <n v="2760.18"/>
  </r>
  <r>
    <s v="CORP - Corporate Departments"/>
    <s v="FEG_OTH"/>
    <s v="Other Departments"/>
    <s v="Overheads EHS-Florida"/>
    <s v="Overheads EHS-Florida"/>
    <x v="4"/>
    <x v="9"/>
    <n v="920"/>
    <s v="0920000"/>
    <s v="A &amp; G Salaries"/>
    <s v="1E002 - Exec Short Term Incent"/>
    <x v="1"/>
    <n v="35185.919999999998"/>
  </r>
  <r>
    <s v="CORP - Corporate Departments"/>
    <s v="FEG_OTH"/>
    <s v="Other Departments"/>
    <s v="PE Florida Other"/>
    <s v="PE Florida Other"/>
    <x v="13"/>
    <x v="9"/>
    <n v="426.1"/>
    <s v="0426100"/>
    <s v="Donations"/>
    <s v="11000 - Labor"/>
    <x v="1"/>
    <n v="110266.5514"/>
  </r>
  <r>
    <s v="CORP - Corporate Departments"/>
    <s v="FEG_OTH"/>
    <s v="Other Departments"/>
    <s v="PE Florida Other"/>
    <s v="PE Florida Other"/>
    <x v="13"/>
    <x v="9"/>
    <n v="426.1"/>
    <s v="0426100"/>
    <s v="Donations"/>
    <s v="11003 - BUD ONLY-LABOR VACANCY FACTOR"/>
    <x v="1"/>
    <n v="-4793.3440000000001"/>
  </r>
  <r>
    <s v="CORP - Corporate Departments"/>
    <s v="FEG_OTH"/>
    <s v="Other Departments"/>
    <s v="PE Florida Other"/>
    <s v="PE Florida Other"/>
    <x v="13"/>
    <x v="9"/>
    <n v="426.1"/>
    <s v="0426100"/>
    <s v="Donations"/>
    <s v="18400 - Incentives Allocated"/>
    <x v="1"/>
    <n v="12704.76"/>
  </r>
  <r>
    <s v="CORP - Corporate Departments"/>
    <s v="FEG_OTH"/>
    <s v="Other Departments"/>
    <s v="PE Florida Other"/>
    <s v="PE Florida Other"/>
    <x v="4"/>
    <x v="9"/>
    <n v="920"/>
    <s v="0920000"/>
    <s v="A &amp; G Salaries"/>
    <s v="11000 - Labor"/>
    <x v="1"/>
    <n v="5000074.6443999996"/>
  </r>
  <r>
    <s v="CORP - Corporate Departments"/>
    <s v="FEG_OTH"/>
    <s v="Other Departments"/>
    <s v="PE Florida Other"/>
    <s v="PE Florida Other"/>
    <x v="4"/>
    <x v="9"/>
    <n v="920"/>
    <s v="0920000"/>
    <s v="A &amp; G Salaries"/>
    <s v="11002 - Labor-Union"/>
    <x v="1"/>
    <n v="2925.3020000000001"/>
  </r>
  <r>
    <s v="CORP - Corporate Departments"/>
    <s v="FEG_OTH"/>
    <s v="Other Departments"/>
    <s v="PE Florida Other"/>
    <s v="PE Florida Other"/>
    <x v="4"/>
    <x v="9"/>
    <n v="920"/>
    <s v="0920000"/>
    <s v="A &amp; G Salaries"/>
    <s v="11003 - BUD ONLY-LABOR VACANCY FACTOR"/>
    <x v="1"/>
    <n v="-53071.2287"/>
  </r>
  <r>
    <s v="CORP - Corporate Departments"/>
    <s v="FEG_OTH"/>
    <s v="Other Departments"/>
    <s v="PE Florida Other"/>
    <s v="PE Florida Other"/>
    <x v="4"/>
    <x v="9"/>
    <n v="920"/>
    <s v="0920000"/>
    <s v="A &amp; G Salaries"/>
    <s v="12000 - Overtime"/>
    <x v="1"/>
    <n v="4446.2088000000003"/>
  </r>
  <r>
    <s v="CORP - Corporate Departments"/>
    <s v="FEG_OTH"/>
    <s v="Other Departments"/>
    <s v="PE Florida Other"/>
    <s v="PE Florida Other"/>
    <x v="4"/>
    <x v="9"/>
    <n v="920"/>
    <s v="0920000"/>
    <s v="A &amp; G Salaries"/>
    <s v="15002 - Labor Other"/>
    <x v="1"/>
    <n v="10850.581200000001"/>
  </r>
  <r>
    <s v="CORP - Corporate Departments"/>
    <s v="FEG_OTH"/>
    <s v="Other Departments"/>
    <s v="PE Florida Other"/>
    <s v="PE Florida Other"/>
    <x v="4"/>
    <x v="9"/>
    <n v="920"/>
    <s v="0920000"/>
    <s v="A &amp; G Salaries"/>
    <s v="18400 - Incentives Allocated"/>
    <x v="1"/>
    <n v="594239"/>
  </r>
  <r>
    <s v="CORP - Corporate Departments"/>
    <s v="FEG_OTH"/>
    <s v="Other Departments"/>
    <s v="PE Florida Other"/>
    <s v="PE Florida Other"/>
    <x v="4"/>
    <x v="9"/>
    <n v="920"/>
    <s v="0920000"/>
    <s v="A &amp; G Salaries"/>
    <s v="18401 - Incentives Allocated-Union"/>
    <x v="1"/>
    <n v="87.74"/>
  </r>
  <r>
    <s v="CORP - Corporate Departments"/>
    <s v="FEG_OTH"/>
    <s v="Other Departments"/>
    <s v="PE Florida Other"/>
    <s v="PE Florida Other"/>
    <x v="4"/>
    <x v="9"/>
    <n v="920"/>
    <s v="0920000"/>
    <s v="A &amp; G Salaries"/>
    <s v="1E002 - Exec Short Term Incent"/>
    <x v="1"/>
    <n v="399432"/>
  </r>
  <r>
    <s v="CORP - Corporate Departments"/>
    <s v="FEG_PRES"/>
    <s v="State Presidents"/>
    <s v="President Florida Staff"/>
    <s v="Florida President-DEF"/>
    <x v="14"/>
    <x v="9"/>
    <n v="426.4"/>
    <s v="0426400"/>
    <s v="Exp/Civic &amp; Political Activity"/>
    <s v="1E002 - Exec Short Term Incent"/>
    <x v="1"/>
    <n v="68112"/>
  </r>
  <r>
    <s v="CORP - Corporate Departments"/>
    <s v="FEG_PRES"/>
    <s v="State Presidents"/>
    <s v="President Florida Staff"/>
    <s v="Florida President-DEF"/>
    <x v="4"/>
    <x v="9"/>
    <n v="920"/>
    <s v="0920000"/>
    <s v="A &amp; G Salaries"/>
    <s v="11000 - Labor"/>
    <x v="1"/>
    <n v="26940.5082"/>
  </r>
  <r>
    <s v="CORP - Corporate Departments"/>
    <s v="FEG_PRES"/>
    <s v="State Presidents"/>
    <s v="President Florida Staff"/>
    <s v="Florida President-DEF"/>
    <x v="4"/>
    <x v="9"/>
    <n v="920"/>
    <s v="0920000"/>
    <s v="A &amp; G Salaries"/>
    <s v="18400 - Incentives Allocated"/>
    <x v="1"/>
    <n v="3232.84"/>
  </r>
  <r>
    <s v="CORP - Corporate Departments"/>
    <s v="FEG_PRES"/>
    <s v="State Presidents"/>
    <s v="President Florida Staff"/>
    <s v="Florida President-DEF"/>
    <x v="4"/>
    <x v="9"/>
    <n v="920"/>
    <s v="0920000"/>
    <s v="A &amp; G Salaries"/>
    <s v="1E002 - Exec Short Term Incent"/>
    <x v="1"/>
    <n v="288024"/>
  </r>
  <r>
    <s v="CORP - Corporate Departments"/>
    <s v="FEG_PRES"/>
    <s v="State Presidents"/>
    <s v="Rates &amp; Regulatory-Florida"/>
    <s v="Florida Rates-DEF"/>
    <x v="4"/>
    <x v="9"/>
    <n v="920"/>
    <s v="0920000"/>
    <s v="A &amp; G Salaries"/>
    <s v="1E002 - Exec Short Term Incent"/>
    <x v="1"/>
    <n v="127524"/>
  </r>
  <r>
    <s v="CORP - Corporate Departments"/>
    <s v="FEG_TRANS"/>
    <s v="Transmission"/>
    <s v="System Operations &amp; Planning"/>
    <s v="Sys Ops Business Services"/>
    <x v="3"/>
    <x v="9"/>
    <n v="556"/>
    <s v="0556000"/>
    <s v="System Cnts &amp; Load Dispatching"/>
    <s v="11000 - Labor"/>
    <x v="1"/>
    <n v="103221.45020000001"/>
  </r>
  <r>
    <s v="CORP - Corporate Departments"/>
    <s v="FEG_TRANS"/>
    <s v="Transmission"/>
    <s v="System Operations &amp; Planning"/>
    <s v="Sys Ops Business Services"/>
    <x v="3"/>
    <x v="9"/>
    <n v="556"/>
    <s v="0556000"/>
    <s v="System Cnts &amp; Load Dispatching"/>
    <s v="18400 - Incentives Allocated"/>
    <x v="1"/>
    <n v="12386.62"/>
  </r>
  <r>
    <s v="CORP - Corporate Departments"/>
    <s v="FEG_TRANS"/>
    <s v="Transmission"/>
    <s v="System Operations &amp; Planning"/>
    <s v="Sys Ops Energy Acctg PEF"/>
    <x v="11"/>
    <x v="9"/>
    <n v="561"/>
    <s v="0561200"/>
    <s v="Load Dispatch-Mnitor&amp;OprTrnSys"/>
    <s v="1E002 - Exec Short Term Incent"/>
    <x v="1"/>
    <n v="20725.2"/>
  </r>
  <r>
    <s v="CORP - Corporate Departments"/>
    <s v="FEG_TRANS"/>
    <s v="Transmission"/>
    <s v="System Operations &amp; Planning"/>
    <s v="Sys Ops Energy Acctg PEF"/>
    <x v="11"/>
    <x v="9"/>
    <n v="561"/>
    <s v="0561300"/>
    <s v="Load Dispatch - TransSvc&amp;Sch"/>
    <s v="1E002 - Exec Short Term Incent"/>
    <x v="1"/>
    <n v="2302.8000000000002"/>
  </r>
  <r>
    <s v="CORP - Corporate Departments"/>
    <s v="FEG_TRANS"/>
    <s v="Transmission"/>
    <s v="System Operations &amp; Planning"/>
    <s v="Sys Ops Staff"/>
    <x v="3"/>
    <x v="9"/>
    <n v="556"/>
    <s v="0556000"/>
    <s v="System Cnts &amp; Load Dispatching"/>
    <s v="1E002 - Exec Short Term Incent"/>
    <x v="1"/>
    <n v="15417.6"/>
  </r>
  <r>
    <s v="CORP - Corporate Departments"/>
    <s v="FEG_TRANS"/>
    <s v="Transmission"/>
    <s v="System Operations &amp; Planning"/>
    <s v="Sys Ops Staff"/>
    <x v="11"/>
    <x v="9"/>
    <n v="561"/>
    <s v="0561100"/>
    <s v="Load Dispatch-Reliability"/>
    <s v="1E002 - Exec Short Term Incent"/>
    <x v="1"/>
    <n v="7708.8"/>
  </r>
  <r>
    <s v="CORP - Corporate Departments"/>
    <s v="FEG_TRANS"/>
    <s v="Transmission"/>
    <s v="System Operations &amp; Planning"/>
    <s v="Sys Ops Staff"/>
    <x v="11"/>
    <x v="9"/>
    <n v="561"/>
    <s v="0561200"/>
    <s v="Load Dispatch-Mnitor&amp;OprTrnSys"/>
    <s v="1E002 - Exec Short Term Incent"/>
    <x v="1"/>
    <n v="7708.8"/>
  </r>
  <r>
    <s v="CORP - Corporate Departments"/>
    <s v="FEG_TRANS"/>
    <s v="Transmission"/>
    <s v="System Operations &amp; Planning"/>
    <s v="Sys Ops Staff"/>
    <x v="11"/>
    <x v="9"/>
    <n v="561"/>
    <s v="0561300"/>
    <s v="Load Dispatch - TransSvc&amp;Sch"/>
    <s v="1E002 - Exec Short Term Incent"/>
    <x v="1"/>
    <n v="7708.8"/>
  </r>
  <r>
    <s v="CORP - Corporate Departments"/>
    <s v="FEG_TRANS"/>
    <s v="Transmission"/>
    <s v="System Operations &amp; Planning"/>
    <s v="Sys Ops Staff"/>
    <x v="4"/>
    <x v="9"/>
    <n v="920"/>
    <s v="0920000"/>
    <s v="A &amp; G Salaries"/>
    <s v="11000 - Labor"/>
    <x v="1"/>
    <n v="402234.06"/>
  </r>
  <r>
    <s v="CORP - Corporate Departments"/>
    <s v="FEG_TRANS"/>
    <s v="Transmission"/>
    <s v="System Operations &amp; Planning"/>
    <s v="Sys Ops Staff"/>
    <x v="4"/>
    <x v="9"/>
    <n v="920"/>
    <s v="0920000"/>
    <s v="A &amp; G Salaries"/>
    <s v="11002 - Labor-Union"/>
    <x v="1"/>
    <n v="6487.34"/>
  </r>
  <r>
    <s v="CORP - Corporate Departments"/>
    <s v="FEG_TRANS"/>
    <s v="Transmission"/>
    <s v="System Operations &amp; Planning"/>
    <s v="Sys Ops Staff"/>
    <x v="4"/>
    <x v="9"/>
    <n v="920"/>
    <s v="0920000"/>
    <s v="A &amp; G Salaries"/>
    <s v="11003 - BUD ONLY-LABOR VACANCY FACTOR"/>
    <x v="1"/>
    <n v="-12118.41"/>
  </r>
  <r>
    <s v="CORP - Corporate Departments"/>
    <s v="FEG_TRANS"/>
    <s v="Transmission"/>
    <s v="System Operations &amp; Planning"/>
    <s v="Sys Ops Staff"/>
    <x v="4"/>
    <x v="9"/>
    <n v="920"/>
    <s v="0920000"/>
    <s v="A &amp; G Salaries"/>
    <s v="12000 - Overtime"/>
    <x v="1"/>
    <n v="923.69"/>
  </r>
  <r>
    <s v="CORP - Corporate Departments"/>
    <s v="FEG_TRANS"/>
    <s v="Transmission"/>
    <s v="System Operations &amp; Planning"/>
    <s v="Sys Ops Staff"/>
    <x v="4"/>
    <x v="9"/>
    <n v="920"/>
    <s v="0920000"/>
    <s v="A &amp; G Salaries"/>
    <s v="12004 - Overtime-Union"/>
    <x v="1"/>
    <n v="278.32"/>
  </r>
  <r>
    <s v="CORP - Corporate Departments"/>
    <s v="FEG_TRANS"/>
    <s v="Transmission"/>
    <s v="System Operations &amp; Planning"/>
    <s v="Sys Ops Staff"/>
    <x v="4"/>
    <x v="9"/>
    <n v="920"/>
    <s v="0920000"/>
    <s v="A &amp; G Salaries"/>
    <s v="18400 - Incentives Allocated"/>
    <x v="1"/>
    <n v="46927.92"/>
  </r>
  <r>
    <s v="CORP - Corporate Departments"/>
    <s v="FEG_TRANS"/>
    <s v="Transmission"/>
    <s v="System Operations &amp; Planning"/>
    <s v="Sys Ops Staff"/>
    <x v="4"/>
    <x v="9"/>
    <n v="920"/>
    <s v="0920000"/>
    <s v="A &amp; G Salaries"/>
    <s v="18401 - Incentives Allocated-Union"/>
    <x v="1"/>
    <n v="203.05"/>
  </r>
  <r>
    <s v="CORP - Corporate Departments"/>
    <s v="FEG_TRANS"/>
    <s v="Transmission"/>
    <s v="System Operations &amp; Planning"/>
    <s v="Sys Ops Staff"/>
    <x v="4"/>
    <x v="9"/>
    <n v="920"/>
    <s v="0920000"/>
    <s v="A &amp; G Salaries"/>
    <s v="1E002 - Exec Short Term Incent"/>
    <x v="1"/>
    <n v="25490.76"/>
  </r>
  <r>
    <s v="CORP - Corporate Departments"/>
    <s v="FEG_TRANS"/>
    <s v="Transmission"/>
    <s v="System Operations &amp; Planning"/>
    <s v="Sys Ops Staff"/>
    <x v="4"/>
    <x v="9"/>
    <n v="921"/>
    <s v="0921200"/>
    <s v="Office Expenses"/>
    <s v="11003 - BUD ONLY-LABOR VACANCY FACTOR"/>
    <x v="1"/>
    <n v="-6664.44"/>
  </r>
  <r>
    <s v="CORP - Corporate Departments"/>
    <s v="FEG_TRANS"/>
    <s v="Transmission"/>
    <s v="System Operations &amp; Planning"/>
    <s v="Sys Ops Staff"/>
    <x v="4"/>
    <x v="9"/>
    <n v="921"/>
    <s v="0921200"/>
    <s v="Office Expenses"/>
    <s v="15000 - Severance"/>
    <x v="1"/>
    <n v="940.73"/>
  </r>
  <r>
    <s v="CORP - Corporate Departments"/>
    <s v="FEG_TRANS"/>
    <s v="Transmission"/>
    <s v="System Operations &amp; Planning"/>
    <s v="Sys Ops Staff"/>
    <x v="4"/>
    <x v="9"/>
    <n v="921"/>
    <s v="0921200"/>
    <s v="Office Expenses"/>
    <s v="18400 - Incentives Allocated"/>
    <x v="1"/>
    <n v="-799.8"/>
  </r>
  <r>
    <s v="CORP - Corporate Departments"/>
    <s v="FEG_TRANS"/>
    <s v="Transmission"/>
    <s v="T Resource &amp; ProjMgt"/>
    <s v="Transmission Resource Mgmt Fl"/>
    <x v="11"/>
    <x v="9"/>
    <n v="566"/>
    <s v="0566000"/>
    <s v="Misc Trans Exp-Other"/>
    <s v="11000 - Labor"/>
    <x v="1"/>
    <n v="16957.805199999999"/>
  </r>
  <r>
    <s v="CORP - Corporate Departments"/>
    <s v="FEG_TRANS"/>
    <s v="Transmission"/>
    <s v="T Resource &amp; ProjMgt"/>
    <s v="Transmission Resource Mgmt Fl"/>
    <x v="11"/>
    <x v="9"/>
    <n v="566"/>
    <s v="0566000"/>
    <s v="Misc Trans Exp-Other"/>
    <s v="18400 - Incentives Allocated"/>
    <x v="1"/>
    <n v="2034.94"/>
  </r>
  <r>
    <s v="CORP - Corporate Departments"/>
    <s v="FEG_TRANS"/>
    <s v="Transmission"/>
    <s v="T Resource &amp; ProjMgt"/>
    <s v="Transmission Resource Mgmt Fl"/>
    <x v="4"/>
    <x v="9"/>
    <n v="920"/>
    <s v="0920000"/>
    <s v="A &amp; G Salaries"/>
    <s v="11000 - Labor"/>
    <x v="1"/>
    <n v="52767.440199999997"/>
  </r>
  <r>
    <s v="CORP - Corporate Departments"/>
    <s v="FEG_TRANS"/>
    <s v="Transmission"/>
    <s v="T Resource &amp; ProjMgt"/>
    <s v="Transmission Resource Mgmt Fl"/>
    <x v="4"/>
    <x v="9"/>
    <n v="920"/>
    <s v="0920000"/>
    <s v="A &amp; G Salaries"/>
    <s v="18400 - Incentives Allocated"/>
    <x v="1"/>
    <n v="6332.14"/>
  </r>
  <r>
    <s v="CORP - Corporate Departments"/>
    <s v="FEG_TRANS"/>
    <s v="Transmission"/>
    <s v="Trans Operations Svcs"/>
    <s v="Trans Compliance Staff"/>
    <x v="11"/>
    <x v="9"/>
    <n v="561"/>
    <s v="0561100"/>
    <s v="Load Dispatch-Reliability"/>
    <s v="1E002 - Exec Short Term Incent"/>
    <x v="1"/>
    <n v="1298.4000000000001"/>
  </r>
  <r>
    <s v="CORP - Corporate Departments"/>
    <s v="FEG_TRANS"/>
    <s v="Transmission"/>
    <s v="Trans Operations Svcs"/>
    <s v="Trans Compliance Staff"/>
    <x v="11"/>
    <x v="9"/>
    <n v="561"/>
    <s v="0561200"/>
    <s v="Load Dispatch-Mnitor&amp;OprTrnSys"/>
    <s v="1E002 - Exec Short Term Incent"/>
    <x v="1"/>
    <n v="4544.3999999999996"/>
  </r>
  <r>
    <s v="CORP - Corporate Departments"/>
    <s v="FEG_TRANS"/>
    <s v="Transmission"/>
    <s v="Trans Operations Svcs"/>
    <s v="Trans Compliance Staff"/>
    <x v="11"/>
    <x v="9"/>
    <n v="561"/>
    <s v="0561300"/>
    <s v="Load Dispatch - TransSvc&amp;Sch"/>
    <s v="1E002 - Exec Short Term Incent"/>
    <x v="1"/>
    <n v="649.20000000000005"/>
  </r>
  <r>
    <s v="CORP - Corporate Departments"/>
    <s v="FEG_TRANS"/>
    <s v="Transmission"/>
    <s v="Transmission C&amp;M"/>
    <s v="Trans C&amp;M FL"/>
    <x v="11"/>
    <x v="9"/>
    <n v="566"/>
    <s v="0566000"/>
    <s v="Misc Trans Exp-Other"/>
    <s v="1E002 - Exec Short Term Incent"/>
    <x v="1"/>
    <n v="1272"/>
  </r>
  <r>
    <s v="CORP - Corporate Departments"/>
    <s v="FEG_TRANS"/>
    <s v="Transmission"/>
    <s v="Transmission VegMgt"/>
    <s v="Trans Veg Mgmt Support"/>
    <x v="12"/>
    <x v="9"/>
    <n v="571"/>
    <s v="0571000"/>
    <s v="Maint Of Overhead Lines-Trans"/>
    <s v="1E002 - Exec Short Term Incent"/>
    <x v="1"/>
    <n v="2412"/>
  </r>
  <r>
    <s v="CORP - Corporate Departments"/>
    <s v="GOVERNANCE"/>
    <s v="Governance"/>
    <s v="Mapping OU to 60RX3D NDF13 Gov"/>
    <s v="Mapping OU to 60RX3D NDF13 Gov"/>
    <x v="13"/>
    <x v="9"/>
    <n v="426.1"/>
    <s v="0426100"/>
    <s v="Donations"/>
    <s v="11000 - Labor"/>
    <x v="1"/>
    <n v="83768.3"/>
  </r>
  <r>
    <s v="CORP - Corporate Departments"/>
    <s v="GOVERNANCE"/>
    <s v="Governance"/>
    <s v="Mapping OU to 60RX3D NDF13 Gov"/>
    <s v="Mapping OU to 60RX3D NDF13 Gov"/>
    <x v="13"/>
    <x v="9"/>
    <n v="426.1"/>
    <s v="0426100"/>
    <s v="Donations"/>
    <s v="11003 - BUD ONLY-LABOR VACANCY FACTOR"/>
    <x v="1"/>
    <n v="-3082.74"/>
  </r>
  <r>
    <s v="CORP - Corporate Departments"/>
    <s v="GOVERNANCE"/>
    <s v="Governance"/>
    <s v="Mapping OU to 60RX3D NDF13 Gov"/>
    <s v="Mapping OU to 60RX3D NDF13 Gov"/>
    <x v="13"/>
    <x v="9"/>
    <n v="426.1"/>
    <s v="0426100"/>
    <s v="Donations"/>
    <s v="18400 - Incentives Allocated"/>
    <x v="1"/>
    <n v="9713.0400000000009"/>
  </r>
  <r>
    <s v="CORP - Corporate Departments"/>
    <s v="GOVERNANCE"/>
    <s v="Governance"/>
    <s v="Mapping OU to 60RX3D NDF13 Gov"/>
    <s v="Mapping OU to 60RX3D NDF13 Gov"/>
    <x v="13"/>
    <x v="9"/>
    <n v="426.1"/>
    <s v="0426100"/>
    <s v="Donations"/>
    <s v="1E002 - Exec Short Term Incent"/>
    <x v="1"/>
    <n v="6489.12"/>
  </r>
  <r>
    <s v="CORP - Corporate Departments"/>
    <s v="GOVERNANCE"/>
    <s v="Governance"/>
    <s v="Mapping OU to 60RX3D NDF13 Gov"/>
    <s v="Mapping OU to 60RX3D NDF13 Gov"/>
    <x v="14"/>
    <x v="9"/>
    <n v="426.4"/>
    <s v="0426400"/>
    <s v="Exp/Civic &amp; Political Activity"/>
    <s v="11000 - Labor"/>
    <x v="1"/>
    <n v="255646.12"/>
  </r>
  <r>
    <s v="CORP - Corporate Departments"/>
    <s v="GOVERNANCE"/>
    <s v="Governance"/>
    <s v="Mapping OU to 60RX3D NDF13 Gov"/>
    <s v="Mapping OU to 60RX3D NDF13 Gov"/>
    <x v="14"/>
    <x v="9"/>
    <n v="426.4"/>
    <s v="0426400"/>
    <s v="Exp/Civic &amp; Political Activity"/>
    <s v="11003 - BUD ONLY-LABOR VACANCY FACTOR"/>
    <x v="1"/>
    <n v="-16904.7"/>
  </r>
  <r>
    <s v="CORP - Corporate Departments"/>
    <s v="GOVERNANCE"/>
    <s v="Governance"/>
    <s v="Mapping OU to 60RX3D NDF13 Gov"/>
    <s v="Mapping OU to 60RX3D NDF13 Gov"/>
    <x v="14"/>
    <x v="9"/>
    <n v="426.4"/>
    <s v="0426400"/>
    <s v="Exp/Civic &amp; Political Activity"/>
    <s v="18400 - Incentives Allocated"/>
    <x v="1"/>
    <n v="28648.959999999999"/>
  </r>
  <r>
    <s v="CORP - Corporate Departments"/>
    <s v="GOVERNANCE"/>
    <s v="Governance"/>
    <s v="Mapping OU to 60RX3D NDF13 Gov"/>
    <s v="Mapping OU to 60RX3D NDF13 Gov"/>
    <x v="14"/>
    <x v="9"/>
    <n v="426.4"/>
    <s v="0426400"/>
    <s v="Exp/Civic &amp; Political Activity"/>
    <s v="1E002 - Exec Short Term Incent"/>
    <x v="1"/>
    <n v="73998.48"/>
  </r>
  <r>
    <s v="CORP - Corporate Departments"/>
    <s v="GOVERNANCE"/>
    <s v="Governance"/>
    <s v="Mapping OU to 60RX3D NDF13 Gov"/>
    <s v="Mapping OU to 60RX3D NDF13 Gov"/>
    <x v="10"/>
    <x v="9"/>
    <n v="910"/>
    <s v="0910000"/>
    <s v="Misc Cust Serv/Inform Exp"/>
    <s v="1E002 - Exec Short Term Incent"/>
    <x v="1"/>
    <n v="4961.04"/>
  </r>
  <r>
    <s v="CORP - Corporate Departments"/>
    <s v="GOVERNANCE"/>
    <s v="Governance"/>
    <s v="Mapping OU to 60RX3D NDF13 Gov"/>
    <s v="Mapping OU to 60RX3D NDF13 Gov"/>
    <x v="4"/>
    <x v="9"/>
    <n v="920"/>
    <s v="0920000"/>
    <s v="A &amp; G Salaries"/>
    <s v="11000 - Labor"/>
    <x v="1"/>
    <n v="10395355.779999999"/>
  </r>
  <r>
    <s v="CORP - Corporate Departments"/>
    <s v="GOVERNANCE"/>
    <s v="Governance"/>
    <s v="Mapping OU to 60RX3D NDF13 Gov"/>
    <s v="Mapping OU to 60RX3D NDF13 Gov"/>
    <x v="4"/>
    <x v="9"/>
    <n v="920"/>
    <s v="0920000"/>
    <s v="A &amp; G Salaries"/>
    <s v="11003 - BUD ONLY-LABOR VACANCY FACTOR"/>
    <x v="1"/>
    <n v="-3596.24"/>
  </r>
  <r>
    <s v="CORP - Corporate Departments"/>
    <s v="GOVERNANCE"/>
    <s v="Governance"/>
    <s v="Mapping OU to 60RX3D NDF13 Gov"/>
    <s v="Mapping OU to 60RX3D NDF13 Gov"/>
    <x v="4"/>
    <x v="9"/>
    <n v="920"/>
    <s v="0920000"/>
    <s v="A &amp; G Salaries"/>
    <s v="12000 - Overtime"/>
    <x v="1"/>
    <n v="12339.41"/>
  </r>
  <r>
    <s v="CORP - Corporate Departments"/>
    <s v="GOVERNANCE"/>
    <s v="Governance"/>
    <s v="Mapping OU to 60RX3D NDF13 Gov"/>
    <s v="Mapping OU to 60RX3D NDF13 Gov"/>
    <x v="4"/>
    <x v="9"/>
    <n v="920"/>
    <s v="0920000"/>
    <s v="A &amp; G Salaries"/>
    <s v="15002 - Labor Other"/>
    <x v="1"/>
    <n v="12607.68"/>
  </r>
  <r>
    <s v="CORP - Corporate Departments"/>
    <s v="GOVERNANCE"/>
    <s v="Governance"/>
    <s v="Mapping OU to 60RX3D NDF13 Gov"/>
    <s v="Mapping OU to 60RX3D NDF13 Gov"/>
    <x v="4"/>
    <x v="9"/>
    <n v="920"/>
    <s v="0920000"/>
    <s v="A &amp; G Salaries"/>
    <s v="18400 - Incentives Allocated"/>
    <x v="1"/>
    <n v="1248492.3999999999"/>
  </r>
  <r>
    <s v="CORP - Corporate Departments"/>
    <s v="GOVERNANCE"/>
    <s v="Governance"/>
    <s v="Mapping OU to 60RX3D NDF13 Gov"/>
    <s v="Mapping OU to 60RX3D NDF13 Gov"/>
    <x v="4"/>
    <x v="9"/>
    <n v="920"/>
    <s v="0920000"/>
    <s v="A &amp; G Salaries"/>
    <s v="1E002 - Exec Short Term Incent"/>
    <x v="1"/>
    <n v="1868717.16"/>
  </r>
  <r>
    <s v="CORP - Corporate Departments"/>
    <s v="GOVERNANCE"/>
    <s v="Governance"/>
    <s v="Mapping OU to 60RX3D NDF13 Gov"/>
    <s v="Mapping OU to 60RX3D NDF13 Gov"/>
    <x v="4"/>
    <x v="9"/>
    <n v="921"/>
    <s v="0921200"/>
    <s v="Office Expenses"/>
    <s v="11003 - BUD ONLY-LABOR VACANCY FACTOR"/>
    <x v="1"/>
    <n v="-479778.06"/>
  </r>
  <r>
    <s v="CORP - Corporate Departments"/>
    <s v="GOVERNANCE"/>
    <s v="Governance"/>
    <s v="Mapping OU to 60RX3D NDF13 Gov"/>
    <s v="Mapping OU to 60RX3D NDF13 Gov"/>
    <x v="4"/>
    <x v="9"/>
    <n v="921"/>
    <s v="0921200"/>
    <s v="Office Expenses"/>
    <s v="18400 - Incentives Allocated"/>
    <x v="1"/>
    <n v="-57441.919999999998"/>
  </r>
  <r>
    <s v="CORP - Corporate Departments"/>
    <s v="GOVERNANCE"/>
    <s v="Governance"/>
    <s v="Mapping OU to 60RX3D NDF13 Gov"/>
    <s v="Mapping OU to 60RX3D NDF13 Gov"/>
    <x v="4"/>
    <x v="9"/>
    <n v="925"/>
    <s v="0925200"/>
    <s v="Injuries And Damages-Other"/>
    <s v="11000 - Labor"/>
    <x v="1"/>
    <n v="39055.72"/>
  </r>
  <r>
    <s v="CORP - Corporate Departments"/>
    <s v="GOVERNANCE"/>
    <s v="Governance"/>
    <s v="Mapping OU to 60RX3D NDF13 Gov"/>
    <s v="Mapping OU to 60RX3D NDF13 Gov"/>
    <x v="4"/>
    <x v="9"/>
    <n v="925"/>
    <s v="0925200"/>
    <s v="Injuries And Damages-Other"/>
    <s v="18400 - Incentives Allocated"/>
    <x v="1"/>
    <n v="4686.68"/>
  </r>
  <r>
    <s v="CORP - Corporate Departments"/>
    <s v="GOVERNANCE"/>
    <s v="Governance"/>
    <s v="Mapping OU to 60RX3D NDF13 Gov"/>
    <s v="Mapping OU to 60RX3D NDF13 Gov"/>
    <x v="4"/>
    <x v="9"/>
    <n v="930.1"/>
    <s v="0930150"/>
    <s v="Miscellaneous Advertising Exp"/>
    <s v="11000 - Labor"/>
    <x v="1"/>
    <n v="74265"/>
  </r>
  <r>
    <s v="CORP - Corporate Departments"/>
    <s v="GOVERNANCE"/>
    <s v="Governance"/>
    <s v="Mapping OU to 60RX3D NDF13 Gov"/>
    <s v="Mapping OU to 60RX3D NDF13 Gov"/>
    <x v="4"/>
    <x v="9"/>
    <n v="930.1"/>
    <s v="0930150"/>
    <s v="Miscellaneous Advertising Exp"/>
    <s v="11003 - BUD ONLY-LABOR VACANCY FACTOR"/>
    <x v="1"/>
    <n v="-5649.86"/>
  </r>
  <r>
    <s v="CORP - Corporate Departments"/>
    <s v="GOVERNANCE"/>
    <s v="Governance"/>
    <s v="Mapping OU to 60RX3D NDF13 Gov"/>
    <s v="Mapping OU to 60RX3D NDF13 Gov"/>
    <x v="4"/>
    <x v="9"/>
    <n v="930.1"/>
    <s v="0930150"/>
    <s v="Miscellaneous Advertising Exp"/>
    <s v="18400 - Incentives Allocated"/>
    <x v="1"/>
    <n v="8233.9"/>
  </r>
  <r>
    <s v="CORP - Corporate Departments"/>
    <s v="GOVERNANCE"/>
    <s v="Governance"/>
    <s v="Mapping OU to 60RX3D NDF13 Gov"/>
    <s v="Mapping OU to 60RX3D NDF13 Gov"/>
    <x v="4"/>
    <x v="9"/>
    <n v="930.1"/>
    <s v="0930150"/>
    <s v="Miscellaneous Advertising Exp"/>
    <s v="1E002 - Exec Short Term Incent"/>
    <x v="1"/>
    <n v="1597.56"/>
  </r>
  <r>
    <s v="NON_CORP - Non-Corporate Departments"/>
    <s v="FEG_ES"/>
    <s v="Regulated &amp; Renewable Energy"/>
    <s v="RRE - Florida Stations"/>
    <s v="Anclote"/>
    <x v="0"/>
    <x v="0"/>
    <n v="500"/>
    <s v="0500000"/>
    <s v="Suprvsn and Engrg - Steam Oper"/>
    <s v="11000 - Labor"/>
    <x v="1"/>
    <n v="1245723.4712"/>
  </r>
  <r>
    <s v="NON_CORP - Non-Corporate Departments"/>
    <s v="FEG_ES"/>
    <s v="Regulated &amp; Renewable Energy"/>
    <s v="RRE - Florida Stations"/>
    <s v="Anclote"/>
    <x v="0"/>
    <x v="0"/>
    <n v="500"/>
    <s v="0500000"/>
    <s v="Suprvsn and Engrg - Steam Oper"/>
    <s v="11002 - Labor-Union"/>
    <x v="1"/>
    <n v="1607632.0149999999"/>
  </r>
  <r>
    <s v="NON_CORP - Non-Corporate Departments"/>
    <s v="FEG_ES"/>
    <s v="Regulated &amp; Renewable Energy"/>
    <s v="RRE - Florida Stations"/>
    <s v="Anclote"/>
    <x v="0"/>
    <x v="0"/>
    <n v="500"/>
    <s v="0500000"/>
    <s v="Suprvsn and Engrg - Steam Oper"/>
    <s v="11006 - Vacancies-BUDG only"/>
    <x v="1"/>
    <n v="-118603.308"/>
  </r>
  <r>
    <s v="NON_CORP - Non-Corporate Departments"/>
    <s v="FEG_ES"/>
    <s v="Regulated &amp; Renewable Energy"/>
    <s v="RRE - Florida Stations"/>
    <s v="Anclote"/>
    <x v="0"/>
    <x v="0"/>
    <n v="500"/>
    <s v="0500000"/>
    <s v="Suprvsn and Engrg - Steam Oper"/>
    <s v="12004 - Overtime-Union"/>
    <x v="1"/>
    <n v="800000.00399999996"/>
  </r>
  <r>
    <s v="NON_CORP - Non-Corporate Departments"/>
    <s v="FEG_ES"/>
    <s v="Regulated &amp; Renewable Energy"/>
    <s v="RRE - Florida Stations"/>
    <s v="Anclote"/>
    <x v="0"/>
    <x v="0"/>
    <n v="500"/>
    <s v="0500000"/>
    <s v="Suprvsn and Engrg - Steam Oper"/>
    <s v="13000 - Exempt Supplemental"/>
    <x v="1"/>
    <n v="55000.02"/>
  </r>
  <r>
    <s v="NON_CORP - Non-Corporate Departments"/>
    <s v="FEG_ES"/>
    <s v="Regulated &amp; Renewable Energy"/>
    <s v="RRE - Florida Stations"/>
    <s v="Anclote"/>
    <x v="0"/>
    <x v="0"/>
    <n v="500"/>
    <s v="0500000"/>
    <s v="Suprvsn and Engrg - Steam Oper"/>
    <s v="18000 - Labor Overhead Allocations"/>
    <x v="1"/>
    <n v="20628.53"/>
  </r>
  <r>
    <s v="NON_CORP - Non-Corporate Departments"/>
    <s v="FEG_ES"/>
    <s v="Regulated &amp; Renewable Energy"/>
    <s v="RRE - Florida Stations"/>
    <s v="Anclote"/>
    <x v="0"/>
    <x v="0"/>
    <n v="500"/>
    <s v="0500000"/>
    <s v="Suprvsn and Engrg - Steam Oper"/>
    <s v="18400 - Incentives Allocated"/>
    <x v="1"/>
    <n v="97858.76"/>
  </r>
  <r>
    <s v="NON_CORP - Non-Corporate Departments"/>
    <s v="FEG_ES"/>
    <s v="Regulated &amp; Renewable Energy"/>
    <s v="RRE - Florida Stations"/>
    <s v="Anclote"/>
    <x v="0"/>
    <x v="0"/>
    <n v="500"/>
    <s v="0500000"/>
    <s v="Suprvsn and Engrg - Steam Oper"/>
    <s v="18401 - Incentives Allocated-Union"/>
    <x v="1"/>
    <n v="72228.97"/>
  </r>
  <r>
    <s v="NON_CORP - Non-Corporate Departments"/>
    <s v="FEG_ES"/>
    <s v="Regulated &amp; Renewable Energy"/>
    <s v="RRE - Florida Stations"/>
    <s v="Anclote"/>
    <x v="0"/>
    <x v="0"/>
    <n v="501"/>
    <s v="0501150"/>
    <s v="Coal &amp; Other Fuel Handling"/>
    <s v="11000 - Labor"/>
    <x v="1"/>
    <n v="4177.6400000000003"/>
  </r>
  <r>
    <s v="NON_CORP - Non-Corporate Departments"/>
    <s v="FEG_ES"/>
    <s v="Regulated &amp; Renewable Energy"/>
    <s v="RRE - Florida Stations"/>
    <s v="Anclote"/>
    <x v="0"/>
    <x v="0"/>
    <n v="501"/>
    <s v="0501150"/>
    <s v="Coal &amp; Other Fuel Handling"/>
    <s v="18000 - Labor Overhead Allocations"/>
    <x v="1"/>
    <n v="219620.86"/>
  </r>
  <r>
    <s v="NON_CORP - Non-Corporate Departments"/>
    <s v="FEG_ES"/>
    <s v="Regulated &amp; Renewable Energy"/>
    <s v="RRE - Florida Stations"/>
    <s v="Anclote"/>
    <x v="0"/>
    <x v="0"/>
    <n v="501"/>
    <s v="0501150"/>
    <s v="Coal &amp; Other Fuel Handling"/>
    <s v="18400 - Incentives Allocated"/>
    <x v="1"/>
    <n v="501.28"/>
  </r>
  <r>
    <s v="NON_CORP - Non-Corporate Departments"/>
    <s v="FEG_ES"/>
    <s v="Regulated &amp; Renewable Energy"/>
    <s v="RRE - Florida Stations"/>
    <s v="Anclote"/>
    <x v="0"/>
    <x v="0"/>
    <n v="502"/>
    <s v="0502100"/>
    <s v="Fossil Steam Exp-Other"/>
    <s v="11000 - Labor"/>
    <x v="1"/>
    <n v="6837.2964000000002"/>
  </r>
  <r>
    <s v="NON_CORP - Non-Corporate Departments"/>
    <s v="FEG_ES"/>
    <s v="Regulated &amp; Renewable Energy"/>
    <s v="RRE - Florida Stations"/>
    <s v="Anclote"/>
    <x v="0"/>
    <x v="0"/>
    <n v="502"/>
    <s v="0502100"/>
    <s v="Fossil Steam Exp-Other"/>
    <s v="18000 - Labor Overhead Allocations"/>
    <x v="1"/>
    <n v="18994.080000000002"/>
  </r>
  <r>
    <s v="NON_CORP - Non-Corporate Departments"/>
    <s v="FEG_ES"/>
    <s v="Regulated &amp; Renewable Energy"/>
    <s v="RRE - Florida Stations"/>
    <s v="Anclote"/>
    <x v="0"/>
    <x v="0"/>
    <n v="502"/>
    <s v="0502100"/>
    <s v="Fossil Steam Exp-Other"/>
    <s v="18400 - Incentives Allocated"/>
    <x v="1"/>
    <n v="820.48"/>
  </r>
  <r>
    <s v="NON_CORP - Non-Corporate Departments"/>
    <s v="FEG_ES"/>
    <s v="Regulated &amp; Renewable Energy"/>
    <s v="RRE - Florida Stations"/>
    <s v="Anclote"/>
    <x v="0"/>
    <x v="0"/>
    <n v="506"/>
    <s v="0506000"/>
    <s v="Misc Fossil Power Expenses"/>
    <s v="11000 - Labor"/>
    <x v="1"/>
    <n v="141429.9852"/>
  </r>
  <r>
    <s v="NON_CORP - Non-Corporate Departments"/>
    <s v="FEG_ES"/>
    <s v="Regulated &amp; Renewable Energy"/>
    <s v="RRE - Florida Stations"/>
    <s v="Anclote"/>
    <x v="0"/>
    <x v="0"/>
    <n v="506"/>
    <s v="0506000"/>
    <s v="Misc Fossil Power Expenses"/>
    <s v="18000 - Labor Overhead Allocations"/>
    <x v="1"/>
    <n v="179090.41"/>
  </r>
  <r>
    <s v="NON_CORP - Non-Corporate Departments"/>
    <s v="FEG_ES"/>
    <s v="Regulated &amp; Renewable Energy"/>
    <s v="RRE - Florida Stations"/>
    <s v="Anclote"/>
    <x v="0"/>
    <x v="0"/>
    <n v="506"/>
    <s v="0506000"/>
    <s v="Misc Fossil Power Expenses"/>
    <s v="18400 - Incentives Allocated"/>
    <x v="1"/>
    <n v="16971.54"/>
  </r>
  <r>
    <s v="NON_CORP - Non-Corporate Departments"/>
    <s v="FEG_ES"/>
    <s v="Regulated &amp; Renewable Energy"/>
    <s v="RRE - Florida Stations"/>
    <s v="Anclote"/>
    <x v="1"/>
    <x v="0"/>
    <n v="510"/>
    <s v="0510000"/>
    <s v="Suprvsn and Engrng-Steam Maint"/>
    <s v="11000 - Labor"/>
    <x v="1"/>
    <n v="1693546.8958000001"/>
  </r>
  <r>
    <s v="NON_CORP - Non-Corporate Departments"/>
    <s v="FEG_ES"/>
    <s v="Regulated &amp; Renewable Energy"/>
    <s v="RRE - Florida Stations"/>
    <s v="Anclote"/>
    <x v="1"/>
    <x v="0"/>
    <n v="510"/>
    <s v="0510000"/>
    <s v="Suprvsn and Engrng-Steam Maint"/>
    <s v="11002 - Labor-Union"/>
    <x v="1"/>
    <n v="1308227.0363"/>
  </r>
  <r>
    <s v="NON_CORP - Non-Corporate Departments"/>
    <s v="FEG_ES"/>
    <s v="Regulated &amp; Renewable Energy"/>
    <s v="RRE - Florida Stations"/>
    <s v="Anclote"/>
    <x v="1"/>
    <x v="0"/>
    <n v="510"/>
    <s v="0510000"/>
    <s v="Suprvsn and Engrng-Steam Maint"/>
    <s v="18000 - Labor Overhead Allocations"/>
    <x v="1"/>
    <n v="596065.18000000005"/>
  </r>
  <r>
    <s v="NON_CORP - Non-Corporate Departments"/>
    <s v="FEG_ES"/>
    <s v="Regulated &amp; Renewable Energy"/>
    <s v="RRE - Florida Stations"/>
    <s v="Anclote"/>
    <x v="1"/>
    <x v="0"/>
    <n v="510"/>
    <s v="0510000"/>
    <s v="Suprvsn and Engrng-Steam Maint"/>
    <s v="18400 - Incentives Allocated"/>
    <x v="1"/>
    <n v="186290.24"/>
  </r>
  <r>
    <s v="NON_CORP - Non-Corporate Departments"/>
    <s v="FEG_ES"/>
    <s v="Regulated &amp; Renewable Energy"/>
    <s v="RRE - Florida Stations"/>
    <s v="Anclote"/>
    <x v="1"/>
    <x v="0"/>
    <n v="510"/>
    <s v="0510000"/>
    <s v="Suprvsn and Engrng-Steam Maint"/>
    <s v="18401 - Incentives Allocated-Union"/>
    <x v="1"/>
    <n v="39246.82"/>
  </r>
  <r>
    <s v="NON_CORP - Non-Corporate Departments"/>
    <s v="FEG_ES"/>
    <s v="Regulated &amp; Renewable Energy"/>
    <s v="RRE - Florida Stations"/>
    <s v="Anclote"/>
    <x v="1"/>
    <x v="0"/>
    <n v="510"/>
    <s v="0510100"/>
    <s v="Suprvsn &amp; Engrng-Steam Maint R"/>
    <s v="18000 - Labor Overhead Allocations"/>
    <x v="1"/>
    <n v="108815.77"/>
  </r>
  <r>
    <s v="NON_CORP - Non-Corporate Departments"/>
    <s v="FEG_ES"/>
    <s v="Regulated &amp; Renewable Energy"/>
    <s v="RRE - Florida Stations"/>
    <s v="Anclote"/>
    <x v="1"/>
    <x v="0"/>
    <n v="511"/>
    <s v="0511000"/>
    <s v="Maint Of Structures-Steam"/>
    <s v="18000 - Labor Overhead Allocations"/>
    <x v="1"/>
    <n v="66640.45"/>
  </r>
  <r>
    <s v="NON_CORP - Non-Corporate Departments"/>
    <s v="FEG_ES"/>
    <s v="Regulated &amp; Renewable Energy"/>
    <s v="RRE - Florida Stations"/>
    <s v="Anclote"/>
    <x v="1"/>
    <x v="0"/>
    <n v="512"/>
    <s v="0512100"/>
    <s v="Maint Of Boiler Plant-Other"/>
    <s v="18000 - Labor Overhead Allocations"/>
    <x v="1"/>
    <n v="2434.77"/>
  </r>
  <r>
    <s v="NON_CORP - Non-Corporate Departments"/>
    <s v="FEG_ES"/>
    <s v="Regulated &amp; Renewable Energy"/>
    <s v="RRE - Florida Stations"/>
    <s v="Anclote"/>
    <x v="1"/>
    <x v="0"/>
    <n v="513"/>
    <s v="0513100"/>
    <s v="Maint Of Electric Plant-Other"/>
    <s v="18000 - Labor Overhead Allocations"/>
    <x v="1"/>
    <n v="5891.19"/>
  </r>
  <r>
    <s v="NON_CORP - Non-Corporate Departments"/>
    <s v="FEG_ES"/>
    <s v="Regulated &amp; Renewable Energy"/>
    <s v="RRE - Florida Stations"/>
    <s v="Anclote"/>
    <x v="1"/>
    <x v="0"/>
    <n v="514"/>
    <s v="0514000"/>
    <s v="Maintenance - Misc Steam Plant"/>
    <s v="18000 - Labor Overhead Allocations"/>
    <x v="1"/>
    <n v="85946.63"/>
  </r>
  <r>
    <s v="NON_CORP - Non-Corporate Departments"/>
    <s v="FEG_ES"/>
    <s v="Regulated &amp; Renewable Energy"/>
    <s v="RRE - Florida Stations"/>
    <s v="Anclote"/>
    <x v="4"/>
    <x v="0"/>
    <n v="920"/>
    <s v="0920000"/>
    <s v="A &amp; G Salaries"/>
    <s v="18000 - Labor Overhead Allocations"/>
    <x v="1"/>
    <n v="278554.21999999997"/>
  </r>
  <r>
    <s v="NON_CORP - Non-Corporate Departments"/>
    <s v="FEG_ES"/>
    <s v="Regulated &amp; Renewable Energy"/>
    <s v="RRE - Florida Stations"/>
    <s v="Anclote"/>
    <x v="4"/>
    <x v="0"/>
    <n v="926"/>
    <s v="0926600"/>
    <s v="Employee Benefits-Transferred"/>
    <s v="18000 - Labor Overhead Allocations"/>
    <x v="1"/>
    <n v="390226.68"/>
  </r>
  <r>
    <s v="NON_CORP - Non-Corporate Departments"/>
    <s v="FEG_ES"/>
    <s v="Regulated &amp; Renewable Energy"/>
    <s v="RRE - Florida Stations"/>
    <s v="Bartow"/>
    <x v="0"/>
    <x v="1"/>
    <n v="500"/>
    <s v="0500000"/>
    <s v="Suprvsn and Engrg - Steam Oper"/>
    <s v="18000 - Labor Overhead Allocations"/>
    <x v="1"/>
    <n v="15159.78"/>
  </r>
  <r>
    <s v="NON_CORP - Non-Corporate Departments"/>
    <s v="FEG_ES"/>
    <s v="Regulated &amp; Renewable Energy"/>
    <s v="RRE - Florida Stations"/>
    <s v="Bartow"/>
    <x v="0"/>
    <x v="1"/>
    <n v="502"/>
    <s v="0502100"/>
    <s v="Fossil Steam Exp-Other"/>
    <s v="18000 - Labor Overhead Allocations"/>
    <x v="1"/>
    <n v="19040.939999999999"/>
  </r>
  <r>
    <s v="NON_CORP - Non-Corporate Departments"/>
    <s v="FEG_ES"/>
    <s v="Regulated &amp; Renewable Energy"/>
    <s v="RRE - Florida Stations"/>
    <s v="Bartow"/>
    <x v="0"/>
    <x v="1"/>
    <n v="506"/>
    <s v="0506000"/>
    <s v="Misc Fossil Power Expenses"/>
    <s v="18000 - Labor Overhead Allocations"/>
    <x v="1"/>
    <n v="36762.9"/>
  </r>
  <r>
    <s v="NON_CORP - Non-Corporate Departments"/>
    <s v="FEG_ES"/>
    <s v="Regulated &amp; Renewable Energy"/>
    <s v="RRE - Florida Stations"/>
    <s v="Bartow"/>
    <x v="1"/>
    <x v="1"/>
    <n v="510"/>
    <s v="0510000"/>
    <s v="Suprvsn and Engrng-Steam Maint"/>
    <s v="18000 - Labor Overhead Allocations"/>
    <x v="1"/>
    <n v="867854.92"/>
  </r>
  <r>
    <s v="NON_CORP - Non-Corporate Departments"/>
    <s v="FEG_ES"/>
    <s v="Regulated &amp; Renewable Energy"/>
    <s v="RRE - Florida Stations"/>
    <s v="Bartow"/>
    <x v="1"/>
    <x v="1"/>
    <n v="510"/>
    <s v="0510100"/>
    <s v="Suprvsn &amp; Engrng-Steam Maint R"/>
    <s v="18000 - Labor Overhead Allocations"/>
    <x v="1"/>
    <n v="164915.48000000001"/>
  </r>
  <r>
    <s v="NON_CORP - Non-Corporate Departments"/>
    <s v="FEG_ES"/>
    <s v="Regulated &amp; Renewable Energy"/>
    <s v="RRE - Florida Stations"/>
    <s v="Bartow"/>
    <x v="2"/>
    <x v="1"/>
    <n v="546"/>
    <s v="0546000"/>
    <s v="Suprvsn and Enginring-CT Oper"/>
    <s v="11000 - Labor"/>
    <x v="1"/>
    <n v="910944.34759999998"/>
  </r>
  <r>
    <s v="NON_CORP - Non-Corporate Departments"/>
    <s v="FEG_ES"/>
    <s v="Regulated &amp; Renewable Energy"/>
    <s v="RRE - Florida Stations"/>
    <s v="Bartow"/>
    <x v="2"/>
    <x v="1"/>
    <n v="546"/>
    <s v="0546000"/>
    <s v="Suprvsn and Enginring-CT Oper"/>
    <s v="11002 - Labor-Union"/>
    <x v="1"/>
    <n v="1872496.4583000001"/>
  </r>
  <r>
    <s v="NON_CORP - Non-Corporate Departments"/>
    <s v="FEG_ES"/>
    <s v="Regulated &amp; Renewable Energy"/>
    <s v="RRE - Florida Stations"/>
    <s v="Bartow"/>
    <x v="2"/>
    <x v="1"/>
    <n v="546"/>
    <s v="0546000"/>
    <s v="Suprvsn and Enginring-CT Oper"/>
    <s v="11006 - Vacancies-BUDG only"/>
    <x v="1"/>
    <n v="-103791.24"/>
  </r>
  <r>
    <s v="NON_CORP - Non-Corporate Departments"/>
    <s v="FEG_ES"/>
    <s v="Regulated &amp; Renewable Energy"/>
    <s v="RRE - Florida Stations"/>
    <s v="Bartow"/>
    <x v="2"/>
    <x v="1"/>
    <n v="546"/>
    <s v="0546000"/>
    <s v="Suprvsn and Enginring-CT Oper"/>
    <s v="12004 - Overtime-Union"/>
    <x v="1"/>
    <n v="767208.25199999998"/>
  </r>
  <r>
    <s v="NON_CORP - Non-Corporate Departments"/>
    <s v="FEG_ES"/>
    <s v="Regulated &amp; Renewable Energy"/>
    <s v="RRE - Florida Stations"/>
    <s v="Bartow"/>
    <x v="2"/>
    <x v="1"/>
    <n v="546"/>
    <s v="0546000"/>
    <s v="Suprvsn and Enginring-CT Oper"/>
    <s v="18000 - Labor Overhead Allocations"/>
    <x v="1"/>
    <n v="92442.2"/>
  </r>
  <r>
    <s v="NON_CORP - Non-Corporate Departments"/>
    <s v="FEG_ES"/>
    <s v="Regulated &amp; Renewable Energy"/>
    <s v="RRE - Florida Stations"/>
    <s v="Bartow"/>
    <x v="2"/>
    <x v="1"/>
    <n v="546"/>
    <s v="0546000"/>
    <s v="Suprvsn and Enginring-CT Oper"/>
    <s v="18400 - Incentives Allocated"/>
    <x v="1"/>
    <n v="7639.8"/>
  </r>
  <r>
    <s v="NON_CORP - Non-Corporate Departments"/>
    <s v="FEG_ES"/>
    <s v="Regulated &amp; Renewable Energy"/>
    <s v="RRE - Florida Stations"/>
    <s v="Bartow"/>
    <x v="2"/>
    <x v="1"/>
    <n v="546"/>
    <s v="0546000"/>
    <s v="Suprvsn and Enginring-CT Oper"/>
    <s v="18401 - Incentives Allocated-Union"/>
    <x v="1"/>
    <n v="79191.100000000006"/>
  </r>
  <r>
    <s v="NON_CORP - Non-Corporate Departments"/>
    <s v="FEG_ES"/>
    <s v="Regulated &amp; Renewable Energy"/>
    <s v="RRE - Florida Stations"/>
    <s v="Bartow"/>
    <x v="2"/>
    <x v="1"/>
    <n v="547"/>
    <s v="0547150"/>
    <s v="Natural Gas Handling-CT"/>
    <s v="18000 - Labor Overhead Allocations"/>
    <x v="1"/>
    <n v="186065.56"/>
  </r>
  <r>
    <s v="NON_CORP - Non-Corporate Departments"/>
    <s v="FEG_ES"/>
    <s v="Regulated &amp; Renewable Energy"/>
    <s v="RRE - Florida Stations"/>
    <s v="Bartow"/>
    <x v="2"/>
    <x v="1"/>
    <n v="548"/>
    <s v="0548100"/>
    <s v="Generation Expenses-Other CT"/>
    <s v="11000 - Labor"/>
    <x v="1"/>
    <n v="13674.593000000001"/>
  </r>
  <r>
    <s v="NON_CORP - Non-Corporate Departments"/>
    <s v="FEG_ES"/>
    <s v="Regulated &amp; Renewable Energy"/>
    <s v="RRE - Florida Stations"/>
    <s v="Bartow"/>
    <x v="2"/>
    <x v="1"/>
    <n v="548"/>
    <s v="0548100"/>
    <s v="Generation Expenses-Other CT"/>
    <s v="18000 - Labor Overhead Allocations"/>
    <x v="1"/>
    <n v="42463.18"/>
  </r>
  <r>
    <s v="NON_CORP - Non-Corporate Departments"/>
    <s v="FEG_ES"/>
    <s v="Regulated &amp; Renewable Energy"/>
    <s v="RRE - Florida Stations"/>
    <s v="Bartow"/>
    <x v="2"/>
    <x v="1"/>
    <n v="548"/>
    <s v="0548100"/>
    <s v="Generation Expenses-Other CT"/>
    <s v="18400 - Incentives Allocated"/>
    <x v="1"/>
    <n v="1640.94"/>
  </r>
  <r>
    <s v="NON_CORP - Non-Corporate Departments"/>
    <s v="FEG_ES"/>
    <s v="Regulated &amp; Renewable Energy"/>
    <s v="RRE - Florida Stations"/>
    <s v="Bartow"/>
    <x v="2"/>
    <x v="1"/>
    <n v="549"/>
    <s v="0549000"/>
    <s v="Misc-Power Generation Expenses"/>
    <s v="11000 - Labor"/>
    <x v="1"/>
    <n v="133167.986"/>
  </r>
  <r>
    <s v="NON_CORP - Non-Corporate Departments"/>
    <s v="FEG_ES"/>
    <s v="Regulated &amp; Renewable Energy"/>
    <s v="RRE - Florida Stations"/>
    <s v="Bartow"/>
    <x v="2"/>
    <x v="1"/>
    <n v="549"/>
    <s v="0549000"/>
    <s v="Misc-Power Generation Expenses"/>
    <s v="18000 - Labor Overhead Allocations"/>
    <x v="1"/>
    <n v="78096.42"/>
  </r>
  <r>
    <s v="NON_CORP - Non-Corporate Departments"/>
    <s v="FEG_ES"/>
    <s v="Regulated &amp; Renewable Energy"/>
    <s v="RRE - Florida Stations"/>
    <s v="Bartow"/>
    <x v="2"/>
    <x v="1"/>
    <n v="549"/>
    <s v="0549000"/>
    <s v="Misc-Power Generation Expenses"/>
    <s v="18400 - Incentives Allocated"/>
    <x v="1"/>
    <n v="15980.28"/>
  </r>
  <r>
    <s v="NON_CORP - Non-Corporate Departments"/>
    <s v="FEG_ES"/>
    <s v="Regulated &amp; Renewable Energy"/>
    <s v="RRE - Florida Stations"/>
    <s v="Bartow"/>
    <x v="3"/>
    <x v="1"/>
    <n v="551"/>
    <s v="0551000"/>
    <s v="Suprvsn and Enginring-CT Maint"/>
    <s v="11000 - Labor"/>
    <x v="1"/>
    <n v="1527314.3884000001"/>
  </r>
  <r>
    <s v="NON_CORP - Non-Corporate Departments"/>
    <s v="FEG_ES"/>
    <s v="Regulated &amp; Renewable Energy"/>
    <s v="RRE - Florida Stations"/>
    <s v="Bartow"/>
    <x v="3"/>
    <x v="1"/>
    <n v="551"/>
    <s v="0551000"/>
    <s v="Suprvsn and Enginring-CT Maint"/>
    <s v="11002 - Labor-Union"/>
    <x v="1"/>
    <n v="897412.11040000001"/>
  </r>
  <r>
    <s v="NON_CORP - Non-Corporate Departments"/>
    <s v="FEG_ES"/>
    <s v="Regulated &amp; Renewable Energy"/>
    <s v="RRE - Florida Stations"/>
    <s v="Bartow"/>
    <x v="3"/>
    <x v="1"/>
    <n v="551"/>
    <s v="0551000"/>
    <s v="Suprvsn and Enginring-CT Maint"/>
    <s v="13000 - Exempt Supplemental"/>
    <x v="1"/>
    <n v="90000"/>
  </r>
  <r>
    <s v="NON_CORP - Non-Corporate Departments"/>
    <s v="FEG_ES"/>
    <s v="Regulated &amp; Renewable Energy"/>
    <s v="RRE - Florida Stations"/>
    <s v="Bartow"/>
    <x v="3"/>
    <x v="1"/>
    <n v="551"/>
    <s v="0551000"/>
    <s v="Suprvsn and Enginring-CT Maint"/>
    <s v="18000 - Labor Overhead Allocations"/>
    <x v="1"/>
    <n v="20179.7"/>
  </r>
  <r>
    <s v="NON_CORP - Non-Corporate Departments"/>
    <s v="FEG_ES"/>
    <s v="Regulated &amp; Renewable Energy"/>
    <s v="RRE - Florida Stations"/>
    <s v="Bartow"/>
    <x v="3"/>
    <x v="1"/>
    <n v="551"/>
    <s v="0551000"/>
    <s v="Suprvsn and Enginring-CT Maint"/>
    <s v="18400 - Incentives Allocated"/>
    <x v="1"/>
    <n v="166904.72"/>
  </r>
  <r>
    <s v="NON_CORP - Non-Corporate Departments"/>
    <s v="FEG_ES"/>
    <s v="Regulated &amp; Renewable Energy"/>
    <s v="RRE - Florida Stations"/>
    <s v="Bartow"/>
    <x v="3"/>
    <x v="1"/>
    <n v="551"/>
    <s v="0551000"/>
    <s v="Suprvsn and Enginring-CT Maint"/>
    <s v="18401 - Incentives Allocated-Union"/>
    <x v="1"/>
    <n v="26922.37"/>
  </r>
  <r>
    <s v="NON_CORP - Non-Corporate Departments"/>
    <s v="FEG_ES"/>
    <s v="Regulated &amp; Renewable Energy"/>
    <s v="RRE - Florida Stations"/>
    <s v="Bartow"/>
    <x v="3"/>
    <x v="1"/>
    <n v="552"/>
    <s v="0552000"/>
    <s v="Maintenance Of Structures-CT"/>
    <s v="18000 - Labor Overhead Allocations"/>
    <x v="1"/>
    <n v="9877.48"/>
  </r>
  <r>
    <s v="NON_CORP - Non-Corporate Departments"/>
    <s v="FEG_ES"/>
    <s v="Regulated &amp; Renewable Energy"/>
    <s v="RRE - Florida Stations"/>
    <s v="Bartow"/>
    <x v="3"/>
    <x v="1"/>
    <n v="553"/>
    <s v="0553000"/>
    <s v="Maint-Gentg and Elect Equip-CT"/>
    <s v="18000 - Labor Overhead Allocations"/>
    <x v="1"/>
    <n v="3493.03"/>
  </r>
  <r>
    <s v="NON_CORP - Non-Corporate Departments"/>
    <s v="FEG_ES"/>
    <s v="Regulated &amp; Renewable Energy"/>
    <s v="RRE - Florida Stations"/>
    <s v="Bartow"/>
    <x v="3"/>
    <x v="1"/>
    <n v="554"/>
    <s v="0554000"/>
    <s v="Misc Power Generation Plant-CT"/>
    <s v="18000 - Labor Overhead Allocations"/>
    <x v="1"/>
    <n v="43424.7"/>
  </r>
  <r>
    <s v="NON_CORP - Non-Corporate Departments"/>
    <s v="FEG_ES"/>
    <s v="Regulated &amp; Renewable Energy"/>
    <s v="RRE - Florida Stations"/>
    <s v="Bartow"/>
    <x v="4"/>
    <x v="1"/>
    <n v="920"/>
    <s v="0920000"/>
    <s v="A &amp; G Salaries"/>
    <s v="18000 - Labor Overhead Allocations"/>
    <x v="1"/>
    <n v="422161.98"/>
  </r>
  <r>
    <s v="NON_CORP - Non-Corporate Departments"/>
    <s v="FEG_ES"/>
    <s v="Regulated &amp; Renewable Energy"/>
    <s v="RRE - Florida Stations"/>
    <s v="Bartow"/>
    <x v="4"/>
    <x v="1"/>
    <n v="926"/>
    <s v="0926600"/>
    <s v="Employee Benefits-Transferred"/>
    <s v="18000 - Labor Overhead Allocations"/>
    <x v="1"/>
    <n v="499758.24"/>
  </r>
  <r>
    <s v="NON_CORP - Non-Corporate Departments"/>
    <s v="FEG_ES"/>
    <s v="Regulated &amp; Renewable Energy"/>
    <s v="RRE - Florida Stations"/>
    <s v="CENTRAL_AND_NORTH_CTS"/>
    <x v="0"/>
    <x v="2"/>
    <n v="500"/>
    <s v="0500000"/>
    <s v="Suprvsn and Engrg - Steam Oper"/>
    <s v="18000 - Labor Overhead Allocations"/>
    <x v="1"/>
    <n v="17322.66"/>
  </r>
  <r>
    <s v="NON_CORP - Non-Corporate Departments"/>
    <s v="FEG_ES"/>
    <s v="Regulated &amp; Renewable Energy"/>
    <s v="RRE - Florida Stations"/>
    <s v="CENTRAL_AND_NORTH_CTS"/>
    <x v="0"/>
    <x v="2"/>
    <n v="502"/>
    <s v="0502100"/>
    <s v="Fossil Steam Exp-Other"/>
    <s v="18000 - Labor Overhead Allocations"/>
    <x v="1"/>
    <n v="21757.7"/>
  </r>
  <r>
    <s v="NON_CORP - Non-Corporate Departments"/>
    <s v="FEG_ES"/>
    <s v="Regulated &amp; Renewable Energy"/>
    <s v="RRE - Florida Stations"/>
    <s v="CENTRAL_AND_NORTH_CTS"/>
    <x v="0"/>
    <x v="2"/>
    <n v="506"/>
    <s v="0506000"/>
    <s v="Misc Fossil Power Expenses"/>
    <s v="18000 - Labor Overhead Allocations"/>
    <x v="1"/>
    <n v="42008.24"/>
  </r>
  <r>
    <s v="NON_CORP - Non-Corporate Departments"/>
    <s v="FEG_ES"/>
    <s v="Regulated &amp; Renewable Energy"/>
    <s v="RRE - Florida Stations"/>
    <s v="CENTRAL_AND_NORTH_CTS"/>
    <x v="1"/>
    <x v="2"/>
    <n v="510"/>
    <s v="0510000"/>
    <s v="Suprvsn and Engrng-Steam Maint"/>
    <s v="18000 - Labor Overhead Allocations"/>
    <x v="1"/>
    <n v="991681.2"/>
  </r>
  <r>
    <s v="NON_CORP - Non-Corporate Departments"/>
    <s v="FEG_ES"/>
    <s v="Regulated &amp; Renewable Energy"/>
    <s v="RRE - Florida Stations"/>
    <s v="CENTRAL_AND_NORTH_CTS"/>
    <x v="1"/>
    <x v="2"/>
    <n v="510"/>
    <s v="0510100"/>
    <s v="Suprvsn &amp; Engrng-Steam Maint R"/>
    <s v="18000 - Labor Overhead Allocations"/>
    <x v="1"/>
    <n v="188445.84"/>
  </r>
  <r>
    <s v="NON_CORP - Non-Corporate Departments"/>
    <s v="FEG_ES"/>
    <s v="Regulated &amp; Renewable Energy"/>
    <s v="RRE - Florida Stations"/>
    <s v="CENTRAL_AND_NORTH_CTS"/>
    <x v="2"/>
    <x v="2"/>
    <n v="546"/>
    <s v="0546000"/>
    <s v="Suprvsn and Enginring-CT Oper"/>
    <s v="11000 - Labor"/>
    <x v="1"/>
    <n v="612441.22640000004"/>
  </r>
  <r>
    <s v="NON_CORP - Non-Corporate Departments"/>
    <s v="FEG_ES"/>
    <s v="Regulated &amp; Renewable Energy"/>
    <s v="RRE - Florida Stations"/>
    <s v="CENTRAL_AND_NORTH_CTS"/>
    <x v="2"/>
    <x v="2"/>
    <n v="546"/>
    <s v="0546000"/>
    <s v="Suprvsn and Enginring-CT Oper"/>
    <s v="11002 - Labor-Union"/>
    <x v="1"/>
    <n v="1675302.8533999999"/>
  </r>
  <r>
    <s v="NON_CORP - Non-Corporate Departments"/>
    <s v="FEG_ES"/>
    <s v="Regulated &amp; Renewable Energy"/>
    <s v="RRE - Florida Stations"/>
    <s v="CENTRAL_AND_NORTH_CTS"/>
    <x v="2"/>
    <x v="2"/>
    <n v="546"/>
    <s v="0546000"/>
    <s v="Suprvsn and Enginring-CT Oper"/>
    <s v="11006 - Vacancies-BUDG only"/>
    <x v="1"/>
    <n v="-62824.008000000002"/>
  </r>
  <r>
    <s v="NON_CORP - Non-Corporate Departments"/>
    <s v="FEG_ES"/>
    <s v="Regulated &amp; Renewable Energy"/>
    <s v="RRE - Florida Stations"/>
    <s v="CENTRAL_AND_NORTH_CTS"/>
    <x v="2"/>
    <x v="2"/>
    <n v="546"/>
    <s v="0546000"/>
    <s v="Suprvsn and Enginring-CT Oper"/>
    <s v="12000 - Overtime"/>
    <x v="1"/>
    <n v="16000.08"/>
  </r>
  <r>
    <s v="NON_CORP - Non-Corporate Departments"/>
    <s v="FEG_ES"/>
    <s v="Regulated &amp; Renewable Energy"/>
    <s v="RRE - Florida Stations"/>
    <s v="CENTRAL_AND_NORTH_CTS"/>
    <x v="2"/>
    <x v="2"/>
    <n v="546"/>
    <s v="0546000"/>
    <s v="Suprvsn and Enginring-CT Oper"/>
    <s v="12004 - Overtime-Union"/>
    <x v="1"/>
    <n v="493181.76"/>
  </r>
  <r>
    <s v="NON_CORP - Non-Corporate Departments"/>
    <s v="FEG_ES"/>
    <s v="Regulated &amp; Renewable Energy"/>
    <s v="RRE - Florida Stations"/>
    <s v="CENTRAL_AND_NORTH_CTS"/>
    <x v="2"/>
    <x v="2"/>
    <n v="546"/>
    <s v="0546000"/>
    <s v="Suprvsn and Enginring-CT Oper"/>
    <s v="18000 - Labor Overhead Allocations"/>
    <x v="1"/>
    <n v="106363.9"/>
  </r>
  <r>
    <s v="NON_CORP - Non-Corporate Departments"/>
    <s v="FEG_ES"/>
    <s v="Regulated &amp; Renewable Energy"/>
    <s v="RRE - Florida Stations"/>
    <s v="CENTRAL_AND_NORTH_CTS"/>
    <x v="2"/>
    <x v="2"/>
    <n v="546"/>
    <s v="0546000"/>
    <s v="Suprvsn and Enginring-CT Oper"/>
    <s v="18400 - Incentives Allocated"/>
    <x v="1"/>
    <n v="5546.58"/>
  </r>
  <r>
    <s v="NON_CORP - Non-Corporate Departments"/>
    <s v="FEG_ES"/>
    <s v="Regulated &amp; Renewable Energy"/>
    <s v="RRE - Florida Stations"/>
    <s v="CENTRAL_AND_NORTH_CTS"/>
    <x v="2"/>
    <x v="2"/>
    <n v="546"/>
    <s v="0546000"/>
    <s v="Suprvsn and Enginring-CT Oper"/>
    <s v="18401 - Incentives Allocated-Union"/>
    <x v="1"/>
    <n v="65054.51"/>
  </r>
  <r>
    <s v="NON_CORP - Non-Corporate Departments"/>
    <s v="FEG_ES"/>
    <s v="Regulated &amp; Renewable Energy"/>
    <s v="RRE - Florida Stations"/>
    <s v="CENTRAL_AND_NORTH_CTS"/>
    <x v="2"/>
    <x v="2"/>
    <n v="547"/>
    <s v="0547150"/>
    <s v="Natural Gas Handling-CT"/>
    <s v="18000 - Labor Overhead Allocations"/>
    <x v="1"/>
    <n v="212613.68"/>
  </r>
  <r>
    <s v="NON_CORP - Non-Corporate Departments"/>
    <s v="FEG_ES"/>
    <s v="Regulated &amp; Renewable Energy"/>
    <s v="RRE - Florida Stations"/>
    <s v="CENTRAL_AND_NORTH_CTS"/>
    <x v="2"/>
    <x v="2"/>
    <n v="548"/>
    <s v="0548100"/>
    <s v="Generation Expenses-Other CT"/>
    <s v="18000 - Labor Overhead Allocations"/>
    <x v="1"/>
    <n v="48966.75"/>
  </r>
  <r>
    <s v="NON_CORP - Non-Corporate Departments"/>
    <s v="FEG_ES"/>
    <s v="Regulated &amp; Renewable Energy"/>
    <s v="RRE - Florida Stations"/>
    <s v="CENTRAL_AND_NORTH_CTS"/>
    <x v="2"/>
    <x v="2"/>
    <n v="548"/>
    <s v="0548200"/>
    <s v="Prime Movers - Generators- CT"/>
    <s v="18000 - Labor Overhead Allocations"/>
    <x v="1"/>
    <n v="273.42"/>
  </r>
  <r>
    <s v="NON_CORP - Non-Corporate Departments"/>
    <s v="FEG_ES"/>
    <s v="Regulated &amp; Renewable Energy"/>
    <s v="RRE - Florida Stations"/>
    <s v="CENTRAL_AND_NORTH_CTS"/>
    <x v="2"/>
    <x v="2"/>
    <n v="549"/>
    <s v="0549000"/>
    <s v="Misc-Power Generation Expenses"/>
    <s v="11000 - Labor"/>
    <x v="1"/>
    <n v="121808.7824"/>
  </r>
  <r>
    <s v="NON_CORP - Non-Corporate Departments"/>
    <s v="FEG_ES"/>
    <s v="Regulated &amp; Renewable Energy"/>
    <s v="RRE - Florida Stations"/>
    <s v="CENTRAL_AND_NORTH_CTS"/>
    <x v="2"/>
    <x v="2"/>
    <n v="549"/>
    <s v="0549000"/>
    <s v="Misc-Power Generation Expenses"/>
    <s v="18000 - Labor Overhead Allocations"/>
    <x v="1"/>
    <n v="90249.43"/>
  </r>
  <r>
    <s v="NON_CORP - Non-Corporate Departments"/>
    <s v="FEG_ES"/>
    <s v="Regulated &amp; Renewable Energy"/>
    <s v="RRE - Florida Stations"/>
    <s v="CENTRAL_AND_NORTH_CTS"/>
    <x v="2"/>
    <x v="2"/>
    <n v="549"/>
    <s v="0549000"/>
    <s v="Misc-Power Generation Expenses"/>
    <s v="18400 - Incentives Allocated"/>
    <x v="1"/>
    <n v="14617.12"/>
  </r>
  <r>
    <s v="NON_CORP - Non-Corporate Departments"/>
    <s v="FEG_ES"/>
    <s v="Regulated &amp; Renewable Energy"/>
    <s v="RRE - Florida Stations"/>
    <s v="CENTRAL_AND_NORTH_CTS"/>
    <x v="3"/>
    <x v="2"/>
    <n v="551"/>
    <s v="0551000"/>
    <s v="Suprvsn and Enginring-CT Maint"/>
    <s v="11000 - Labor"/>
    <x v="1"/>
    <n v="418181.26319999999"/>
  </r>
  <r>
    <s v="NON_CORP - Non-Corporate Departments"/>
    <s v="FEG_ES"/>
    <s v="Regulated &amp; Renewable Energy"/>
    <s v="RRE - Florida Stations"/>
    <s v="CENTRAL_AND_NORTH_CTS"/>
    <x v="3"/>
    <x v="2"/>
    <n v="551"/>
    <s v="0551000"/>
    <s v="Suprvsn and Enginring-CT Maint"/>
    <s v="18000 - Labor Overhead Allocations"/>
    <x v="1"/>
    <n v="10065.14"/>
  </r>
  <r>
    <s v="NON_CORP - Non-Corporate Departments"/>
    <s v="FEG_ES"/>
    <s v="Regulated &amp; Renewable Energy"/>
    <s v="RRE - Florida Stations"/>
    <s v="CENTRAL_AND_NORTH_CTS"/>
    <x v="3"/>
    <x v="2"/>
    <n v="551"/>
    <s v="0551000"/>
    <s v="Suprvsn and Enginring-CT Maint"/>
    <s v="18400 - Incentives Allocated"/>
    <x v="1"/>
    <n v="45999.98"/>
  </r>
  <r>
    <s v="NON_CORP - Non-Corporate Departments"/>
    <s v="FEG_ES"/>
    <s v="Regulated &amp; Renewable Energy"/>
    <s v="RRE - Florida Stations"/>
    <s v="CENTRAL_AND_NORTH_CTS"/>
    <x v="3"/>
    <x v="2"/>
    <n v="552"/>
    <s v="0552000"/>
    <s v="Maintenance Of Structures-CT"/>
    <s v="18000 - Labor Overhead Allocations"/>
    <x v="1"/>
    <n v="1435.63"/>
  </r>
  <r>
    <s v="NON_CORP - Non-Corporate Departments"/>
    <s v="FEG_ES"/>
    <s v="Regulated &amp; Renewable Energy"/>
    <s v="RRE - Florida Stations"/>
    <s v="CENTRAL_AND_NORTH_CTS"/>
    <x v="3"/>
    <x v="2"/>
    <n v="553"/>
    <s v="0553000"/>
    <s v="Maint-Gentg and Elect Equip-CT"/>
    <s v="18000 - Labor Overhead Allocations"/>
    <x v="1"/>
    <n v="1447.23"/>
  </r>
  <r>
    <s v="NON_CORP - Non-Corporate Departments"/>
    <s v="FEG_ES"/>
    <s v="Regulated &amp; Renewable Energy"/>
    <s v="RRE - Florida Stations"/>
    <s v="CENTRAL_AND_NORTH_CTS"/>
    <x v="3"/>
    <x v="2"/>
    <n v="554"/>
    <s v="0554000"/>
    <s v="Misc Power Generation Plant-CT"/>
    <s v="18000 - Labor Overhead Allocations"/>
    <x v="1"/>
    <n v="48358.95"/>
  </r>
  <r>
    <s v="NON_CORP - Non-Corporate Departments"/>
    <s v="FEG_ES"/>
    <s v="Regulated &amp; Renewable Energy"/>
    <s v="RRE - Florida Stations"/>
    <s v="CENTRAL_AND_NORTH_CTS"/>
    <x v="4"/>
    <x v="2"/>
    <n v="920"/>
    <s v="0920000"/>
    <s v="A &amp; G Salaries"/>
    <s v="18000 - Labor Overhead Allocations"/>
    <x v="1"/>
    <n v="482396.4"/>
  </r>
  <r>
    <s v="NON_CORP - Non-Corporate Departments"/>
    <s v="FEG_ES"/>
    <s v="Regulated &amp; Renewable Energy"/>
    <s v="RRE - Florida Stations"/>
    <s v="CENTRAL_AND_NORTH_CTS"/>
    <x v="4"/>
    <x v="2"/>
    <n v="926"/>
    <s v="0926600"/>
    <s v="Employee Benefits-Transferred"/>
    <s v="18000 - Labor Overhead Allocations"/>
    <x v="1"/>
    <n v="571064.39"/>
  </r>
  <r>
    <s v="NON_CORP - Non-Corporate Departments"/>
    <s v="FEG_ES"/>
    <s v="Regulated &amp; Renewable Energy"/>
    <s v="RRE - Florida Stations"/>
    <s v="CITRUS_CC_CT"/>
    <x v="0"/>
    <x v="3"/>
    <n v="500"/>
    <s v="0500000"/>
    <s v="Suprvsn and Engrg - Steam Oper"/>
    <s v="18000 - Labor Overhead Allocations"/>
    <x v="1"/>
    <n v="17548"/>
  </r>
  <r>
    <s v="NON_CORP - Non-Corporate Departments"/>
    <s v="FEG_ES"/>
    <s v="Regulated &amp; Renewable Energy"/>
    <s v="RRE - Florida Stations"/>
    <s v="CITRUS_CC_CT"/>
    <x v="0"/>
    <x v="3"/>
    <n v="502"/>
    <s v="0502100"/>
    <s v="Fossil Steam Exp-Other"/>
    <s v="18000 - Labor Overhead Allocations"/>
    <x v="1"/>
    <n v="22040.76"/>
  </r>
  <r>
    <s v="NON_CORP - Non-Corporate Departments"/>
    <s v="FEG_ES"/>
    <s v="Regulated &amp; Renewable Energy"/>
    <s v="RRE - Florida Stations"/>
    <s v="CITRUS_CC_CT"/>
    <x v="0"/>
    <x v="3"/>
    <n v="506"/>
    <s v="0506000"/>
    <s v="Misc Fossil Power Expenses"/>
    <s v="18000 - Labor Overhead Allocations"/>
    <x v="1"/>
    <n v="42554.54"/>
  </r>
  <r>
    <s v="NON_CORP - Non-Corporate Departments"/>
    <s v="FEG_ES"/>
    <s v="Regulated &amp; Renewable Energy"/>
    <s v="RRE - Florida Stations"/>
    <s v="CITRUS_CC_CT"/>
    <x v="1"/>
    <x v="3"/>
    <n v="510"/>
    <s v="0510000"/>
    <s v="Suprvsn and Engrng-Steam Maint"/>
    <s v="18000 - Labor Overhead Allocations"/>
    <x v="1"/>
    <n v="1004578.71"/>
  </r>
  <r>
    <s v="NON_CORP - Non-Corporate Departments"/>
    <s v="FEG_ES"/>
    <s v="Regulated &amp; Renewable Energy"/>
    <s v="RRE - Florida Stations"/>
    <s v="CITRUS_CC_CT"/>
    <x v="1"/>
    <x v="3"/>
    <n v="510"/>
    <s v="0510100"/>
    <s v="Suprvsn &amp; Engrng-Steam Maint R"/>
    <s v="18000 - Labor Overhead Allocations"/>
    <x v="1"/>
    <n v="190896.7"/>
  </r>
  <r>
    <s v="NON_CORP - Non-Corporate Departments"/>
    <s v="FEG_ES"/>
    <s v="Regulated &amp; Renewable Energy"/>
    <s v="RRE - Florida Stations"/>
    <s v="CITRUS_CC_CT"/>
    <x v="2"/>
    <x v="3"/>
    <n v="546"/>
    <s v="0546000"/>
    <s v="Suprvsn and Enginring-CT Oper"/>
    <s v="11000 - Labor"/>
    <x v="1"/>
    <n v="1741161.5290000001"/>
  </r>
  <r>
    <s v="NON_CORP - Non-Corporate Departments"/>
    <s v="FEG_ES"/>
    <s v="Regulated &amp; Renewable Energy"/>
    <s v="RRE - Florida Stations"/>
    <s v="CITRUS_CC_CT"/>
    <x v="2"/>
    <x v="3"/>
    <n v="546"/>
    <s v="0546000"/>
    <s v="Suprvsn and Enginring-CT Oper"/>
    <s v="11002 - Labor-Union"/>
    <x v="1"/>
    <n v="3142218.5273000002"/>
  </r>
  <r>
    <s v="NON_CORP - Non-Corporate Departments"/>
    <s v="FEG_ES"/>
    <s v="Regulated &amp; Renewable Energy"/>
    <s v="RRE - Florida Stations"/>
    <s v="CITRUS_CC_CT"/>
    <x v="2"/>
    <x v="3"/>
    <n v="546"/>
    <s v="0546000"/>
    <s v="Suprvsn and Enginring-CT Oper"/>
    <s v="11006 - Vacancies-BUDG only"/>
    <x v="1"/>
    <n v="-51999.995999999999"/>
  </r>
  <r>
    <s v="NON_CORP - Non-Corporate Departments"/>
    <s v="FEG_ES"/>
    <s v="Regulated &amp; Renewable Energy"/>
    <s v="RRE - Florida Stations"/>
    <s v="CITRUS_CC_CT"/>
    <x v="2"/>
    <x v="3"/>
    <n v="546"/>
    <s v="0546000"/>
    <s v="Suprvsn and Enginring-CT Oper"/>
    <s v="12004 - Overtime-Union"/>
    <x v="1"/>
    <n v="725624.304"/>
  </r>
  <r>
    <s v="NON_CORP - Non-Corporate Departments"/>
    <s v="FEG_ES"/>
    <s v="Regulated &amp; Renewable Energy"/>
    <s v="RRE - Florida Stations"/>
    <s v="CITRUS_CC_CT"/>
    <x v="2"/>
    <x v="3"/>
    <n v="546"/>
    <s v="0546000"/>
    <s v="Suprvsn and Enginring-CT Oper"/>
    <s v="13000 - Exempt Supplemental"/>
    <x v="1"/>
    <n v="132999.99600000001"/>
  </r>
  <r>
    <s v="NON_CORP - Non-Corporate Departments"/>
    <s v="FEG_ES"/>
    <s v="Regulated &amp; Renewable Energy"/>
    <s v="RRE - Florida Stations"/>
    <s v="CITRUS_CC_CT"/>
    <x v="2"/>
    <x v="3"/>
    <n v="546"/>
    <s v="0546000"/>
    <s v="Suprvsn and Enginring-CT Oper"/>
    <s v="18000 - Labor Overhead Allocations"/>
    <x v="1"/>
    <n v="121583.72"/>
  </r>
  <r>
    <s v="NON_CORP - Non-Corporate Departments"/>
    <s v="FEG_ES"/>
    <s v="Regulated &amp; Renewable Energy"/>
    <s v="RRE - Florida Stations"/>
    <s v="CITRUS_CC_CT"/>
    <x v="2"/>
    <x v="3"/>
    <n v="546"/>
    <s v="0546000"/>
    <s v="Suprvsn and Enginring-CT Oper"/>
    <s v="18400 - Incentives Allocated"/>
    <x v="1"/>
    <n v="189437.84"/>
  </r>
  <r>
    <s v="NON_CORP - Non-Corporate Departments"/>
    <s v="FEG_ES"/>
    <s v="Regulated &amp; Renewable Energy"/>
    <s v="RRE - Florida Stations"/>
    <s v="CITRUS_CC_CT"/>
    <x v="2"/>
    <x v="3"/>
    <n v="546"/>
    <s v="0546000"/>
    <s v="Suprvsn and Enginring-CT Oper"/>
    <s v="18401 - Incentives Allocated-Union"/>
    <x v="1"/>
    <n v="116035.26"/>
  </r>
  <r>
    <s v="NON_CORP - Non-Corporate Departments"/>
    <s v="FEG_ES"/>
    <s v="Regulated &amp; Renewable Energy"/>
    <s v="RRE - Florida Stations"/>
    <s v="CITRUS_CC_CT"/>
    <x v="2"/>
    <x v="3"/>
    <n v="547"/>
    <s v="0547150"/>
    <s v="Natural Gas Handling-CT"/>
    <s v="18000 - Labor Overhead Allocations"/>
    <x v="1"/>
    <n v="215378.88"/>
  </r>
  <r>
    <s v="NON_CORP - Non-Corporate Departments"/>
    <s v="FEG_ES"/>
    <s v="Regulated &amp; Renewable Energy"/>
    <s v="RRE - Florida Stations"/>
    <s v="CITRUS_CC_CT"/>
    <x v="2"/>
    <x v="3"/>
    <n v="548"/>
    <s v="0548100"/>
    <s v="Generation Expenses-Other CT"/>
    <s v="11000 - Labor"/>
    <x v="1"/>
    <n v="41718.730799999998"/>
  </r>
  <r>
    <s v="NON_CORP - Non-Corporate Departments"/>
    <s v="FEG_ES"/>
    <s v="Regulated &amp; Renewable Energy"/>
    <s v="RRE - Florida Stations"/>
    <s v="CITRUS_CC_CT"/>
    <x v="2"/>
    <x v="3"/>
    <n v="548"/>
    <s v="0548100"/>
    <s v="Generation Expenses-Other CT"/>
    <s v="18000 - Labor Overhead Allocations"/>
    <x v="1"/>
    <n v="48969.96"/>
  </r>
  <r>
    <s v="NON_CORP - Non-Corporate Departments"/>
    <s v="FEG_ES"/>
    <s v="Regulated &amp; Renewable Energy"/>
    <s v="RRE - Florida Stations"/>
    <s v="CITRUS_CC_CT"/>
    <x v="2"/>
    <x v="3"/>
    <n v="548"/>
    <s v="0548100"/>
    <s v="Generation Expenses-Other CT"/>
    <s v="18400 - Incentives Allocated"/>
    <x v="1"/>
    <n v="5006.22"/>
  </r>
  <r>
    <s v="NON_CORP - Non-Corporate Departments"/>
    <s v="FEG_ES"/>
    <s v="Regulated &amp; Renewable Energy"/>
    <s v="RRE - Florida Stations"/>
    <s v="CITRUS_CC_CT"/>
    <x v="2"/>
    <x v="3"/>
    <n v="549"/>
    <s v="0549000"/>
    <s v="Misc-Power Generation Expenses"/>
    <s v="11000 - Labor"/>
    <x v="1"/>
    <n v="84840.705400000006"/>
  </r>
  <r>
    <s v="NON_CORP - Non-Corporate Departments"/>
    <s v="FEG_ES"/>
    <s v="Regulated &amp; Renewable Energy"/>
    <s v="RRE - Florida Stations"/>
    <s v="CITRUS_CC_CT"/>
    <x v="2"/>
    <x v="3"/>
    <n v="549"/>
    <s v="0549000"/>
    <s v="Misc-Power Generation Expenses"/>
    <s v="18000 - Labor Overhead Allocations"/>
    <x v="1"/>
    <n v="102427.62"/>
  </r>
  <r>
    <s v="NON_CORP - Non-Corporate Departments"/>
    <s v="FEG_ES"/>
    <s v="Regulated &amp; Renewable Energy"/>
    <s v="RRE - Florida Stations"/>
    <s v="CITRUS_CC_CT"/>
    <x v="2"/>
    <x v="3"/>
    <n v="549"/>
    <s v="0549000"/>
    <s v="Misc-Power Generation Expenses"/>
    <s v="18400 - Incentives Allocated"/>
    <x v="1"/>
    <n v="10180.94"/>
  </r>
  <r>
    <s v="NON_CORP - Non-Corporate Departments"/>
    <s v="FEG_ES"/>
    <s v="Regulated &amp; Renewable Energy"/>
    <s v="RRE - Florida Stations"/>
    <s v="CITRUS_CC_CT"/>
    <x v="3"/>
    <x v="3"/>
    <n v="551"/>
    <s v="0551000"/>
    <s v="Suprvsn and Enginring-CT Maint"/>
    <s v="11000 - Labor"/>
    <x v="1"/>
    <n v="523536.14899999998"/>
  </r>
  <r>
    <s v="NON_CORP - Non-Corporate Departments"/>
    <s v="FEG_ES"/>
    <s v="Regulated &amp; Renewable Energy"/>
    <s v="RRE - Florida Stations"/>
    <s v="CITRUS_CC_CT"/>
    <x v="3"/>
    <x v="3"/>
    <n v="551"/>
    <s v="0551000"/>
    <s v="Suprvsn and Enginring-CT Maint"/>
    <s v="12004 - Overtime-Union"/>
    <x v="1"/>
    <n v="107604.16800000001"/>
  </r>
  <r>
    <s v="NON_CORP - Non-Corporate Departments"/>
    <s v="FEG_ES"/>
    <s v="Regulated &amp; Renewable Energy"/>
    <s v="RRE - Florida Stations"/>
    <s v="CITRUS_CC_CT"/>
    <x v="3"/>
    <x v="3"/>
    <n v="551"/>
    <s v="0551000"/>
    <s v="Suprvsn and Enginring-CT Maint"/>
    <s v="18000 - Labor Overhead Allocations"/>
    <x v="1"/>
    <n v="9222.1299999999992"/>
  </r>
  <r>
    <s v="NON_CORP - Non-Corporate Departments"/>
    <s v="FEG_ES"/>
    <s v="Regulated &amp; Renewable Energy"/>
    <s v="RRE - Florida Stations"/>
    <s v="CITRUS_CC_CT"/>
    <x v="3"/>
    <x v="3"/>
    <n v="551"/>
    <s v="0551000"/>
    <s v="Suprvsn and Enginring-CT Maint"/>
    <s v="18400 - Incentives Allocated"/>
    <x v="1"/>
    <n v="57589.06"/>
  </r>
  <r>
    <s v="NON_CORP - Non-Corporate Departments"/>
    <s v="FEG_ES"/>
    <s v="Regulated &amp; Renewable Energy"/>
    <s v="RRE - Florida Stations"/>
    <s v="CITRUS_CC_CT"/>
    <x v="3"/>
    <x v="3"/>
    <n v="551"/>
    <s v="0551000"/>
    <s v="Suprvsn and Enginring-CT Maint"/>
    <s v="18401 - Incentives Allocated-Union"/>
    <x v="1"/>
    <n v="3228.12"/>
  </r>
  <r>
    <s v="NON_CORP - Non-Corporate Departments"/>
    <s v="FEG_ES"/>
    <s v="Regulated &amp; Renewable Energy"/>
    <s v="RRE - Florida Stations"/>
    <s v="CITRUS_CC_CT"/>
    <x v="3"/>
    <x v="3"/>
    <n v="552"/>
    <s v="0552000"/>
    <s v="Maintenance Of Structures-CT"/>
    <s v="11000 - Labor"/>
    <x v="1"/>
    <n v="-180000"/>
  </r>
  <r>
    <s v="NON_CORP - Non-Corporate Departments"/>
    <s v="FEG_ES"/>
    <s v="Regulated &amp; Renewable Energy"/>
    <s v="RRE - Florida Stations"/>
    <s v="CITRUS_CC_CT"/>
    <x v="3"/>
    <x v="3"/>
    <n v="552"/>
    <s v="0552000"/>
    <s v="Maintenance Of Structures-CT"/>
    <s v="11006 - Vacancies-BUDG only"/>
    <x v="1"/>
    <n v="-52194.995999999999"/>
  </r>
  <r>
    <s v="NON_CORP - Non-Corporate Departments"/>
    <s v="FEG_ES"/>
    <s v="Regulated &amp; Renewable Energy"/>
    <s v="RRE - Florida Stations"/>
    <s v="CITRUS_CC_CT"/>
    <x v="3"/>
    <x v="3"/>
    <n v="552"/>
    <s v="0552000"/>
    <s v="Maintenance Of Structures-CT"/>
    <s v="18000 - Labor Overhead Allocations"/>
    <x v="1"/>
    <n v="4058.28"/>
  </r>
  <r>
    <s v="NON_CORP - Non-Corporate Departments"/>
    <s v="FEG_ES"/>
    <s v="Regulated &amp; Renewable Energy"/>
    <s v="RRE - Florida Stations"/>
    <s v="CITRUS_CC_CT"/>
    <x v="3"/>
    <x v="3"/>
    <n v="552"/>
    <s v="0552000"/>
    <s v="Maintenance Of Structures-CT"/>
    <s v="18400 - Incentives Allocated"/>
    <x v="1"/>
    <n v="-51874.32"/>
  </r>
  <r>
    <s v="NON_CORP - Non-Corporate Departments"/>
    <s v="FEG_ES"/>
    <s v="Regulated &amp; Renewable Energy"/>
    <s v="RRE - Florida Stations"/>
    <s v="CITRUS_CC_CT"/>
    <x v="3"/>
    <x v="3"/>
    <n v="553"/>
    <s v="0553000"/>
    <s v="Maint-Gentg and Elect Equip-CT"/>
    <s v="18000 - Labor Overhead Allocations"/>
    <x v="1"/>
    <n v="1974.26"/>
  </r>
  <r>
    <s v="NON_CORP - Non-Corporate Departments"/>
    <s v="FEG_ES"/>
    <s v="Regulated &amp; Renewable Energy"/>
    <s v="RRE - Florida Stations"/>
    <s v="CITRUS_CC_CT"/>
    <x v="3"/>
    <x v="3"/>
    <n v="554"/>
    <s v="0554000"/>
    <s v="Misc Power Generation Plant-CT"/>
    <s v="11000 - Labor"/>
    <x v="1"/>
    <n v="13576.506600000001"/>
  </r>
  <r>
    <s v="NON_CORP - Non-Corporate Departments"/>
    <s v="FEG_ES"/>
    <s v="Regulated &amp; Renewable Energy"/>
    <s v="RRE - Florida Stations"/>
    <s v="CITRUS_CC_CT"/>
    <x v="3"/>
    <x v="3"/>
    <n v="554"/>
    <s v="0554000"/>
    <s v="Misc Power Generation Plant-CT"/>
    <s v="18000 - Labor Overhead Allocations"/>
    <x v="1"/>
    <n v="43998.14"/>
  </r>
  <r>
    <s v="NON_CORP - Non-Corporate Departments"/>
    <s v="FEG_ES"/>
    <s v="Regulated &amp; Renewable Energy"/>
    <s v="RRE - Florida Stations"/>
    <s v="CITRUS_CC_CT"/>
    <x v="3"/>
    <x v="3"/>
    <n v="554"/>
    <s v="0554000"/>
    <s v="Misc Power Generation Plant-CT"/>
    <s v="18400 - Incentives Allocated"/>
    <x v="1"/>
    <n v="1629.24"/>
  </r>
  <r>
    <s v="NON_CORP - Non-Corporate Departments"/>
    <s v="FEG_ES"/>
    <s v="Regulated &amp; Renewable Energy"/>
    <s v="RRE - Florida Stations"/>
    <s v="CITRUS_CC_CT"/>
    <x v="4"/>
    <x v="3"/>
    <n v="920"/>
    <s v="0920000"/>
    <s v="A &amp; G Salaries"/>
    <s v="18000 - Labor Overhead Allocations"/>
    <x v="1"/>
    <n v="488670.44"/>
  </r>
  <r>
    <s v="NON_CORP - Non-Corporate Departments"/>
    <s v="FEG_ES"/>
    <s v="Regulated &amp; Renewable Energy"/>
    <s v="RRE - Florida Stations"/>
    <s v="CITRUS_CC_CT"/>
    <x v="4"/>
    <x v="3"/>
    <n v="926"/>
    <s v="0926600"/>
    <s v="Employee Benefits-Transferred"/>
    <s v="18000 - Labor Overhead Allocations"/>
    <x v="1"/>
    <n v="578491.41"/>
  </r>
  <r>
    <s v="NON_CORP - Non-Corporate Departments"/>
    <s v="FEG_ES"/>
    <s v="Regulated &amp; Renewable Energy"/>
    <s v="RRE - Florida Stations"/>
    <s v="Crystal River Coal"/>
    <x v="0"/>
    <x v="10"/>
    <n v="500"/>
    <s v="0500000"/>
    <s v="Suprvsn and Engrg - Steam Oper"/>
    <s v="11000 - Labor"/>
    <x v="1"/>
    <n v="671195.82440000004"/>
  </r>
  <r>
    <s v="NON_CORP - Non-Corporate Departments"/>
    <s v="FEG_ES"/>
    <s v="Regulated &amp; Renewable Energy"/>
    <s v="RRE - Florida Stations"/>
    <s v="Crystal River Coal"/>
    <x v="0"/>
    <x v="10"/>
    <n v="500"/>
    <s v="0500000"/>
    <s v="Suprvsn and Engrg - Steam Oper"/>
    <s v="11002 - Labor-Union"/>
    <x v="1"/>
    <n v="5146278.9993000003"/>
  </r>
  <r>
    <s v="NON_CORP - Non-Corporate Departments"/>
    <s v="FEG_ES"/>
    <s v="Regulated &amp; Renewable Energy"/>
    <s v="RRE - Florida Stations"/>
    <s v="Crystal River Coal"/>
    <x v="0"/>
    <x v="10"/>
    <n v="500"/>
    <s v="0500000"/>
    <s v="Suprvsn and Engrg - Steam Oper"/>
    <s v="11006 - Vacancies-BUDG only"/>
    <x v="1"/>
    <n v="-131138.00399999999"/>
  </r>
  <r>
    <s v="NON_CORP - Non-Corporate Departments"/>
    <s v="FEG_ES"/>
    <s v="Regulated &amp; Renewable Energy"/>
    <s v="RRE - Florida Stations"/>
    <s v="Crystal River Coal"/>
    <x v="0"/>
    <x v="10"/>
    <n v="500"/>
    <s v="0500000"/>
    <s v="Suprvsn and Engrg - Steam Oper"/>
    <s v="12004 - Overtime-Union"/>
    <x v="1"/>
    <n v="2278139.1"/>
  </r>
  <r>
    <s v="NON_CORP - Non-Corporate Departments"/>
    <s v="FEG_ES"/>
    <s v="Regulated &amp; Renewable Energy"/>
    <s v="RRE - Florida Stations"/>
    <s v="Crystal River Coal"/>
    <x v="0"/>
    <x v="10"/>
    <n v="500"/>
    <s v="0500000"/>
    <s v="Suprvsn and Engrg - Steam Oper"/>
    <s v="18000 - Labor Overhead Allocations"/>
    <x v="1"/>
    <n v="84502.11"/>
  </r>
  <r>
    <s v="NON_CORP - Non-Corporate Departments"/>
    <s v="FEG_ES"/>
    <s v="Regulated &amp; Renewable Energy"/>
    <s v="RRE - Florida Stations"/>
    <s v="Crystal River Coal"/>
    <x v="0"/>
    <x v="10"/>
    <n v="500"/>
    <s v="0500000"/>
    <s v="Suprvsn and Engrg - Steam Oper"/>
    <s v="18400 - Incentives Allocated"/>
    <x v="1"/>
    <n v="-18393.84"/>
  </r>
  <r>
    <s v="NON_CORP - Non-Corporate Departments"/>
    <s v="FEG_ES"/>
    <s v="Regulated &amp; Renewable Energy"/>
    <s v="RRE - Florida Stations"/>
    <s v="Crystal River Coal"/>
    <x v="0"/>
    <x v="10"/>
    <n v="500"/>
    <s v="0500000"/>
    <s v="Suprvsn and Engrg - Steam Oper"/>
    <s v="18401 - Incentives Allocated-Union"/>
    <x v="1"/>
    <n v="222732.55"/>
  </r>
  <r>
    <s v="NON_CORP - Non-Corporate Departments"/>
    <s v="FEG_ES"/>
    <s v="Regulated &amp; Renewable Energy"/>
    <s v="RRE - Florida Stations"/>
    <s v="Crystal River Coal"/>
    <x v="0"/>
    <x v="10"/>
    <n v="501"/>
    <s v="0501150"/>
    <s v="Coal &amp; Other Fuel Handling"/>
    <s v="11000 - Labor"/>
    <x v="1"/>
    <n v="5552.12"/>
  </r>
  <r>
    <s v="NON_CORP - Non-Corporate Departments"/>
    <s v="FEG_ES"/>
    <s v="Regulated &amp; Renewable Energy"/>
    <s v="RRE - Florida Stations"/>
    <s v="Crystal River Coal"/>
    <x v="0"/>
    <x v="10"/>
    <n v="501"/>
    <s v="0501150"/>
    <s v="Coal &amp; Other Fuel Handling"/>
    <s v="18000 - Labor Overhead Allocations"/>
    <x v="1"/>
    <n v="291880.38"/>
  </r>
  <r>
    <s v="NON_CORP - Non-Corporate Departments"/>
    <s v="FEG_ES"/>
    <s v="Regulated &amp; Renewable Energy"/>
    <s v="RRE - Florida Stations"/>
    <s v="Crystal River Coal"/>
    <x v="0"/>
    <x v="10"/>
    <n v="501"/>
    <s v="0501150"/>
    <s v="Coal &amp; Other Fuel Handling"/>
    <s v="18400 - Incentives Allocated"/>
    <x v="1"/>
    <n v="666.3"/>
  </r>
  <r>
    <s v="NON_CORP - Non-Corporate Departments"/>
    <s v="FEG_ES"/>
    <s v="Regulated &amp; Renewable Energy"/>
    <s v="RRE - Florida Stations"/>
    <s v="Crystal River Coal"/>
    <x v="0"/>
    <x v="10"/>
    <n v="502"/>
    <s v="0502100"/>
    <s v="Fossil Steam Exp-Other"/>
    <s v="11000 - Labor"/>
    <x v="1"/>
    <n v="71517.823799999998"/>
  </r>
  <r>
    <s v="NON_CORP - Non-Corporate Departments"/>
    <s v="FEG_ES"/>
    <s v="Regulated &amp; Renewable Energy"/>
    <s v="RRE - Florida Stations"/>
    <s v="Crystal River Coal"/>
    <x v="0"/>
    <x v="10"/>
    <n v="502"/>
    <s v="0502100"/>
    <s v="Fossil Steam Exp-Other"/>
    <s v="18000 - Labor Overhead Allocations"/>
    <x v="1"/>
    <n v="26750.6"/>
  </r>
  <r>
    <s v="NON_CORP - Non-Corporate Departments"/>
    <s v="FEG_ES"/>
    <s v="Regulated &amp; Renewable Energy"/>
    <s v="RRE - Florida Stations"/>
    <s v="Crystal River Coal"/>
    <x v="0"/>
    <x v="10"/>
    <n v="502"/>
    <s v="0502100"/>
    <s v="Fossil Steam Exp-Other"/>
    <s v="18400 - Incentives Allocated"/>
    <x v="1"/>
    <n v="8582.1200000000008"/>
  </r>
  <r>
    <s v="NON_CORP - Non-Corporate Departments"/>
    <s v="FEG_ES"/>
    <s v="Regulated &amp; Renewable Energy"/>
    <s v="RRE - Florida Stations"/>
    <s v="Crystal River Coal"/>
    <x v="0"/>
    <x v="10"/>
    <n v="505"/>
    <s v="0505000"/>
    <s v="Electric Expenses-Steam Oper"/>
    <s v="18000 - Labor Overhead Allocations"/>
    <x v="1"/>
    <n v="219.26"/>
  </r>
  <r>
    <s v="NON_CORP - Non-Corporate Departments"/>
    <s v="FEG_ES"/>
    <s v="Regulated &amp; Renewable Energy"/>
    <s v="RRE - Florida Stations"/>
    <s v="Crystal River Coal"/>
    <x v="0"/>
    <x v="10"/>
    <n v="506"/>
    <s v="0506000"/>
    <s v="Misc Fossil Power Expenses"/>
    <s v="11000 - Labor"/>
    <x v="1"/>
    <n v="347281.20980000001"/>
  </r>
  <r>
    <s v="NON_CORP - Non-Corporate Departments"/>
    <s v="FEG_ES"/>
    <s v="Regulated &amp; Renewable Energy"/>
    <s v="RRE - Florida Stations"/>
    <s v="Crystal River Coal"/>
    <x v="0"/>
    <x v="10"/>
    <n v="506"/>
    <s v="0506000"/>
    <s v="Misc Fossil Power Expenses"/>
    <s v="18000 - Labor Overhead Allocations"/>
    <x v="1"/>
    <n v="241362.66"/>
  </r>
  <r>
    <s v="NON_CORP - Non-Corporate Departments"/>
    <s v="FEG_ES"/>
    <s v="Regulated &amp; Renewable Energy"/>
    <s v="RRE - Florida Stations"/>
    <s v="Crystal River Coal"/>
    <x v="0"/>
    <x v="10"/>
    <n v="506"/>
    <s v="0506000"/>
    <s v="Misc Fossil Power Expenses"/>
    <s v="18400 - Incentives Allocated"/>
    <x v="1"/>
    <n v="41673.68"/>
  </r>
  <r>
    <s v="NON_CORP - Non-Corporate Departments"/>
    <s v="FEG_ES"/>
    <s v="Regulated &amp; Renewable Energy"/>
    <s v="RRE - Florida Stations"/>
    <s v="Crystal River Coal"/>
    <x v="0"/>
    <x v="10"/>
    <n v="507"/>
    <s v="0507000"/>
    <s v="Steam Power Gen-Op Rents"/>
    <s v="18000 - Labor Overhead Allocations"/>
    <x v="1"/>
    <n v="4895.54"/>
  </r>
  <r>
    <s v="NON_CORP - Non-Corporate Departments"/>
    <s v="FEG_ES"/>
    <s v="Regulated &amp; Renewable Energy"/>
    <s v="RRE - Florida Stations"/>
    <s v="Crystal River Coal"/>
    <x v="1"/>
    <x v="10"/>
    <n v="510"/>
    <s v="0510000"/>
    <s v="Suprvsn and Engrng-Steam Maint"/>
    <s v="11000 - Labor"/>
    <x v="1"/>
    <n v="2144386.2683999999"/>
  </r>
  <r>
    <s v="NON_CORP - Non-Corporate Departments"/>
    <s v="FEG_ES"/>
    <s v="Regulated &amp; Renewable Energy"/>
    <s v="RRE - Florida Stations"/>
    <s v="Crystal River Coal"/>
    <x v="1"/>
    <x v="10"/>
    <n v="510"/>
    <s v="0510000"/>
    <s v="Suprvsn and Engrng-Steam Maint"/>
    <s v="11002 - Labor-Union"/>
    <x v="1"/>
    <n v="4295259.0450999998"/>
  </r>
  <r>
    <s v="NON_CORP - Non-Corporate Departments"/>
    <s v="FEG_ES"/>
    <s v="Regulated &amp; Renewable Energy"/>
    <s v="RRE - Florida Stations"/>
    <s v="Crystal River Coal"/>
    <x v="1"/>
    <x v="10"/>
    <n v="510"/>
    <s v="0510000"/>
    <s v="Suprvsn and Engrng-Steam Maint"/>
    <s v="12004 - Overtime-Union"/>
    <x v="1"/>
    <n v="1213567.8959999999"/>
  </r>
  <r>
    <s v="NON_CORP - Non-Corporate Departments"/>
    <s v="FEG_ES"/>
    <s v="Regulated &amp; Renewable Energy"/>
    <s v="RRE - Florida Stations"/>
    <s v="Crystal River Coal"/>
    <x v="1"/>
    <x v="10"/>
    <n v="510"/>
    <s v="0510000"/>
    <s v="Suprvsn and Engrng-Steam Maint"/>
    <s v="13000 - Exempt Supplemental"/>
    <x v="1"/>
    <n v="57999.995999999999"/>
  </r>
  <r>
    <s v="NON_CORP - Non-Corporate Departments"/>
    <s v="FEG_ES"/>
    <s v="Regulated &amp; Renewable Energy"/>
    <s v="RRE - Florida Stations"/>
    <s v="Crystal River Coal"/>
    <x v="1"/>
    <x v="10"/>
    <n v="510"/>
    <s v="0510000"/>
    <s v="Suprvsn and Engrng-Steam Maint"/>
    <s v="18000 - Labor Overhead Allocations"/>
    <x v="1"/>
    <n v="808492.87"/>
  </r>
  <r>
    <s v="NON_CORP - Non-Corporate Departments"/>
    <s v="FEG_ES"/>
    <s v="Regulated &amp; Renewable Energy"/>
    <s v="RRE - Florida Stations"/>
    <s v="Crystal River Coal"/>
    <x v="1"/>
    <x v="10"/>
    <n v="510"/>
    <s v="0510000"/>
    <s v="Suprvsn and Engrng-Steam Maint"/>
    <s v="18400 - Incentives Allocated"/>
    <x v="1"/>
    <n v="242262.49"/>
  </r>
  <r>
    <s v="NON_CORP - Non-Corporate Departments"/>
    <s v="FEG_ES"/>
    <s v="Regulated &amp; Renewable Energy"/>
    <s v="RRE - Florida Stations"/>
    <s v="Crystal River Coal"/>
    <x v="1"/>
    <x v="10"/>
    <n v="510"/>
    <s v="0510000"/>
    <s v="Suprvsn and Engrng-Steam Maint"/>
    <s v="18401 - Incentives Allocated-Union"/>
    <x v="1"/>
    <n v="165264.79999999999"/>
  </r>
  <r>
    <s v="NON_CORP - Non-Corporate Departments"/>
    <s v="FEG_ES"/>
    <s v="Regulated &amp; Renewable Energy"/>
    <s v="RRE - Florida Stations"/>
    <s v="Crystal River Coal"/>
    <x v="1"/>
    <x v="10"/>
    <n v="510"/>
    <s v="0510100"/>
    <s v="Suprvsn &amp; Engrng-Steam Maint R"/>
    <s v="18000 - Labor Overhead Allocations"/>
    <x v="1"/>
    <n v="144618.17000000001"/>
  </r>
  <r>
    <s v="NON_CORP - Non-Corporate Departments"/>
    <s v="FEG_ES"/>
    <s v="Regulated &amp; Renewable Energy"/>
    <s v="RRE - Florida Stations"/>
    <s v="Crystal River Coal"/>
    <x v="1"/>
    <x v="10"/>
    <n v="511"/>
    <s v="0511000"/>
    <s v="Maint Of Structures-Steam"/>
    <s v="11000 - Labor"/>
    <x v="1"/>
    <n v="-125892.16"/>
  </r>
  <r>
    <s v="NON_CORP - Non-Corporate Departments"/>
    <s v="FEG_ES"/>
    <s v="Regulated &amp; Renewable Energy"/>
    <s v="RRE - Florida Stations"/>
    <s v="Crystal River Coal"/>
    <x v="1"/>
    <x v="10"/>
    <n v="511"/>
    <s v="0511000"/>
    <s v="Maint Of Structures-Steam"/>
    <s v="11002 - Labor-Union"/>
    <x v="1"/>
    <n v="-267520.84000000003"/>
  </r>
  <r>
    <s v="NON_CORP - Non-Corporate Departments"/>
    <s v="FEG_ES"/>
    <s v="Regulated &amp; Renewable Energy"/>
    <s v="RRE - Florida Stations"/>
    <s v="Crystal River Coal"/>
    <x v="1"/>
    <x v="10"/>
    <n v="511"/>
    <s v="0511000"/>
    <s v="Maint Of Structures-Steam"/>
    <s v="18000 - Labor Overhead Allocations"/>
    <x v="1"/>
    <n v="88714.55"/>
  </r>
  <r>
    <s v="NON_CORP - Non-Corporate Departments"/>
    <s v="FEG_ES"/>
    <s v="Regulated &amp; Renewable Energy"/>
    <s v="RRE - Florida Stations"/>
    <s v="Crystal River Coal"/>
    <x v="1"/>
    <x v="10"/>
    <n v="511"/>
    <s v="0511000"/>
    <s v="Maint Of Structures-Steam"/>
    <s v="18400 - Incentives Allocated"/>
    <x v="1"/>
    <n v="-13848.1"/>
  </r>
  <r>
    <s v="NON_CORP - Non-Corporate Departments"/>
    <s v="FEG_ES"/>
    <s v="Regulated &amp; Renewable Energy"/>
    <s v="RRE - Florida Stations"/>
    <s v="Crystal River Coal"/>
    <x v="1"/>
    <x v="10"/>
    <n v="511"/>
    <s v="0511000"/>
    <s v="Maint Of Structures-Steam"/>
    <s v="18401 - Incentives Allocated-Union"/>
    <x v="1"/>
    <n v="-8025.6"/>
  </r>
  <r>
    <s v="NON_CORP - Non-Corporate Departments"/>
    <s v="FEG_ES"/>
    <s v="Regulated &amp; Renewable Energy"/>
    <s v="RRE - Florida Stations"/>
    <s v="Crystal River Coal"/>
    <x v="1"/>
    <x v="10"/>
    <n v="512"/>
    <s v="0512100"/>
    <s v="Maint Of Boiler Plant-Other"/>
    <s v="18000 - Labor Overhead Allocations"/>
    <x v="1"/>
    <n v="6215.22"/>
  </r>
  <r>
    <s v="NON_CORP - Non-Corporate Departments"/>
    <s v="FEG_ES"/>
    <s v="Regulated &amp; Renewable Energy"/>
    <s v="RRE - Florida Stations"/>
    <s v="Crystal River Coal"/>
    <x v="1"/>
    <x v="10"/>
    <n v="514"/>
    <s v="0514000"/>
    <s v="Maintenance - Misc Steam Plant"/>
    <s v="18000 - Labor Overhead Allocations"/>
    <x v="1"/>
    <n v="106683.52"/>
  </r>
  <r>
    <s v="NON_CORP - Non-Corporate Departments"/>
    <s v="FEG_ES"/>
    <s v="Regulated &amp; Renewable Energy"/>
    <s v="RRE - Florida Stations"/>
    <s v="Crystal River Coal"/>
    <x v="4"/>
    <x v="10"/>
    <n v="920"/>
    <s v="0920000"/>
    <s v="A &amp; G Salaries"/>
    <s v="18000 - Labor Overhead Allocations"/>
    <x v="1"/>
    <n v="370203.84"/>
  </r>
  <r>
    <s v="NON_CORP - Non-Corporate Departments"/>
    <s v="FEG_ES"/>
    <s v="Regulated &amp; Renewable Energy"/>
    <s v="RRE - Florida Stations"/>
    <s v="Crystal River Coal"/>
    <x v="4"/>
    <x v="10"/>
    <n v="926"/>
    <s v="0926600"/>
    <s v="Employee Benefits-Transferred"/>
    <s v="18000 - Labor Overhead Allocations"/>
    <x v="1"/>
    <n v="518618.49"/>
  </r>
  <r>
    <s v="NON_CORP - Non-Corporate Departments"/>
    <s v="FEG_ES"/>
    <s v="Regulated &amp; Renewable Energy"/>
    <s v="RRE - Florida Stations"/>
    <s v="DEF Other"/>
    <x v="0"/>
    <x v="4"/>
    <n v="500"/>
    <s v="0500000"/>
    <s v="Suprvsn and Engrg - Steam Oper"/>
    <s v="11000 - Labor"/>
    <x v="1"/>
    <n v="148269.07579999999"/>
  </r>
  <r>
    <s v="NON_CORP - Non-Corporate Departments"/>
    <s v="FEG_ES"/>
    <s v="Regulated &amp; Renewable Energy"/>
    <s v="RRE - Florida Stations"/>
    <s v="DEF Other"/>
    <x v="0"/>
    <x v="4"/>
    <n v="500"/>
    <s v="0500000"/>
    <s v="Suprvsn and Engrg - Steam Oper"/>
    <s v="15002 - Labor Other"/>
    <x v="1"/>
    <n v="13204.8"/>
  </r>
  <r>
    <s v="NON_CORP - Non-Corporate Departments"/>
    <s v="FEG_ES"/>
    <s v="Regulated &amp; Renewable Energy"/>
    <s v="RRE - Florida Stations"/>
    <s v="DEF Other"/>
    <x v="0"/>
    <x v="4"/>
    <n v="500"/>
    <s v="0500000"/>
    <s v="Suprvsn and Engrg - Steam Oper"/>
    <s v="18000 - Labor Overhead Allocations"/>
    <x v="1"/>
    <n v="-108889.52"/>
  </r>
  <r>
    <s v="NON_CORP - Non-Corporate Departments"/>
    <s v="FEG_ES"/>
    <s v="Regulated &amp; Renewable Energy"/>
    <s v="RRE - Florida Stations"/>
    <s v="DEF Other"/>
    <x v="0"/>
    <x v="4"/>
    <n v="500"/>
    <s v="0500000"/>
    <s v="Suprvsn and Engrg - Steam Oper"/>
    <s v="18400 - Incentives Allocated"/>
    <x v="1"/>
    <n v="16812.599999999999"/>
  </r>
  <r>
    <s v="NON_CORP - Non-Corporate Departments"/>
    <s v="FEG_ES"/>
    <s v="Regulated &amp; Renewable Energy"/>
    <s v="RRE - Florida Stations"/>
    <s v="DEF Other"/>
    <x v="0"/>
    <x v="4"/>
    <n v="501"/>
    <s v="0501150"/>
    <s v="Coal &amp; Other Fuel Handling"/>
    <s v="11000 - Labor"/>
    <x v="1"/>
    <n v="459076.71539999999"/>
  </r>
  <r>
    <s v="NON_CORP - Non-Corporate Departments"/>
    <s v="FEG_ES"/>
    <s v="Regulated &amp; Renewable Energy"/>
    <s v="RRE - Florida Stations"/>
    <s v="DEF Other"/>
    <x v="0"/>
    <x v="4"/>
    <n v="501"/>
    <s v="0501150"/>
    <s v="Coal &amp; Other Fuel Handling"/>
    <s v="18000 - Labor Overhead Allocations"/>
    <x v="1"/>
    <n v="-511501.24"/>
  </r>
  <r>
    <s v="NON_CORP - Non-Corporate Departments"/>
    <s v="FEG_ES"/>
    <s v="Regulated &amp; Renewable Energy"/>
    <s v="RRE - Florida Stations"/>
    <s v="DEF Other"/>
    <x v="0"/>
    <x v="4"/>
    <n v="501"/>
    <s v="0501150"/>
    <s v="Coal &amp; Other Fuel Handling"/>
    <s v="18400 - Incentives Allocated"/>
    <x v="1"/>
    <n v="52424.54"/>
  </r>
  <r>
    <s v="NON_CORP - Non-Corporate Departments"/>
    <s v="FEG_ES"/>
    <s v="Regulated &amp; Renewable Energy"/>
    <s v="RRE - Florida Stations"/>
    <s v="DEF Other"/>
    <x v="0"/>
    <x v="4"/>
    <n v="502"/>
    <s v="0502100"/>
    <s v="Fossil Steam Exp-Other"/>
    <s v="11000 - Labor"/>
    <x v="1"/>
    <n v="168741.5104"/>
  </r>
  <r>
    <s v="NON_CORP - Non-Corporate Departments"/>
    <s v="FEG_ES"/>
    <s v="Regulated &amp; Renewable Energy"/>
    <s v="RRE - Florida Stations"/>
    <s v="DEF Other"/>
    <x v="0"/>
    <x v="4"/>
    <n v="502"/>
    <s v="0502100"/>
    <s v="Fossil Steam Exp-Other"/>
    <s v="18000 - Labor Overhead Allocations"/>
    <x v="1"/>
    <n v="-145442.92000000001"/>
  </r>
  <r>
    <s v="NON_CORP - Non-Corporate Departments"/>
    <s v="FEG_ES"/>
    <s v="Regulated &amp; Renewable Energy"/>
    <s v="RRE - Florida Stations"/>
    <s v="DEF Other"/>
    <x v="0"/>
    <x v="4"/>
    <n v="502"/>
    <s v="0502100"/>
    <s v="Fossil Steam Exp-Other"/>
    <s v="18400 - Incentives Allocated"/>
    <x v="1"/>
    <n v="20248.98"/>
  </r>
  <r>
    <s v="NON_CORP - Non-Corporate Departments"/>
    <s v="FEG_ES"/>
    <s v="Regulated &amp; Renewable Energy"/>
    <s v="RRE - Florida Stations"/>
    <s v="DEF Other"/>
    <x v="0"/>
    <x v="4"/>
    <n v="506"/>
    <s v="0506000"/>
    <s v="Misc Fossil Power Expenses"/>
    <s v="11000 - Labor"/>
    <x v="1"/>
    <n v="612626.77639999997"/>
  </r>
  <r>
    <s v="NON_CORP - Non-Corporate Departments"/>
    <s v="FEG_ES"/>
    <s v="Regulated &amp; Renewable Energy"/>
    <s v="RRE - Florida Stations"/>
    <s v="DEF Other"/>
    <x v="0"/>
    <x v="4"/>
    <n v="506"/>
    <s v="0506000"/>
    <s v="Misc Fossil Power Expenses"/>
    <s v="18000 - Labor Overhead Allocations"/>
    <x v="1"/>
    <n v="-612056.07999999996"/>
  </r>
  <r>
    <s v="NON_CORP - Non-Corporate Departments"/>
    <s v="FEG_ES"/>
    <s v="Regulated &amp; Renewable Energy"/>
    <s v="RRE - Florida Stations"/>
    <s v="DEF Other"/>
    <x v="0"/>
    <x v="4"/>
    <n v="506"/>
    <s v="0506000"/>
    <s v="Misc Fossil Power Expenses"/>
    <s v="18400 - Incentives Allocated"/>
    <x v="1"/>
    <n v="71688.98"/>
  </r>
  <r>
    <s v="NON_CORP - Non-Corporate Departments"/>
    <s v="FEG_ES"/>
    <s v="Regulated &amp; Renewable Energy"/>
    <s v="RRE - Florida Stations"/>
    <s v="DEF Other"/>
    <x v="1"/>
    <x v="4"/>
    <n v="510"/>
    <s v="0510000"/>
    <s v="Suprvsn and Engrng-Steam Maint"/>
    <s v="11000 - Labor"/>
    <x v="1"/>
    <n v="10204949.515799999"/>
  </r>
  <r>
    <s v="NON_CORP - Non-Corporate Departments"/>
    <s v="FEG_ES"/>
    <s v="Regulated &amp; Renewable Energy"/>
    <s v="RRE - Florida Stations"/>
    <s v="DEF Other"/>
    <x v="1"/>
    <x v="4"/>
    <n v="510"/>
    <s v="0510000"/>
    <s v="Suprvsn and Engrng-Steam Maint"/>
    <s v="11002 - Labor-Union"/>
    <x v="1"/>
    <n v="1408247.5596"/>
  </r>
  <r>
    <s v="NON_CORP - Non-Corporate Departments"/>
    <s v="FEG_ES"/>
    <s v="Regulated &amp; Renewable Energy"/>
    <s v="RRE - Florida Stations"/>
    <s v="DEF Other"/>
    <x v="1"/>
    <x v="4"/>
    <n v="510"/>
    <s v="0510000"/>
    <s v="Suprvsn and Engrng-Steam Maint"/>
    <s v="11006 - Vacancies-BUDG only"/>
    <x v="1"/>
    <n v="-68378.267999999996"/>
  </r>
  <r>
    <s v="NON_CORP - Non-Corporate Departments"/>
    <s v="FEG_ES"/>
    <s v="Regulated &amp; Renewable Energy"/>
    <s v="RRE - Florida Stations"/>
    <s v="DEF Other"/>
    <x v="1"/>
    <x v="4"/>
    <n v="510"/>
    <s v="0510000"/>
    <s v="Suprvsn and Engrng-Steam Maint"/>
    <s v="11008 - BudgOnly-VacancyFactor-NoLoads"/>
    <x v="1"/>
    <n v="-225583.56"/>
  </r>
  <r>
    <s v="NON_CORP - Non-Corporate Departments"/>
    <s v="FEG_ES"/>
    <s v="Regulated &amp; Renewable Energy"/>
    <s v="RRE - Florida Stations"/>
    <s v="DEF Other"/>
    <x v="1"/>
    <x v="4"/>
    <n v="510"/>
    <s v="0510000"/>
    <s v="Suprvsn and Engrng-Steam Maint"/>
    <s v="12000 - Overtime"/>
    <x v="1"/>
    <n v="161981.49799999999"/>
  </r>
  <r>
    <s v="NON_CORP - Non-Corporate Departments"/>
    <s v="FEG_ES"/>
    <s v="Regulated &amp; Renewable Energy"/>
    <s v="RRE - Florida Stations"/>
    <s v="DEF Other"/>
    <x v="1"/>
    <x v="4"/>
    <n v="510"/>
    <s v="0510000"/>
    <s v="Suprvsn and Engrng-Steam Maint"/>
    <s v="18000 - Labor Overhead Allocations"/>
    <x v="1"/>
    <n v="-5886741.46"/>
  </r>
  <r>
    <s v="NON_CORP - Non-Corporate Departments"/>
    <s v="FEG_ES"/>
    <s v="Regulated &amp; Renewable Energy"/>
    <s v="RRE - Florida Stations"/>
    <s v="DEF Other"/>
    <x v="1"/>
    <x v="4"/>
    <n v="510"/>
    <s v="0510000"/>
    <s v="Suprvsn and Engrng-Steam Maint"/>
    <s v="18400 - Incentives Allocated"/>
    <x v="1"/>
    <n v="871275.68"/>
  </r>
  <r>
    <s v="NON_CORP - Non-Corporate Departments"/>
    <s v="FEG_ES"/>
    <s v="Regulated &amp; Renewable Energy"/>
    <s v="RRE - Florida Stations"/>
    <s v="DEF Other"/>
    <x v="1"/>
    <x v="4"/>
    <n v="510"/>
    <s v="0510000"/>
    <s v="Suprvsn and Engrng-Steam Maint"/>
    <s v="18401 - Incentives Allocated-Union"/>
    <x v="1"/>
    <n v="42247.56"/>
  </r>
  <r>
    <s v="NON_CORP - Non-Corporate Departments"/>
    <s v="FEG_ES"/>
    <s v="Regulated &amp; Renewable Energy"/>
    <s v="RRE - Florida Stations"/>
    <s v="DEF Other"/>
    <x v="1"/>
    <x v="4"/>
    <n v="510"/>
    <s v="0510100"/>
    <s v="Suprvsn &amp; Engrng-Steam Maint R"/>
    <s v="11000 - Labor"/>
    <x v="1"/>
    <n v="1017798.13"/>
  </r>
  <r>
    <s v="NON_CORP - Non-Corporate Departments"/>
    <s v="FEG_ES"/>
    <s v="Regulated &amp; Renewable Energy"/>
    <s v="RRE - Florida Stations"/>
    <s v="DEF Other"/>
    <x v="1"/>
    <x v="4"/>
    <n v="510"/>
    <s v="0510100"/>
    <s v="Suprvsn &amp; Engrng-Steam Maint R"/>
    <s v="18000 - Labor Overhead Allocations"/>
    <x v="1"/>
    <n v="-1129756.1200000001"/>
  </r>
  <r>
    <s v="NON_CORP - Non-Corporate Departments"/>
    <s v="FEG_ES"/>
    <s v="Regulated &amp; Renewable Energy"/>
    <s v="RRE - Florida Stations"/>
    <s v="DEF Other"/>
    <x v="1"/>
    <x v="4"/>
    <n v="510"/>
    <s v="0510100"/>
    <s v="Suprvsn &amp; Engrng-Steam Maint R"/>
    <s v="18400 - Incentives Allocated"/>
    <x v="1"/>
    <n v="111957.99"/>
  </r>
  <r>
    <s v="NON_CORP - Non-Corporate Departments"/>
    <s v="FEG_ES"/>
    <s v="Regulated &amp; Renewable Energy"/>
    <s v="RRE - Florida Stations"/>
    <s v="DEF Other"/>
    <x v="1"/>
    <x v="4"/>
    <n v="511"/>
    <s v="0511000"/>
    <s v="Maint Of Structures-Steam"/>
    <s v="11000 - Labor"/>
    <x v="1"/>
    <n v="122097.76179999999"/>
  </r>
  <r>
    <s v="NON_CORP - Non-Corporate Departments"/>
    <s v="FEG_ES"/>
    <s v="Regulated &amp; Renewable Energy"/>
    <s v="RRE - Florida Stations"/>
    <s v="DEF Other"/>
    <x v="1"/>
    <x v="4"/>
    <n v="511"/>
    <s v="0511000"/>
    <s v="Maint Of Structures-Steam"/>
    <s v="18000 - Labor Overhead Allocations"/>
    <x v="1"/>
    <n v="-135944.01999999999"/>
  </r>
  <r>
    <s v="NON_CORP - Non-Corporate Departments"/>
    <s v="FEG_ES"/>
    <s v="Regulated &amp; Renewable Energy"/>
    <s v="RRE - Florida Stations"/>
    <s v="DEF Other"/>
    <x v="1"/>
    <x v="4"/>
    <n v="511"/>
    <s v="0511000"/>
    <s v="Maint Of Structures-Steam"/>
    <s v="18400 - Incentives Allocated"/>
    <x v="1"/>
    <n v="13846.2"/>
  </r>
  <r>
    <s v="NON_CORP - Non-Corporate Departments"/>
    <s v="FEG_ES"/>
    <s v="Regulated &amp; Renewable Energy"/>
    <s v="RRE - Florida Stations"/>
    <s v="DEF Other"/>
    <x v="1"/>
    <x v="4"/>
    <n v="514"/>
    <s v="0514000"/>
    <s v="Maintenance - Misc Steam Plant"/>
    <s v="11000 - Labor"/>
    <x v="1"/>
    <n v="165430.1042"/>
  </r>
  <r>
    <s v="NON_CORP - Non-Corporate Departments"/>
    <s v="FEG_ES"/>
    <s v="Regulated &amp; Renewable Energy"/>
    <s v="RRE - Florida Stations"/>
    <s v="DEF Other"/>
    <x v="1"/>
    <x v="4"/>
    <n v="514"/>
    <s v="0514000"/>
    <s v="Maintenance - Misc Steam Plant"/>
    <s v="18000 - Labor Overhead Allocations"/>
    <x v="1"/>
    <n v="-185281.74"/>
  </r>
  <r>
    <s v="NON_CORP - Non-Corporate Departments"/>
    <s v="FEG_ES"/>
    <s v="Regulated &amp; Renewable Energy"/>
    <s v="RRE - Florida Stations"/>
    <s v="DEF Other"/>
    <x v="1"/>
    <x v="4"/>
    <n v="514"/>
    <s v="0514000"/>
    <s v="Maintenance - Misc Steam Plant"/>
    <s v="18400 - Incentives Allocated"/>
    <x v="1"/>
    <n v="19851.64"/>
  </r>
  <r>
    <s v="NON_CORP - Non-Corporate Departments"/>
    <s v="FEG_ES"/>
    <s v="Regulated &amp; Renewable Energy"/>
    <s v="RRE - Florida Stations"/>
    <s v="DEF Other"/>
    <x v="2"/>
    <x v="4"/>
    <n v="546"/>
    <s v="0546000"/>
    <s v="Suprvsn and Enginring-CT Oper"/>
    <s v="18000 - Labor Overhead Allocations"/>
    <x v="1"/>
    <n v="-421749.26"/>
  </r>
  <r>
    <s v="NON_CORP - Non-Corporate Departments"/>
    <s v="FEG_ES"/>
    <s v="Regulated &amp; Renewable Energy"/>
    <s v="RRE - Florida Stations"/>
    <s v="DEF Other"/>
    <x v="2"/>
    <x v="4"/>
    <n v="547"/>
    <s v="0547150"/>
    <s v="Natural Gas Handling-CT"/>
    <s v="11000 - Labor"/>
    <x v="1"/>
    <n v="889785.1"/>
  </r>
  <r>
    <s v="NON_CORP - Non-Corporate Departments"/>
    <s v="FEG_ES"/>
    <s v="Regulated &amp; Renewable Energy"/>
    <s v="RRE - Florida Stations"/>
    <s v="DEF Other"/>
    <x v="2"/>
    <x v="4"/>
    <n v="547"/>
    <s v="0547150"/>
    <s v="Natural Gas Handling-CT"/>
    <s v="18000 - Labor Overhead Allocations"/>
    <x v="1"/>
    <n v="-988960.18"/>
  </r>
  <r>
    <s v="NON_CORP - Non-Corporate Departments"/>
    <s v="FEG_ES"/>
    <s v="Regulated &amp; Renewable Energy"/>
    <s v="RRE - Florida Stations"/>
    <s v="DEF Other"/>
    <x v="2"/>
    <x v="4"/>
    <n v="547"/>
    <s v="0547150"/>
    <s v="Natural Gas Handling-CT"/>
    <s v="18400 - Incentives Allocated"/>
    <x v="1"/>
    <n v="99175.02"/>
  </r>
  <r>
    <s v="NON_CORP - Non-Corporate Departments"/>
    <s v="FEG_ES"/>
    <s v="Regulated &amp; Renewable Energy"/>
    <s v="RRE - Florida Stations"/>
    <s v="DEF Other"/>
    <x v="2"/>
    <x v="4"/>
    <n v="548"/>
    <s v="0548100"/>
    <s v="Generation Expenses-Other CT"/>
    <s v="11000 - Labor"/>
    <x v="1"/>
    <n v="200764.72880000001"/>
  </r>
  <r>
    <s v="NON_CORP - Non-Corporate Departments"/>
    <s v="FEG_ES"/>
    <s v="Regulated &amp; Renewable Energy"/>
    <s v="RRE - Florida Stations"/>
    <s v="DEF Other"/>
    <x v="2"/>
    <x v="4"/>
    <n v="548"/>
    <s v="0548100"/>
    <s v="Generation Expenses-Other CT"/>
    <s v="18000 - Labor Overhead Allocations"/>
    <x v="1"/>
    <n v="-224856.5"/>
  </r>
  <r>
    <s v="NON_CORP - Non-Corporate Departments"/>
    <s v="FEG_ES"/>
    <s v="Regulated &amp; Renewable Energy"/>
    <s v="RRE - Florida Stations"/>
    <s v="DEF Other"/>
    <x v="2"/>
    <x v="4"/>
    <n v="548"/>
    <s v="0548100"/>
    <s v="Generation Expenses-Other CT"/>
    <s v="18400 - Incentives Allocated"/>
    <x v="1"/>
    <n v="24091.8"/>
  </r>
  <r>
    <s v="NON_CORP - Non-Corporate Departments"/>
    <s v="FEG_ES"/>
    <s v="Regulated &amp; Renewable Energy"/>
    <s v="RRE - Florida Stations"/>
    <s v="DEF Other"/>
    <x v="2"/>
    <x v="4"/>
    <n v="549"/>
    <s v="0549000"/>
    <s v="Misc-Power Generation Expenses"/>
    <s v="11000 - Labor"/>
    <x v="1"/>
    <n v="426496.61900000001"/>
  </r>
  <r>
    <s v="NON_CORP - Non-Corporate Departments"/>
    <s v="FEG_ES"/>
    <s v="Regulated &amp; Renewable Energy"/>
    <s v="RRE - Florida Stations"/>
    <s v="DEF Other"/>
    <x v="2"/>
    <x v="4"/>
    <n v="549"/>
    <s v="0549000"/>
    <s v="Misc-Power Generation Expenses"/>
    <s v="18000 - Labor Overhead Allocations"/>
    <x v="1"/>
    <n v="-405955.98"/>
  </r>
  <r>
    <s v="NON_CORP - Non-Corporate Departments"/>
    <s v="FEG_ES"/>
    <s v="Regulated &amp; Renewable Energy"/>
    <s v="RRE - Florida Stations"/>
    <s v="DEF Other"/>
    <x v="2"/>
    <x v="4"/>
    <n v="549"/>
    <s v="0549000"/>
    <s v="Misc-Power Generation Expenses"/>
    <s v="18400 - Incentives Allocated"/>
    <x v="1"/>
    <n v="51179.5"/>
  </r>
  <r>
    <s v="NON_CORP - Non-Corporate Departments"/>
    <s v="FEG_ES"/>
    <s v="Regulated &amp; Renewable Energy"/>
    <s v="RRE - Florida Stations"/>
    <s v="DEF Other"/>
    <x v="3"/>
    <x v="4"/>
    <n v="551"/>
    <s v="0551000"/>
    <s v="Suprvsn and Enginring-CT Maint"/>
    <s v="11000 - Labor"/>
    <x v="1"/>
    <n v="22030.953799999999"/>
  </r>
  <r>
    <s v="NON_CORP - Non-Corporate Departments"/>
    <s v="FEG_ES"/>
    <s v="Regulated &amp; Renewable Energy"/>
    <s v="RRE - Florida Stations"/>
    <s v="DEF Other"/>
    <x v="3"/>
    <x v="4"/>
    <n v="551"/>
    <s v="0551000"/>
    <s v="Suprvsn and Enginring-CT Maint"/>
    <s v="18000 - Labor Overhead Allocations"/>
    <x v="1"/>
    <n v="-24546.32"/>
  </r>
  <r>
    <s v="NON_CORP - Non-Corporate Departments"/>
    <s v="FEG_ES"/>
    <s v="Regulated &amp; Renewable Energy"/>
    <s v="RRE - Florida Stations"/>
    <s v="DEF Other"/>
    <x v="3"/>
    <x v="4"/>
    <n v="551"/>
    <s v="0551000"/>
    <s v="Suprvsn and Enginring-CT Maint"/>
    <s v="18400 - Incentives Allocated"/>
    <x v="1"/>
    <n v="2515.36"/>
  </r>
  <r>
    <s v="NON_CORP - Non-Corporate Departments"/>
    <s v="FEG_ES"/>
    <s v="Regulated &amp; Renewable Energy"/>
    <s v="RRE - Florida Stations"/>
    <s v="DEF Other"/>
    <x v="3"/>
    <x v="4"/>
    <n v="554"/>
    <s v="0554000"/>
    <s v="Misc Power Generation Plant-CT"/>
    <s v="11000 - Labor"/>
    <x v="1"/>
    <n v="170209.484"/>
  </r>
  <r>
    <s v="NON_CORP - Non-Corporate Departments"/>
    <s v="FEG_ES"/>
    <s v="Regulated &amp; Renewable Energy"/>
    <s v="RRE - Florida Stations"/>
    <s v="DEF Other"/>
    <x v="3"/>
    <x v="4"/>
    <n v="554"/>
    <s v="0554000"/>
    <s v="Misc Power Generation Plant-CT"/>
    <s v="18000 - Labor Overhead Allocations"/>
    <x v="1"/>
    <n v="-190634.68"/>
  </r>
  <r>
    <s v="NON_CORP - Non-Corporate Departments"/>
    <s v="FEG_ES"/>
    <s v="Regulated &amp; Renewable Energy"/>
    <s v="RRE - Florida Stations"/>
    <s v="DEF Other"/>
    <x v="3"/>
    <x v="4"/>
    <n v="554"/>
    <s v="0554000"/>
    <s v="Misc Power Generation Plant-CT"/>
    <s v="18400 - Incentives Allocated"/>
    <x v="1"/>
    <n v="20425.2"/>
  </r>
  <r>
    <s v="NON_CORP - Non-Corporate Departments"/>
    <s v="FEG_ES"/>
    <s v="Regulated &amp; Renewable Energy"/>
    <s v="RRE - Florida Stations"/>
    <s v="DEF Other"/>
    <x v="4"/>
    <x v="4"/>
    <n v="920"/>
    <s v="0920000"/>
    <s v="A &amp; G Salaries"/>
    <s v="11000 - Labor"/>
    <x v="1"/>
    <n v="2588317.96"/>
  </r>
  <r>
    <s v="NON_CORP - Non-Corporate Departments"/>
    <s v="FEG_ES"/>
    <s v="Regulated &amp; Renewable Energy"/>
    <s v="RRE - Florida Stations"/>
    <s v="DEF Other"/>
    <x v="4"/>
    <x v="4"/>
    <n v="920"/>
    <s v="0920000"/>
    <s v="A &amp; G Salaries"/>
    <s v="15000 - Severance"/>
    <x v="1"/>
    <n v="27510"/>
  </r>
  <r>
    <s v="NON_CORP - Non-Corporate Departments"/>
    <s v="FEG_ES"/>
    <s v="Regulated &amp; Renewable Energy"/>
    <s v="RRE - Florida Stations"/>
    <s v="DEF Other"/>
    <x v="4"/>
    <x v="4"/>
    <n v="920"/>
    <s v="0920000"/>
    <s v="A &amp; G Salaries"/>
    <s v="18000 - Labor Overhead Allocations"/>
    <x v="1"/>
    <n v="-2892597.22"/>
  </r>
  <r>
    <s v="NON_CORP - Non-Corporate Departments"/>
    <s v="FEG_ES"/>
    <s v="Regulated &amp; Renewable Energy"/>
    <s v="RRE - Florida Stations"/>
    <s v="DEF Other"/>
    <x v="4"/>
    <x v="4"/>
    <n v="920"/>
    <s v="0920000"/>
    <s v="A &amp; G Salaries"/>
    <s v="18400 - Incentives Allocated"/>
    <x v="1"/>
    <n v="285445.96000000002"/>
  </r>
  <r>
    <s v="NON_CORP - Non-Corporate Departments"/>
    <s v="FEG_ES"/>
    <s v="Regulated &amp; Renewable Energy"/>
    <s v="RRE - Florida Stations"/>
    <s v="DEF Other"/>
    <x v="4"/>
    <x v="4"/>
    <n v="926"/>
    <s v="0926600"/>
    <s v="Employee Benefits-Transferred"/>
    <s v="18000 - Labor Overhead Allocations"/>
    <x v="1"/>
    <n v="-3565117.77"/>
  </r>
  <r>
    <s v="NON_CORP - Non-Corporate Departments"/>
    <s v="FEG_ES"/>
    <s v="Regulated &amp; Renewable Energy"/>
    <s v="RRE - Florida Stations"/>
    <s v="Florida Regulated Solar"/>
    <x v="2"/>
    <x v="5"/>
    <n v="546"/>
    <s v="0546000"/>
    <s v="Suprvsn and Enginring-CT Oper"/>
    <s v="11002 - Labor-Union"/>
    <x v="1"/>
    <n v="-117120"/>
  </r>
  <r>
    <s v="NON_CORP - Non-Corporate Departments"/>
    <s v="FEG_ES"/>
    <s v="Regulated &amp; Renewable Energy"/>
    <s v="RRE - Florida Stations"/>
    <s v="Florida Regulated Solar"/>
    <x v="2"/>
    <x v="5"/>
    <n v="546"/>
    <s v="0546000"/>
    <s v="Suprvsn and Enginring-CT Oper"/>
    <s v="11006 - Vacancies-BUDG only"/>
    <x v="1"/>
    <n v="-36308.004000000001"/>
  </r>
  <r>
    <s v="NON_CORP - Non-Corporate Departments"/>
    <s v="FEG_ES"/>
    <s v="Regulated &amp; Renewable Energy"/>
    <s v="RRE - Florida Stations"/>
    <s v="Florida Regulated Solar"/>
    <x v="2"/>
    <x v="5"/>
    <n v="546"/>
    <s v="0546000"/>
    <s v="Suprvsn and Enginring-CT Oper"/>
    <s v="18000 - Labor Overhead Allocations"/>
    <x v="1"/>
    <n v="-7448.2"/>
  </r>
  <r>
    <s v="NON_CORP - Non-Corporate Departments"/>
    <s v="FEG_ES"/>
    <s v="Regulated &amp; Renewable Energy"/>
    <s v="RRE - Florida Stations"/>
    <s v="Florida Regulated Solar"/>
    <x v="2"/>
    <x v="5"/>
    <n v="546"/>
    <s v="0546000"/>
    <s v="Suprvsn and Enginring-CT Oper"/>
    <s v="18400 - Incentives Allocated"/>
    <x v="1"/>
    <n v="-11981.64"/>
  </r>
  <r>
    <s v="NON_CORP - Non-Corporate Departments"/>
    <s v="FEG_ES"/>
    <s v="Regulated &amp; Renewable Energy"/>
    <s v="RRE - Florida Stations"/>
    <s v="Florida Regulated Solar"/>
    <x v="2"/>
    <x v="5"/>
    <n v="546"/>
    <s v="0546000"/>
    <s v="Suprvsn and Enginring-CT Oper"/>
    <s v="18401 - Incentives Allocated-Union"/>
    <x v="1"/>
    <n v="-3513.6"/>
  </r>
  <r>
    <s v="NON_CORP - Non-Corporate Departments"/>
    <s v="FEG_ES"/>
    <s v="Regulated &amp; Renewable Energy"/>
    <s v="RRE - Florida Stations"/>
    <s v="Florida Regulated Solar"/>
    <x v="2"/>
    <x v="5"/>
    <n v="548"/>
    <s v="0548200"/>
    <s v="Prime Movers - Generators- CT"/>
    <s v="11000 - Labor"/>
    <x v="1"/>
    <n v="90542.6"/>
  </r>
  <r>
    <s v="NON_CORP - Non-Corporate Departments"/>
    <s v="FEG_ES"/>
    <s v="Regulated &amp; Renewable Energy"/>
    <s v="RRE - Florida Stations"/>
    <s v="Florida Regulated Solar"/>
    <x v="2"/>
    <x v="5"/>
    <n v="548"/>
    <s v="0548200"/>
    <s v="Prime Movers - Generators- CT"/>
    <s v="18000 - Labor Overhead Allocations"/>
    <x v="1"/>
    <n v="2825.32"/>
  </r>
  <r>
    <s v="NON_CORP - Non-Corporate Departments"/>
    <s v="FEG_ES"/>
    <s v="Regulated &amp; Renewable Energy"/>
    <s v="RRE - Florida Stations"/>
    <s v="Florida Regulated Solar"/>
    <x v="2"/>
    <x v="5"/>
    <n v="548"/>
    <s v="0548200"/>
    <s v="Prime Movers - Generators- CT"/>
    <s v="18400 - Incentives Allocated"/>
    <x v="1"/>
    <n v="9959.6200000000008"/>
  </r>
  <r>
    <s v="NON_CORP - Non-Corporate Departments"/>
    <s v="FEG_ES"/>
    <s v="Regulated &amp; Renewable Energy"/>
    <s v="RRE - Florida Stations"/>
    <s v="Florida Regulated Solar"/>
    <x v="2"/>
    <x v="5"/>
    <n v="549"/>
    <s v="0549000"/>
    <s v="Misc-Power Generation Expenses"/>
    <s v="11000 - Labor"/>
    <x v="1"/>
    <n v="112143.4898"/>
  </r>
  <r>
    <s v="NON_CORP - Non-Corporate Departments"/>
    <s v="FEG_ES"/>
    <s v="Regulated &amp; Renewable Energy"/>
    <s v="RRE - Florida Stations"/>
    <s v="Florida Regulated Solar"/>
    <x v="2"/>
    <x v="5"/>
    <n v="549"/>
    <s v="0549000"/>
    <s v="Misc-Power Generation Expenses"/>
    <s v="18000 - Labor Overhead Allocations"/>
    <x v="1"/>
    <n v="47613.82"/>
  </r>
  <r>
    <s v="NON_CORP - Non-Corporate Departments"/>
    <s v="FEG_ES"/>
    <s v="Regulated &amp; Renewable Energy"/>
    <s v="RRE - Florida Stations"/>
    <s v="Florida Regulated Solar"/>
    <x v="2"/>
    <x v="5"/>
    <n v="549"/>
    <s v="0549000"/>
    <s v="Misc-Power Generation Expenses"/>
    <s v="18400 - Incentives Allocated"/>
    <x v="1"/>
    <n v="12335.72"/>
  </r>
  <r>
    <s v="NON_CORP - Non-Corporate Departments"/>
    <s v="FEG_ES"/>
    <s v="Regulated &amp; Renewable Energy"/>
    <s v="RRE - Florida Stations"/>
    <s v="Florida Regulated Solar"/>
    <x v="3"/>
    <x v="5"/>
    <n v="551"/>
    <s v="0551000"/>
    <s v="Suprvsn and Enginring-CT Maint"/>
    <s v="11000 - Labor"/>
    <x v="1"/>
    <n v="2900974.6586000002"/>
  </r>
  <r>
    <s v="NON_CORP - Non-Corporate Departments"/>
    <s v="FEG_ES"/>
    <s v="Regulated &amp; Renewable Energy"/>
    <s v="RRE - Florida Stations"/>
    <s v="Florida Regulated Solar"/>
    <x v="3"/>
    <x v="5"/>
    <n v="551"/>
    <s v="0551000"/>
    <s v="Suprvsn and Enginring-CT Maint"/>
    <s v="11002 - Labor-Union"/>
    <x v="1"/>
    <n v="1172614.2841"/>
  </r>
  <r>
    <s v="NON_CORP - Non-Corporate Departments"/>
    <s v="FEG_ES"/>
    <s v="Regulated &amp; Renewable Energy"/>
    <s v="RRE - Florida Stations"/>
    <s v="Florida Regulated Solar"/>
    <x v="3"/>
    <x v="5"/>
    <n v="551"/>
    <s v="0551000"/>
    <s v="Suprvsn and Enginring-CT Maint"/>
    <s v="11006 - Vacancies-BUDG only"/>
    <x v="1"/>
    <n v="-43256.04"/>
  </r>
  <r>
    <s v="NON_CORP - Non-Corporate Departments"/>
    <s v="FEG_ES"/>
    <s v="Regulated &amp; Renewable Energy"/>
    <s v="RRE - Florida Stations"/>
    <s v="Florida Regulated Solar"/>
    <x v="3"/>
    <x v="5"/>
    <n v="551"/>
    <s v="0551000"/>
    <s v="Suprvsn and Enginring-CT Maint"/>
    <s v="12004 - Overtime-Union"/>
    <x v="1"/>
    <n v="601639.92000000004"/>
  </r>
  <r>
    <s v="NON_CORP - Non-Corporate Departments"/>
    <s v="FEG_ES"/>
    <s v="Regulated &amp; Renewable Energy"/>
    <s v="RRE - Florida Stations"/>
    <s v="Florida Regulated Solar"/>
    <x v="3"/>
    <x v="5"/>
    <n v="551"/>
    <s v="0551000"/>
    <s v="Suprvsn and Enginring-CT Maint"/>
    <s v="18000 - Labor Overhead Allocations"/>
    <x v="1"/>
    <n v="28760.54"/>
  </r>
  <r>
    <s v="NON_CORP - Non-Corporate Departments"/>
    <s v="FEG_ES"/>
    <s v="Regulated &amp; Renewable Energy"/>
    <s v="RRE - Florida Stations"/>
    <s v="Florida Regulated Solar"/>
    <x v="3"/>
    <x v="5"/>
    <n v="551"/>
    <s v="0551000"/>
    <s v="Suprvsn and Enginring-CT Maint"/>
    <s v="18400 - Incentives Allocated"/>
    <x v="1"/>
    <n v="314350.52"/>
  </r>
  <r>
    <s v="NON_CORP - Non-Corporate Departments"/>
    <s v="FEG_ES"/>
    <s v="Regulated &amp; Renewable Energy"/>
    <s v="RRE - Florida Stations"/>
    <s v="Florida Regulated Solar"/>
    <x v="3"/>
    <x v="5"/>
    <n v="551"/>
    <s v="0551000"/>
    <s v="Suprvsn and Enginring-CT Maint"/>
    <s v="18401 - Incentives Allocated-Union"/>
    <x v="1"/>
    <n v="53226.86"/>
  </r>
  <r>
    <s v="NON_CORP - Non-Corporate Departments"/>
    <s v="FEG_ES"/>
    <s v="Regulated &amp; Renewable Energy"/>
    <s v="RRE - Florida Stations"/>
    <s v="Florida Regulated Solar"/>
    <x v="3"/>
    <x v="5"/>
    <n v="552"/>
    <s v="0552000"/>
    <s v="Maintenance Of Structures-CT"/>
    <s v="18000 - Labor Overhead Allocations"/>
    <x v="1"/>
    <n v="528.6"/>
  </r>
  <r>
    <s v="NON_CORP - Non-Corporate Departments"/>
    <s v="FEG_ES"/>
    <s v="Regulated &amp; Renewable Energy"/>
    <s v="RRE - Florida Stations"/>
    <s v="Florida Regulated Solar"/>
    <x v="3"/>
    <x v="5"/>
    <n v="554"/>
    <s v="0554000"/>
    <s v="Misc Power Generation Plant-CT"/>
    <s v="18000 - Labor Overhead Allocations"/>
    <x v="1"/>
    <n v="353.97"/>
  </r>
  <r>
    <s v="NON_CORP - Non-Corporate Departments"/>
    <s v="FEG_ES"/>
    <s v="Regulated &amp; Renewable Energy"/>
    <s v="RRE - Florida Stations"/>
    <s v="Hines/Tiger Bay"/>
    <x v="0"/>
    <x v="6"/>
    <n v="500"/>
    <s v="0500000"/>
    <s v="Suprvsn and Engrg - Steam Oper"/>
    <s v="18000 - Labor Overhead Allocations"/>
    <x v="1"/>
    <n v="22628.17"/>
  </r>
  <r>
    <s v="NON_CORP - Non-Corporate Departments"/>
    <s v="FEG_ES"/>
    <s v="Regulated &amp; Renewable Energy"/>
    <s v="RRE - Florida Stations"/>
    <s v="Hines/Tiger Bay"/>
    <x v="0"/>
    <x v="6"/>
    <n v="502"/>
    <s v="0502100"/>
    <s v="Fossil Steam Exp-Other"/>
    <s v="18000 - Labor Overhead Allocations"/>
    <x v="1"/>
    <n v="28421.599999999999"/>
  </r>
  <r>
    <s v="NON_CORP - Non-Corporate Departments"/>
    <s v="FEG_ES"/>
    <s v="Regulated &amp; Renewable Energy"/>
    <s v="RRE - Florida Stations"/>
    <s v="Hines/Tiger Bay"/>
    <x v="0"/>
    <x v="6"/>
    <n v="506"/>
    <s v="0506000"/>
    <s v="Misc Fossil Power Expenses"/>
    <s v="18000 - Labor Overhead Allocations"/>
    <x v="1"/>
    <n v="54874.46"/>
  </r>
  <r>
    <s v="NON_CORP - Non-Corporate Departments"/>
    <s v="FEG_ES"/>
    <s v="Regulated &amp; Renewable Energy"/>
    <s v="RRE - Florida Stations"/>
    <s v="Hines/Tiger Bay"/>
    <x v="1"/>
    <x v="6"/>
    <n v="510"/>
    <s v="0510000"/>
    <s v="Suprvsn and Engrng-Steam Maint"/>
    <s v="18000 - Labor Overhead Allocations"/>
    <x v="1"/>
    <n v="1295410.05"/>
  </r>
  <r>
    <s v="NON_CORP - Non-Corporate Departments"/>
    <s v="FEG_ES"/>
    <s v="Regulated &amp; Renewable Energy"/>
    <s v="RRE - Florida Stations"/>
    <s v="Hines/Tiger Bay"/>
    <x v="1"/>
    <x v="6"/>
    <n v="510"/>
    <s v="0510100"/>
    <s v="Suprvsn &amp; Engrng-Steam Maint R"/>
    <s v="18000 - Labor Overhead Allocations"/>
    <x v="1"/>
    <n v="246162.39"/>
  </r>
  <r>
    <s v="NON_CORP - Non-Corporate Departments"/>
    <s v="FEG_ES"/>
    <s v="Regulated &amp; Renewable Energy"/>
    <s v="RRE - Florida Stations"/>
    <s v="Hines/Tiger Bay"/>
    <x v="2"/>
    <x v="6"/>
    <n v="546"/>
    <s v="0546000"/>
    <s v="Suprvsn and Enginring-CT Oper"/>
    <s v="18000 - Labor Overhead Allocations"/>
    <x v="1"/>
    <n v="118440.92"/>
  </r>
  <r>
    <s v="NON_CORP - Non-Corporate Departments"/>
    <s v="FEG_ES"/>
    <s v="Regulated &amp; Renewable Energy"/>
    <s v="RRE - Florida Stations"/>
    <s v="Hines/Tiger Bay"/>
    <x v="2"/>
    <x v="6"/>
    <n v="547"/>
    <s v="0547150"/>
    <s v="Natural Gas Handling-CT"/>
    <s v="18000 - Labor Overhead Allocations"/>
    <x v="1"/>
    <n v="277732.28000000003"/>
  </r>
  <r>
    <s v="NON_CORP - Non-Corporate Departments"/>
    <s v="FEG_ES"/>
    <s v="Regulated &amp; Renewable Energy"/>
    <s v="RRE - Florida Stations"/>
    <s v="Hines/Tiger Bay"/>
    <x v="2"/>
    <x v="6"/>
    <n v="548"/>
    <s v="0548100"/>
    <s v="Generation Expenses-Other CT"/>
    <s v="18000 - Labor Overhead Allocations"/>
    <x v="1"/>
    <n v="63147.16"/>
  </r>
  <r>
    <s v="NON_CORP - Non-Corporate Departments"/>
    <s v="FEG_ES"/>
    <s v="Regulated &amp; Renewable Energy"/>
    <s v="RRE - Florida Stations"/>
    <s v="Hines/Tiger Bay"/>
    <x v="2"/>
    <x v="6"/>
    <n v="549"/>
    <s v="0549000"/>
    <s v="Misc-Power Generation Expenses"/>
    <s v="11000 - Labor"/>
    <x v="1"/>
    <n v="114174.16899999999"/>
  </r>
  <r>
    <s v="NON_CORP - Non-Corporate Departments"/>
    <s v="FEG_ES"/>
    <s v="Regulated &amp; Renewable Energy"/>
    <s v="RRE - Florida Stations"/>
    <s v="Hines/Tiger Bay"/>
    <x v="2"/>
    <x v="6"/>
    <n v="549"/>
    <s v="0549000"/>
    <s v="Misc-Power Generation Expenses"/>
    <s v="18000 - Labor Overhead Allocations"/>
    <x v="1"/>
    <n v="125594.21"/>
  </r>
  <r>
    <s v="NON_CORP - Non-Corporate Departments"/>
    <s v="FEG_ES"/>
    <s v="Regulated &amp; Renewable Energy"/>
    <s v="RRE - Florida Stations"/>
    <s v="Hines/Tiger Bay"/>
    <x v="2"/>
    <x v="6"/>
    <n v="549"/>
    <s v="0549000"/>
    <s v="Misc-Power Generation Expenses"/>
    <s v="18400 - Incentives Allocated"/>
    <x v="1"/>
    <n v="13700.88"/>
  </r>
  <r>
    <s v="NON_CORP - Non-Corporate Departments"/>
    <s v="FEG_ES"/>
    <s v="Regulated &amp; Renewable Energy"/>
    <s v="RRE - Florida Stations"/>
    <s v="Hines/Tiger Bay"/>
    <x v="3"/>
    <x v="6"/>
    <n v="551"/>
    <s v="0551000"/>
    <s v="Suprvsn and Enginring-CT Maint"/>
    <s v="11000 - Labor"/>
    <x v="1"/>
    <n v="8321.0400000000009"/>
  </r>
  <r>
    <s v="NON_CORP - Non-Corporate Departments"/>
    <s v="FEG_ES"/>
    <s v="Regulated &amp; Renewable Energy"/>
    <s v="RRE - Florida Stations"/>
    <s v="Hines/Tiger Bay"/>
    <x v="3"/>
    <x v="6"/>
    <n v="551"/>
    <s v="0551000"/>
    <s v="Suprvsn and Enginring-CT Maint"/>
    <s v="18000 - Labor Overhead Allocations"/>
    <x v="1"/>
    <n v="6893.46"/>
  </r>
  <r>
    <s v="NON_CORP - Non-Corporate Departments"/>
    <s v="FEG_ES"/>
    <s v="Regulated &amp; Renewable Energy"/>
    <s v="RRE - Florida Stations"/>
    <s v="Hines/Tiger Bay"/>
    <x v="3"/>
    <x v="6"/>
    <n v="551"/>
    <s v="0551000"/>
    <s v="Suprvsn and Enginring-CT Maint"/>
    <s v="18400 - Incentives Allocated"/>
    <x v="1"/>
    <n v="915.32"/>
  </r>
  <r>
    <s v="NON_CORP - Non-Corporate Departments"/>
    <s v="FEG_ES"/>
    <s v="Regulated &amp; Renewable Energy"/>
    <s v="RRE - Florida Stations"/>
    <s v="Hines/Tiger Bay"/>
    <x v="3"/>
    <x v="6"/>
    <n v="552"/>
    <s v="0552000"/>
    <s v="Maintenance Of Structures-CT"/>
    <s v="18000 - Labor Overhead Allocations"/>
    <x v="1"/>
    <n v="364.72"/>
  </r>
  <r>
    <s v="NON_CORP - Non-Corporate Departments"/>
    <s v="FEG_ES"/>
    <s v="Regulated &amp; Renewable Energy"/>
    <s v="RRE - Florida Stations"/>
    <s v="Hines/Tiger Bay"/>
    <x v="3"/>
    <x v="6"/>
    <n v="553"/>
    <s v="0553000"/>
    <s v="Maint-Gentg and Elect Equip-CT"/>
    <s v="18000 - Labor Overhead Allocations"/>
    <x v="1"/>
    <n v="1232.1600000000001"/>
  </r>
  <r>
    <s v="NON_CORP - Non-Corporate Departments"/>
    <s v="FEG_ES"/>
    <s v="Regulated &amp; Renewable Energy"/>
    <s v="RRE - Florida Stations"/>
    <s v="Hines/Tiger Bay"/>
    <x v="3"/>
    <x v="6"/>
    <n v="554"/>
    <s v="0554000"/>
    <s v="Misc Power Generation Plant-CT"/>
    <s v="11000 - Labor"/>
    <x v="1"/>
    <n v="2995649.1565999999"/>
  </r>
  <r>
    <s v="NON_CORP - Non-Corporate Departments"/>
    <s v="FEG_ES"/>
    <s v="Regulated &amp; Renewable Energy"/>
    <s v="RRE - Florida Stations"/>
    <s v="Hines/Tiger Bay"/>
    <x v="3"/>
    <x v="6"/>
    <n v="554"/>
    <s v="0554000"/>
    <s v="Misc Power Generation Plant-CT"/>
    <s v="11002 - Labor-Union"/>
    <x v="1"/>
    <n v="4880067.4727999996"/>
  </r>
  <r>
    <s v="NON_CORP - Non-Corporate Departments"/>
    <s v="FEG_ES"/>
    <s v="Regulated &amp; Renewable Energy"/>
    <s v="RRE - Florida Stations"/>
    <s v="Hines/Tiger Bay"/>
    <x v="3"/>
    <x v="6"/>
    <n v="554"/>
    <s v="0554000"/>
    <s v="Misc Power Generation Plant-CT"/>
    <s v="11006 - Vacancies-BUDG only"/>
    <x v="1"/>
    <n v="-282120.84000000003"/>
  </r>
  <r>
    <s v="NON_CORP - Non-Corporate Departments"/>
    <s v="FEG_ES"/>
    <s v="Regulated &amp; Renewable Energy"/>
    <s v="RRE - Florida Stations"/>
    <s v="Hines/Tiger Bay"/>
    <x v="3"/>
    <x v="6"/>
    <n v="554"/>
    <s v="0554000"/>
    <s v="Misc Power Generation Plant-CT"/>
    <s v="12004 - Overtime-Union"/>
    <x v="1"/>
    <n v="2532085.7999999998"/>
  </r>
  <r>
    <s v="NON_CORP - Non-Corporate Departments"/>
    <s v="FEG_ES"/>
    <s v="Regulated &amp; Renewable Energy"/>
    <s v="RRE - Florida Stations"/>
    <s v="Hines/Tiger Bay"/>
    <x v="3"/>
    <x v="6"/>
    <n v="554"/>
    <s v="0554000"/>
    <s v="Misc Power Generation Plant-CT"/>
    <s v="18000 - Labor Overhead Allocations"/>
    <x v="1"/>
    <n v="117649.21"/>
  </r>
  <r>
    <s v="NON_CORP - Non-Corporate Departments"/>
    <s v="FEG_ES"/>
    <s v="Regulated &amp; Renewable Energy"/>
    <s v="RRE - Florida Stations"/>
    <s v="Hines/Tiger Bay"/>
    <x v="3"/>
    <x v="6"/>
    <n v="554"/>
    <s v="0554000"/>
    <s v="Misc Power Generation Plant-CT"/>
    <s v="18400 - Incentives Allocated"/>
    <x v="1"/>
    <n v="143471.6"/>
  </r>
  <r>
    <s v="NON_CORP - Non-Corporate Departments"/>
    <s v="FEG_ES"/>
    <s v="Regulated &amp; Renewable Energy"/>
    <s v="RRE - Florida Stations"/>
    <s v="Hines/Tiger Bay"/>
    <x v="3"/>
    <x v="6"/>
    <n v="554"/>
    <s v="0554000"/>
    <s v="Misc Power Generation Plant-CT"/>
    <s v="18401 - Incentives Allocated-Union"/>
    <x v="1"/>
    <n v="222364.58"/>
  </r>
  <r>
    <s v="NON_CORP - Non-Corporate Departments"/>
    <s v="FEG_ES"/>
    <s v="Regulated &amp; Renewable Energy"/>
    <s v="RRE - Florida Stations"/>
    <s v="Hines/Tiger Bay"/>
    <x v="4"/>
    <x v="6"/>
    <n v="920"/>
    <s v="0920000"/>
    <s v="A &amp; G Salaries"/>
    <s v="18000 - Labor Overhead Allocations"/>
    <x v="1"/>
    <n v="630143.28"/>
  </r>
  <r>
    <s v="NON_CORP - Non-Corporate Departments"/>
    <s v="FEG_ES"/>
    <s v="Regulated &amp; Renewable Energy"/>
    <s v="RRE - Florida Stations"/>
    <s v="Hines/Tiger Bay"/>
    <x v="4"/>
    <x v="6"/>
    <n v="926"/>
    <s v="0926600"/>
    <s v="Employee Benefits-Transferred"/>
    <s v="18000 - Labor Overhead Allocations"/>
    <x v="1"/>
    <n v="745968.01"/>
  </r>
  <r>
    <s v="NON_CORP - Non-Corporate Departments"/>
    <s v="FEG_ES"/>
    <s v="Regulated &amp; Renewable Energy"/>
    <s v="RRE - Florida Stations"/>
    <s v="Osprey"/>
    <x v="0"/>
    <x v="7"/>
    <n v="500"/>
    <s v="0500000"/>
    <s v="Suprvsn and Engrg - Steam Oper"/>
    <s v="18000 - Labor Overhead Allocations"/>
    <x v="1"/>
    <n v="5736.52"/>
  </r>
  <r>
    <s v="NON_CORP - Non-Corporate Departments"/>
    <s v="FEG_ES"/>
    <s v="Regulated &amp; Renewable Energy"/>
    <s v="RRE - Florida Stations"/>
    <s v="Osprey"/>
    <x v="0"/>
    <x v="7"/>
    <n v="502"/>
    <s v="0502100"/>
    <s v="Fossil Steam Exp-Other"/>
    <s v="18000 - Labor Overhead Allocations"/>
    <x v="1"/>
    <n v="7205.24"/>
  </r>
  <r>
    <s v="NON_CORP - Non-Corporate Departments"/>
    <s v="FEG_ES"/>
    <s v="Regulated &amp; Renewable Energy"/>
    <s v="RRE - Florida Stations"/>
    <s v="Osprey"/>
    <x v="0"/>
    <x v="7"/>
    <n v="506"/>
    <s v="0506000"/>
    <s v="Misc Fossil Power Expenses"/>
    <s v="18000 - Labor Overhead Allocations"/>
    <x v="1"/>
    <n v="13911.44"/>
  </r>
  <r>
    <s v="NON_CORP - Non-Corporate Departments"/>
    <s v="FEG_ES"/>
    <s v="Regulated &amp; Renewable Energy"/>
    <s v="RRE - Florida Stations"/>
    <s v="Osprey"/>
    <x v="1"/>
    <x v="7"/>
    <n v="510"/>
    <s v="0510000"/>
    <s v="Suprvsn and Engrng-Steam Maint"/>
    <s v="18000 - Labor Overhead Allocations"/>
    <x v="1"/>
    <n v="328402.31"/>
  </r>
  <r>
    <s v="NON_CORP - Non-Corporate Departments"/>
    <s v="FEG_ES"/>
    <s v="Regulated &amp; Renewable Energy"/>
    <s v="RRE - Florida Stations"/>
    <s v="Osprey"/>
    <x v="1"/>
    <x v="7"/>
    <n v="510"/>
    <s v="0510100"/>
    <s v="Suprvsn &amp; Engrng-Steam Maint R"/>
    <s v="18000 - Labor Overhead Allocations"/>
    <x v="1"/>
    <n v="62405.17"/>
  </r>
  <r>
    <s v="NON_CORP - Non-Corporate Departments"/>
    <s v="FEG_ES"/>
    <s v="Regulated &amp; Renewable Energy"/>
    <s v="RRE - Florida Stations"/>
    <s v="Osprey"/>
    <x v="2"/>
    <x v="7"/>
    <n v="546"/>
    <s v="0546000"/>
    <s v="Suprvsn and Enginring-CT Oper"/>
    <s v="18000 - Labor Overhead Allocations"/>
    <x v="1"/>
    <n v="30040.62"/>
  </r>
  <r>
    <s v="NON_CORP - Non-Corporate Departments"/>
    <s v="FEG_ES"/>
    <s v="Regulated &amp; Renewable Energy"/>
    <s v="RRE - Florida Stations"/>
    <s v="Osprey"/>
    <x v="2"/>
    <x v="7"/>
    <n v="547"/>
    <s v="0547150"/>
    <s v="Natural Gas Handling-CT"/>
    <s v="18000 - Labor Overhead Allocations"/>
    <x v="1"/>
    <n v="70408.600000000006"/>
  </r>
  <r>
    <s v="NON_CORP - Non-Corporate Departments"/>
    <s v="FEG_ES"/>
    <s v="Regulated &amp; Renewable Energy"/>
    <s v="RRE - Florida Stations"/>
    <s v="Osprey"/>
    <x v="2"/>
    <x v="7"/>
    <n v="548"/>
    <s v="0548100"/>
    <s v="Generation Expenses-Other CT"/>
    <s v="18000 - Labor Overhead Allocations"/>
    <x v="1"/>
    <n v="16062.65"/>
  </r>
  <r>
    <s v="NON_CORP - Non-Corporate Departments"/>
    <s v="FEG_ES"/>
    <s v="Regulated &amp; Renewable Energy"/>
    <s v="RRE - Florida Stations"/>
    <s v="Osprey"/>
    <x v="2"/>
    <x v="7"/>
    <n v="549"/>
    <s v="0549000"/>
    <s v="Misc-Power Generation Expenses"/>
    <s v="11000 - Labor"/>
    <x v="1"/>
    <n v="89091.771200000003"/>
  </r>
  <r>
    <s v="NON_CORP - Non-Corporate Departments"/>
    <s v="FEG_ES"/>
    <s v="Regulated &amp; Renewable Energy"/>
    <s v="RRE - Florida Stations"/>
    <s v="Osprey"/>
    <x v="2"/>
    <x v="7"/>
    <n v="549"/>
    <s v="0549000"/>
    <s v="Misc-Power Generation Expenses"/>
    <s v="18000 - Labor Overhead Allocations"/>
    <x v="1"/>
    <n v="32737.7"/>
  </r>
  <r>
    <s v="NON_CORP - Non-Corporate Departments"/>
    <s v="FEG_ES"/>
    <s v="Regulated &amp; Renewable Energy"/>
    <s v="RRE - Florida Stations"/>
    <s v="Osprey"/>
    <x v="2"/>
    <x v="7"/>
    <n v="549"/>
    <s v="0549000"/>
    <s v="Misc-Power Generation Expenses"/>
    <s v="18400 - Incentives Allocated"/>
    <x v="1"/>
    <n v="10690.92"/>
  </r>
  <r>
    <s v="NON_CORP - Non-Corporate Departments"/>
    <s v="FEG_ES"/>
    <s v="Regulated &amp; Renewable Energy"/>
    <s v="RRE - Florida Stations"/>
    <s v="Osprey"/>
    <x v="3"/>
    <x v="7"/>
    <n v="551"/>
    <s v="0551000"/>
    <s v="Suprvsn and Enginring-CT Maint"/>
    <s v="11000 - Labor"/>
    <x v="1"/>
    <n v="2109.52"/>
  </r>
  <r>
    <s v="NON_CORP - Non-Corporate Departments"/>
    <s v="FEG_ES"/>
    <s v="Regulated &amp; Renewable Energy"/>
    <s v="RRE - Florida Stations"/>
    <s v="Osprey"/>
    <x v="3"/>
    <x v="7"/>
    <n v="551"/>
    <s v="0551000"/>
    <s v="Suprvsn and Enginring-CT Maint"/>
    <s v="18000 - Labor Overhead Allocations"/>
    <x v="1"/>
    <n v="1747.6"/>
  </r>
  <r>
    <s v="NON_CORP - Non-Corporate Departments"/>
    <s v="FEG_ES"/>
    <s v="Regulated &amp; Renewable Energy"/>
    <s v="RRE - Florida Stations"/>
    <s v="Osprey"/>
    <x v="3"/>
    <x v="7"/>
    <n v="551"/>
    <s v="0551000"/>
    <s v="Suprvsn and Enginring-CT Maint"/>
    <s v="18400 - Incentives Allocated"/>
    <x v="1"/>
    <n v="232.08"/>
  </r>
  <r>
    <s v="NON_CORP - Non-Corporate Departments"/>
    <s v="FEG_ES"/>
    <s v="Regulated &amp; Renewable Energy"/>
    <s v="RRE - Florida Stations"/>
    <s v="Osprey"/>
    <x v="3"/>
    <x v="7"/>
    <n v="552"/>
    <s v="0552000"/>
    <s v="Maintenance Of Structures-CT"/>
    <s v="18000 - Labor Overhead Allocations"/>
    <x v="1"/>
    <n v="2818.2"/>
  </r>
  <r>
    <s v="NON_CORP - Non-Corporate Departments"/>
    <s v="FEG_ES"/>
    <s v="Regulated &amp; Renewable Energy"/>
    <s v="RRE - Florida Stations"/>
    <s v="Osprey"/>
    <x v="3"/>
    <x v="7"/>
    <n v="553"/>
    <s v="0553000"/>
    <s v="Maint-Gentg and Elect Equip-CT"/>
    <s v="18000 - Labor Overhead Allocations"/>
    <x v="1"/>
    <n v="3355.36"/>
  </r>
  <r>
    <s v="NON_CORP - Non-Corporate Departments"/>
    <s v="FEG_ES"/>
    <s v="Regulated &amp; Renewable Energy"/>
    <s v="RRE - Florida Stations"/>
    <s v="Osprey"/>
    <x v="3"/>
    <x v="7"/>
    <n v="554"/>
    <s v="0554000"/>
    <s v="Misc Power Generation Plant-CT"/>
    <s v="11000 - Labor"/>
    <x v="1"/>
    <n v="3379355.1258999999"/>
  </r>
  <r>
    <s v="NON_CORP - Non-Corporate Departments"/>
    <s v="FEG_ES"/>
    <s v="Regulated &amp; Renewable Energy"/>
    <s v="RRE - Florida Stations"/>
    <s v="Osprey"/>
    <x v="3"/>
    <x v="7"/>
    <n v="554"/>
    <s v="0554000"/>
    <s v="Misc Power Generation Plant-CT"/>
    <s v="11006 - Vacancies-BUDG only"/>
    <x v="1"/>
    <n v="-69838.679999999993"/>
  </r>
  <r>
    <s v="NON_CORP - Non-Corporate Departments"/>
    <s v="FEG_ES"/>
    <s v="Regulated &amp; Renewable Energy"/>
    <s v="RRE - Florida Stations"/>
    <s v="Osprey"/>
    <x v="3"/>
    <x v="7"/>
    <n v="554"/>
    <s v="0554000"/>
    <s v="Misc Power Generation Plant-CT"/>
    <s v="12000 - Overtime"/>
    <x v="1"/>
    <n v="720461.28"/>
  </r>
  <r>
    <s v="NON_CORP - Non-Corporate Departments"/>
    <s v="FEG_ES"/>
    <s v="Regulated &amp; Renewable Energy"/>
    <s v="RRE - Florida Stations"/>
    <s v="Osprey"/>
    <x v="3"/>
    <x v="7"/>
    <n v="554"/>
    <s v="0554000"/>
    <s v="Misc Power Generation Plant-CT"/>
    <s v="18000 - Labor Overhead Allocations"/>
    <x v="1"/>
    <n v="39441.51"/>
  </r>
  <r>
    <s v="NON_CORP - Non-Corporate Departments"/>
    <s v="FEG_ES"/>
    <s v="Regulated &amp; Renewable Energy"/>
    <s v="RRE - Florida Stations"/>
    <s v="Osprey"/>
    <x v="3"/>
    <x v="7"/>
    <n v="554"/>
    <s v="0554000"/>
    <s v="Misc Power Generation Plant-CT"/>
    <s v="18400 - Incentives Allocated"/>
    <x v="1"/>
    <n v="381733.04"/>
  </r>
  <r>
    <s v="NON_CORP - Non-Corporate Departments"/>
    <s v="FEG_ES"/>
    <s v="Regulated &amp; Renewable Energy"/>
    <s v="RRE - Florida Stations"/>
    <s v="Osprey"/>
    <x v="4"/>
    <x v="7"/>
    <n v="920"/>
    <s v="0920000"/>
    <s v="A &amp; G Salaries"/>
    <s v="18000 - Labor Overhead Allocations"/>
    <x v="1"/>
    <n v="159749.07999999999"/>
  </r>
  <r>
    <s v="NON_CORP - Non-Corporate Departments"/>
    <s v="FEG_ES"/>
    <s v="Regulated &amp; Renewable Energy"/>
    <s v="RRE - Florida Stations"/>
    <s v="Osprey"/>
    <x v="4"/>
    <x v="7"/>
    <n v="926"/>
    <s v="0926600"/>
    <s v="Employee Benefits-Transferred"/>
    <s v="18000 - Labor Overhead Allocations"/>
    <x v="1"/>
    <n v="189112.07"/>
  </r>
  <r>
    <s v="NON_CORP - Non-Corporate Departments"/>
    <s v="FEG_ES"/>
    <s v="Regulated &amp; Renewable Energy"/>
    <s v="RRE - Florida Stations"/>
    <s v="Suwannee and University of Flo"/>
    <x v="0"/>
    <x v="8"/>
    <n v="500"/>
    <s v="0500000"/>
    <s v="Suprvsn and Engrg - Steam Oper"/>
    <s v="18000 - Labor Overhead Allocations"/>
    <x v="1"/>
    <n v="2180.41"/>
  </r>
  <r>
    <s v="NON_CORP - Non-Corporate Departments"/>
    <s v="FEG_ES"/>
    <s v="Regulated &amp; Renewable Energy"/>
    <s v="RRE - Florida Stations"/>
    <s v="Suwannee and University of Flo"/>
    <x v="0"/>
    <x v="8"/>
    <n v="502"/>
    <s v="0502100"/>
    <s v="Fossil Steam Exp-Other"/>
    <s v="18000 - Labor Overhead Allocations"/>
    <x v="1"/>
    <n v="2738.6"/>
  </r>
  <r>
    <s v="NON_CORP - Non-Corporate Departments"/>
    <s v="FEG_ES"/>
    <s v="Regulated &amp; Renewable Energy"/>
    <s v="RRE - Florida Stations"/>
    <s v="Suwannee and University of Flo"/>
    <x v="0"/>
    <x v="8"/>
    <n v="506"/>
    <s v="0506000"/>
    <s v="Misc Fossil Power Expenses"/>
    <s v="18000 - Labor Overhead Allocations"/>
    <x v="1"/>
    <n v="5287.46"/>
  </r>
  <r>
    <s v="NON_CORP - Non-Corporate Departments"/>
    <s v="FEG_ES"/>
    <s v="Regulated &amp; Renewable Energy"/>
    <s v="RRE - Florida Stations"/>
    <s v="Suwannee and University of Flo"/>
    <x v="1"/>
    <x v="8"/>
    <n v="510"/>
    <s v="0510000"/>
    <s v="Suprvsn and Engrng-Steam Maint"/>
    <s v="18000 - Labor Overhead Allocations"/>
    <x v="1"/>
    <n v="124820.46"/>
  </r>
  <r>
    <s v="NON_CORP - Non-Corporate Departments"/>
    <s v="FEG_ES"/>
    <s v="Regulated &amp; Renewable Energy"/>
    <s v="RRE - Florida Stations"/>
    <s v="Suwannee and University of Flo"/>
    <x v="1"/>
    <x v="8"/>
    <n v="510"/>
    <s v="0510100"/>
    <s v="Suprvsn &amp; Engrng-Steam Maint R"/>
    <s v="18000 - Labor Overhead Allocations"/>
    <x v="1"/>
    <n v="23719.18"/>
  </r>
  <r>
    <s v="NON_CORP - Non-Corporate Departments"/>
    <s v="FEG_ES"/>
    <s v="Regulated &amp; Renewable Energy"/>
    <s v="RRE - Florida Stations"/>
    <s v="Suwannee and University of Flo"/>
    <x v="2"/>
    <x v="8"/>
    <n v="546"/>
    <s v="0546000"/>
    <s v="Suprvsn and Enginring-CT Oper"/>
    <s v="11000 - Labor"/>
    <x v="1"/>
    <n v="639109.15399999998"/>
  </r>
  <r>
    <s v="NON_CORP - Non-Corporate Departments"/>
    <s v="FEG_ES"/>
    <s v="Regulated &amp; Renewable Energy"/>
    <s v="RRE - Florida Stations"/>
    <s v="Suwannee and University of Flo"/>
    <x v="2"/>
    <x v="8"/>
    <n v="546"/>
    <s v="0546000"/>
    <s v="Suprvsn and Enginring-CT Oper"/>
    <s v="11002 - Labor-Union"/>
    <x v="1"/>
    <n v="1386248.1575"/>
  </r>
  <r>
    <s v="NON_CORP - Non-Corporate Departments"/>
    <s v="FEG_ES"/>
    <s v="Regulated &amp; Renewable Energy"/>
    <s v="RRE - Florida Stations"/>
    <s v="Suwannee and University of Flo"/>
    <x v="2"/>
    <x v="8"/>
    <n v="546"/>
    <s v="0546000"/>
    <s v="Suprvsn and Enginring-CT Oper"/>
    <s v="11006 - Vacancies-BUDG only"/>
    <x v="1"/>
    <n v="-14295"/>
  </r>
  <r>
    <s v="NON_CORP - Non-Corporate Departments"/>
    <s v="FEG_ES"/>
    <s v="Regulated &amp; Renewable Energy"/>
    <s v="RRE - Florida Stations"/>
    <s v="Suwannee and University of Flo"/>
    <x v="2"/>
    <x v="8"/>
    <n v="546"/>
    <s v="0546000"/>
    <s v="Suprvsn and Enginring-CT Oper"/>
    <s v="12000 - Overtime"/>
    <x v="1"/>
    <n v="4868.04"/>
  </r>
  <r>
    <s v="NON_CORP - Non-Corporate Departments"/>
    <s v="FEG_ES"/>
    <s v="Regulated &amp; Renewable Energy"/>
    <s v="RRE - Florida Stations"/>
    <s v="Suwannee and University of Flo"/>
    <x v="2"/>
    <x v="8"/>
    <n v="546"/>
    <s v="0546000"/>
    <s v="Suprvsn and Enginring-CT Oper"/>
    <s v="12004 - Overtime-Union"/>
    <x v="1"/>
    <n v="455132.04"/>
  </r>
  <r>
    <s v="NON_CORP - Non-Corporate Departments"/>
    <s v="FEG_ES"/>
    <s v="Regulated &amp; Renewable Energy"/>
    <s v="RRE - Florida Stations"/>
    <s v="Suwannee and University of Flo"/>
    <x v="2"/>
    <x v="8"/>
    <n v="546"/>
    <s v="0546000"/>
    <s v="Suprvsn and Enginring-CT Oper"/>
    <s v="18000 - Labor Overhead Allocations"/>
    <x v="1"/>
    <n v="25695.1"/>
  </r>
  <r>
    <s v="NON_CORP - Non-Corporate Departments"/>
    <s v="FEG_ES"/>
    <s v="Regulated &amp; Renewable Energy"/>
    <s v="RRE - Florida Stations"/>
    <s v="Suwannee and University of Flo"/>
    <x v="2"/>
    <x v="8"/>
    <n v="546"/>
    <s v="0546000"/>
    <s v="Suprvsn and Enginring-CT Oper"/>
    <s v="18400 - Incentives Allocated"/>
    <x v="1"/>
    <n v="55804.27"/>
  </r>
  <r>
    <s v="NON_CORP - Non-Corporate Departments"/>
    <s v="FEG_ES"/>
    <s v="Regulated &amp; Renewable Energy"/>
    <s v="RRE - Florida Stations"/>
    <s v="Suwannee and University of Flo"/>
    <x v="2"/>
    <x v="8"/>
    <n v="546"/>
    <s v="0546000"/>
    <s v="Suprvsn and Enginring-CT Oper"/>
    <s v="18401 - Incentives Allocated-Union"/>
    <x v="1"/>
    <n v="55241.48"/>
  </r>
  <r>
    <s v="NON_CORP - Non-Corporate Departments"/>
    <s v="FEG_ES"/>
    <s v="Regulated &amp; Renewable Energy"/>
    <s v="RRE - Florida Stations"/>
    <s v="Suwannee and University of Flo"/>
    <x v="2"/>
    <x v="8"/>
    <n v="547"/>
    <s v="0547150"/>
    <s v="Natural Gas Handling-CT"/>
    <s v="18000 - Labor Overhead Allocations"/>
    <x v="1"/>
    <n v="26761.18"/>
  </r>
  <r>
    <s v="NON_CORP - Non-Corporate Departments"/>
    <s v="FEG_ES"/>
    <s v="Regulated &amp; Renewable Energy"/>
    <s v="RRE - Florida Stations"/>
    <s v="Suwannee and University of Flo"/>
    <x v="2"/>
    <x v="8"/>
    <n v="548"/>
    <s v="0548100"/>
    <s v="Generation Expenses-Other CT"/>
    <s v="11000 - Labor"/>
    <x v="1"/>
    <n v="5959.8188"/>
  </r>
  <r>
    <s v="NON_CORP - Non-Corporate Departments"/>
    <s v="FEG_ES"/>
    <s v="Regulated &amp; Renewable Energy"/>
    <s v="RRE - Florida Stations"/>
    <s v="Suwannee and University of Flo"/>
    <x v="2"/>
    <x v="8"/>
    <n v="548"/>
    <s v="0548100"/>
    <s v="Generation Expenses-Other CT"/>
    <s v="18000 - Labor Overhead Allocations"/>
    <x v="1"/>
    <n v="7125.79"/>
  </r>
  <r>
    <s v="NON_CORP - Non-Corporate Departments"/>
    <s v="FEG_ES"/>
    <s v="Regulated &amp; Renewable Energy"/>
    <s v="RRE - Florida Stations"/>
    <s v="Suwannee and University of Flo"/>
    <x v="2"/>
    <x v="8"/>
    <n v="548"/>
    <s v="0548100"/>
    <s v="Generation Expenses-Other CT"/>
    <s v="18400 - Incentives Allocated"/>
    <x v="1"/>
    <n v="715.22"/>
  </r>
  <r>
    <s v="NON_CORP - Non-Corporate Departments"/>
    <s v="FEG_ES"/>
    <s v="Regulated &amp; Renewable Energy"/>
    <s v="RRE - Florida Stations"/>
    <s v="Suwannee and University of Flo"/>
    <x v="2"/>
    <x v="8"/>
    <n v="548"/>
    <s v="0548200"/>
    <s v="Prime Movers - Generators- CT"/>
    <s v="18000 - Labor Overhead Allocations"/>
    <x v="1"/>
    <n v="249.55"/>
  </r>
  <r>
    <s v="NON_CORP - Non-Corporate Departments"/>
    <s v="FEG_ES"/>
    <s v="Regulated &amp; Renewable Energy"/>
    <s v="RRE - Florida Stations"/>
    <s v="Suwannee and University of Flo"/>
    <x v="2"/>
    <x v="8"/>
    <n v="549"/>
    <s v="0549000"/>
    <s v="Misc-Power Generation Expenses"/>
    <s v="11000 - Labor"/>
    <x v="1"/>
    <n v="95048.873600000006"/>
  </r>
  <r>
    <s v="NON_CORP - Non-Corporate Departments"/>
    <s v="FEG_ES"/>
    <s v="Regulated &amp; Renewable Energy"/>
    <s v="RRE - Florida Stations"/>
    <s v="Suwannee and University of Flo"/>
    <x v="2"/>
    <x v="8"/>
    <n v="549"/>
    <s v="0549000"/>
    <s v="Misc-Power Generation Expenses"/>
    <s v="18000 - Labor Overhead Allocations"/>
    <x v="1"/>
    <n v="12393.91"/>
  </r>
  <r>
    <s v="NON_CORP - Non-Corporate Departments"/>
    <s v="FEG_ES"/>
    <s v="Regulated &amp; Renewable Energy"/>
    <s v="RRE - Florida Stations"/>
    <s v="Suwannee and University of Flo"/>
    <x v="2"/>
    <x v="8"/>
    <n v="549"/>
    <s v="0549000"/>
    <s v="Misc-Power Generation Expenses"/>
    <s v="18400 - Incentives Allocated"/>
    <x v="1"/>
    <n v="11405.92"/>
  </r>
  <r>
    <s v="NON_CORP - Non-Corporate Departments"/>
    <s v="FEG_ES"/>
    <s v="Regulated &amp; Renewable Energy"/>
    <s v="RRE - Florida Stations"/>
    <s v="Suwannee and University of Flo"/>
    <x v="3"/>
    <x v="8"/>
    <n v="551"/>
    <s v="0551000"/>
    <s v="Suprvsn and Enginring-CT Maint"/>
    <s v="11000 - Labor"/>
    <x v="1"/>
    <n v="801.74"/>
  </r>
  <r>
    <s v="NON_CORP - Non-Corporate Departments"/>
    <s v="FEG_ES"/>
    <s v="Regulated &amp; Renewable Energy"/>
    <s v="RRE - Florida Stations"/>
    <s v="Suwannee and University of Flo"/>
    <x v="3"/>
    <x v="8"/>
    <n v="551"/>
    <s v="0551000"/>
    <s v="Suprvsn and Enginring-CT Maint"/>
    <s v="18000 - Labor Overhead Allocations"/>
    <x v="1"/>
    <n v="1621.08"/>
  </r>
  <r>
    <s v="NON_CORP - Non-Corporate Departments"/>
    <s v="FEG_ES"/>
    <s v="Regulated &amp; Renewable Energy"/>
    <s v="RRE - Florida Stations"/>
    <s v="Suwannee and University of Flo"/>
    <x v="3"/>
    <x v="8"/>
    <n v="551"/>
    <s v="0551000"/>
    <s v="Suprvsn and Enginring-CT Maint"/>
    <s v="18400 - Incentives Allocated"/>
    <x v="1"/>
    <n v="88.28"/>
  </r>
  <r>
    <s v="NON_CORP - Non-Corporate Departments"/>
    <s v="FEG_ES"/>
    <s v="Regulated &amp; Renewable Energy"/>
    <s v="RRE - Florida Stations"/>
    <s v="Suwannee and University of Flo"/>
    <x v="3"/>
    <x v="8"/>
    <n v="552"/>
    <s v="0552000"/>
    <s v="Maintenance Of Structures-CT"/>
    <s v="11002 - Labor-Union"/>
    <x v="1"/>
    <n v="-316173"/>
  </r>
  <r>
    <s v="NON_CORP - Non-Corporate Departments"/>
    <s v="FEG_ES"/>
    <s v="Regulated &amp; Renewable Energy"/>
    <s v="RRE - Florida Stations"/>
    <s v="Suwannee and University of Flo"/>
    <x v="3"/>
    <x v="8"/>
    <n v="552"/>
    <s v="0552000"/>
    <s v="Maintenance Of Structures-CT"/>
    <s v="11006 - Vacancies-BUDG only"/>
    <x v="1"/>
    <n v="-7626.9960000000001"/>
  </r>
  <r>
    <s v="NON_CORP - Non-Corporate Departments"/>
    <s v="FEG_ES"/>
    <s v="Regulated &amp; Renewable Energy"/>
    <s v="RRE - Florida Stations"/>
    <s v="Suwannee and University of Flo"/>
    <x v="3"/>
    <x v="8"/>
    <n v="552"/>
    <s v="0552000"/>
    <s v="Maintenance Of Structures-CT"/>
    <s v="18000 - Labor Overhead Allocations"/>
    <x v="1"/>
    <n v="-662.78"/>
  </r>
  <r>
    <s v="NON_CORP - Non-Corporate Departments"/>
    <s v="FEG_ES"/>
    <s v="Regulated &amp; Renewable Energy"/>
    <s v="RRE - Florida Stations"/>
    <s v="Suwannee and University of Flo"/>
    <x v="3"/>
    <x v="8"/>
    <n v="552"/>
    <s v="0552000"/>
    <s v="Maintenance Of Structures-CT"/>
    <s v="18400 - Incentives Allocated"/>
    <x v="1"/>
    <n v="-6641.88"/>
  </r>
  <r>
    <s v="NON_CORP - Non-Corporate Departments"/>
    <s v="FEG_ES"/>
    <s v="Regulated &amp; Renewable Energy"/>
    <s v="RRE - Florida Stations"/>
    <s v="Suwannee and University of Flo"/>
    <x v="3"/>
    <x v="8"/>
    <n v="552"/>
    <s v="0552000"/>
    <s v="Maintenance Of Structures-CT"/>
    <s v="18401 - Incentives Allocated-Union"/>
    <x v="1"/>
    <n v="-9485.2800000000007"/>
  </r>
  <r>
    <s v="NON_CORP - Non-Corporate Departments"/>
    <s v="FEG_ES"/>
    <s v="Regulated &amp; Renewable Energy"/>
    <s v="RRE - Florida Stations"/>
    <s v="Suwannee and University of Flo"/>
    <x v="3"/>
    <x v="8"/>
    <n v="553"/>
    <s v="0553000"/>
    <s v="Maint-Gentg and Elect Equip-CT"/>
    <s v="18000 - Labor Overhead Allocations"/>
    <x v="1"/>
    <n v="390.16"/>
  </r>
  <r>
    <s v="NON_CORP - Non-Corporate Departments"/>
    <s v="FEG_ES"/>
    <s v="Regulated &amp; Renewable Energy"/>
    <s v="RRE - Florida Stations"/>
    <s v="Suwannee and University of Flo"/>
    <x v="3"/>
    <x v="8"/>
    <n v="554"/>
    <s v="0554000"/>
    <s v="Misc Power Generation Plant-CT"/>
    <s v="18000 - Labor Overhead Allocations"/>
    <x v="1"/>
    <n v="10947.02"/>
  </r>
  <r>
    <s v="NON_CORP - Non-Corporate Departments"/>
    <s v="FEG_ES"/>
    <s v="Regulated &amp; Renewable Energy"/>
    <s v="RRE - Florida Stations"/>
    <s v="Suwannee and University of Flo"/>
    <x v="4"/>
    <x v="8"/>
    <n v="920"/>
    <s v="0920000"/>
    <s v="A &amp; G Salaries"/>
    <s v="18000 - Labor Overhead Allocations"/>
    <x v="1"/>
    <n v="60717.98"/>
  </r>
  <r>
    <s v="NON_CORP - Non-Corporate Departments"/>
    <s v="FEG_ES"/>
    <s v="Regulated &amp; Renewable Energy"/>
    <s v="RRE - Florida Stations"/>
    <s v="Suwannee and University of Flo"/>
    <x v="4"/>
    <x v="8"/>
    <n v="926"/>
    <s v="0926600"/>
    <s v="Employee Benefits-Transferred"/>
    <s v="18000 - Labor Overhead Allocations"/>
    <x v="1"/>
    <n v="71878.48"/>
  </r>
  <r>
    <s v="NON_CORP - Non-Corporate Departments"/>
    <s v="FEG_GRID"/>
    <s v="Customer Experience &amp; Solution"/>
    <s v="CIS - Florida"/>
    <s v="CIS - Florida"/>
    <x v="5"/>
    <x v="9"/>
    <n v="903"/>
    <s v="0903000"/>
    <s v="Cust Records &amp; Collection Exp"/>
    <s v="11000 - Labor"/>
    <x v="1"/>
    <n v="33326.42"/>
  </r>
  <r>
    <s v="NON_CORP - Non-Corporate Departments"/>
    <s v="FEG_GRID"/>
    <s v="Customer Experience &amp; Solution"/>
    <s v="CIS - Florida"/>
    <s v="CIS - Florida"/>
    <x v="5"/>
    <x v="9"/>
    <n v="903"/>
    <s v="0903000"/>
    <s v="Cust Records &amp; Collection Exp"/>
    <s v="11002 - Labor-Union"/>
    <x v="1"/>
    <n v="586.59"/>
  </r>
  <r>
    <s v="NON_CORP - Non-Corporate Departments"/>
    <s v="FEG_GRID"/>
    <s v="Customer Experience &amp; Solution"/>
    <s v="CIS - Florida"/>
    <s v="CIS - Florida"/>
    <x v="5"/>
    <x v="9"/>
    <n v="903"/>
    <s v="0903000"/>
    <s v="Cust Records &amp; Collection Exp"/>
    <s v="18400 - Incentives Allocated"/>
    <x v="1"/>
    <n v="3767.84"/>
  </r>
  <r>
    <s v="NON_CORP - Non-Corporate Departments"/>
    <s v="FEG_GRID"/>
    <s v="Customer Experience &amp; Solution"/>
    <s v="CIS - Florida"/>
    <s v="CIS - Florida"/>
    <x v="5"/>
    <x v="9"/>
    <n v="903"/>
    <s v="0903000"/>
    <s v="Cust Records &amp; Collection Exp"/>
    <s v="18401 - Incentives Allocated-Union"/>
    <x v="1"/>
    <n v="17.579999999999998"/>
  </r>
  <r>
    <s v="NON_CORP - Non-Corporate Departments"/>
    <s v="FEG_GRID"/>
    <s v="Customer Experience &amp; Solution"/>
    <s v="CUS_Standard"/>
    <s v="Metering Services"/>
    <x v="11"/>
    <x v="9"/>
    <n v="566"/>
    <s v="0566000"/>
    <s v="Misc Trans Exp-Other"/>
    <s v="11002 - Labor-Union"/>
    <x v="1"/>
    <n v="3197.0639999999999"/>
  </r>
  <r>
    <s v="NON_CORP - Non-Corporate Departments"/>
    <s v="FEG_GRID"/>
    <s v="Customer Experience &amp; Solution"/>
    <s v="CUS_Standard"/>
    <s v="Metering Services"/>
    <x v="11"/>
    <x v="9"/>
    <n v="566"/>
    <s v="0566000"/>
    <s v="Misc Trans Exp-Other"/>
    <s v="18401 - Incentives Allocated-Union"/>
    <x v="1"/>
    <n v="95.85"/>
  </r>
  <r>
    <s v="NON_CORP - Non-Corporate Departments"/>
    <s v="FEG_GRID"/>
    <s v="Customer Experience &amp; Solution"/>
    <s v="CUS_Standard"/>
    <s v="Metering Services"/>
    <x v="8"/>
    <x v="9"/>
    <n v="586"/>
    <s v="0586000"/>
    <s v="Meter Expenses-Dist"/>
    <s v="11000 - Labor"/>
    <x v="1"/>
    <n v="12966.483399999999"/>
  </r>
  <r>
    <s v="NON_CORP - Non-Corporate Departments"/>
    <s v="FEG_GRID"/>
    <s v="Customer Experience &amp; Solution"/>
    <s v="CUS_Standard"/>
    <s v="Metering Services"/>
    <x v="8"/>
    <x v="9"/>
    <n v="586"/>
    <s v="0586000"/>
    <s v="Meter Expenses-Dist"/>
    <s v="11002 - Labor-Union"/>
    <x v="1"/>
    <n v="395765.71189999999"/>
  </r>
  <r>
    <s v="NON_CORP - Non-Corporate Departments"/>
    <s v="FEG_GRID"/>
    <s v="Customer Experience &amp; Solution"/>
    <s v="CUS_Standard"/>
    <s v="Metering Services"/>
    <x v="8"/>
    <x v="9"/>
    <n v="586"/>
    <s v="0586000"/>
    <s v="Meter Expenses-Dist"/>
    <s v="12000 - Overtime"/>
    <x v="1"/>
    <n v="232797.78"/>
  </r>
  <r>
    <s v="NON_CORP - Non-Corporate Departments"/>
    <s v="FEG_GRID"/>
    <s v="Customer Experience &amp; Solution"/>
    <s v="CUS_Standard"/>
    <s v="Metering Services"/>
    <x v="8"/>
    <x v="9"/>
    <n v="586"/>
    <s v="0586000"/>
    <s v="Meter Expenses-Dist"/>
    <s v="18400 - Incentives Allocated"/>
    <x v="1"/>
    <n v="27034.16"/>
  </r>
  <r>
    <s v="NON_CORP - Non-Corporate Departments"/>
    <s v="FEG_GRID"/>
    <s v="Customer Experience &amp; Solution"/>
    <s v="CUS_Standard"/>
    <s v="Metering Services"/>
    <x v="8"/>
    <x v="9"/>
    <n v="586"/>
    <s v="0586000"/>
    <s v="Meter Expenses-Dist"/>
    <s v="18401 - Incentives Allocated-Union"/>
    <x v="1"/>
    <n v="11873.04"/>
  </r>
  <r>
    <s v="NON_CORP - Non-Corporate Departments"/>
    <s v="FEG_GRID"/>
    <s v="Customer Experience &amp; Solution"/>
    <s v="CUS_Standard"/>
    <s v="Metering Services"/>
    <x v="8"/>
    <x v="9"/>
    <n v="587"/>
    <s v="0587000"/>
    <s v="Cust Install Exp-Other Dist"/>
    <s v="11000 - Labor"/>
    <x v="1"/>
    <n v="630820.45440000005"/>
  </r>
  <r>
    <s v="NON_CORP - Non-Corporate Departments"/>
    <s v="FEG_GRID"/>
    <s v="Customer Experience &amp; Solution"/>
    <s v="CUS_Standard"/>
    <s v="Metering Services"/>
    <x v="8"/>
    <x v="9"/>
    <n v="587"/>
    <s v="0587000"/>
    <s v="Cust Install Exp-Other Dist"/>
    <s v="11002 - Labor-Union"/>
    <x v="1"/>
    <n v="78860.917799999996"/>
  </r>
  <r>
    <s v="NON_CORP - Non-Corporate Departments"/>
    <s v="FEG_GRID"/>
    <s v="Customer Experience &amp; Solution"/>
    <s v="CUS_Standard"/>
    <s v="Metering Services"/>
    <x v="8"/>
    <x v="9"/>
    <n v="587"/>
    <s v="0587000"/>
    <s v="Cust Install Exp-Other Dist"/>
    <s v="18400 - Incentives Allocated"/>
    <x v="1"/>
    <n v="69390.3"/>
  </r>
  <r>
    <s v="NON_CORP - Non-Corporate Departments"/>
    <s v="FEG_GRID"/>
    <s v="Customer Experience &amp; Solution"/>
    <s v="CUS_Standard"/>
    <s v="Metering Services"/>
    <x v="8"/>
    <x v="9"/>
    <n v="587"/>
    <s v="0587000"/>
    <s v="Cust Install Exp-Other Dist"/>
    <s v="18401 - Incentives Allocated-Union"/>
    <x v="1"/>
    <n v="2365.94"/>
  </r>
  <r>
    <s v="NON_CORP - Non-Corporate Departments"/>
    <s v="FEG_GRID"/>
    <s v="Customer Experience &amp; Solution"/>
    <s v="CUS_Standard"/>
    <s v="Metering Services"/>
    <x v="8"/>
    <x v="9"/>
    <n v="588"/>
    <s v="0588100"/>
    <s v="Misc Distribution Exp-Other"/>
    <s v="11002 - Labor-Union"/>
    <x v="1"/>
    <n v="73532.476800000004"/>
  </r>
  <r>
    <s v="NON_CORP - Non-Corporate Departments"/>
    <s v="FEG_GRID"/>
    <s v="Customer Experience &amp; Solution"/>
    <s v="CUS_Standard"/>
    <s v="Metering Services"/>
    <x v="8"/>
    <x v="9"/>
    <n v="588"/>
    <s v="0588100"/>
    <s v="Misc Distribution Exp-Other"/>
    <s v="18401 - Incentives Allocated-Union"/>
    <x v="1"/>
    <n v="2206.06"/>
  </r>
  <r>
    <s v="NON_CORP - Non-Corporate Departments"/>
    <s v="FEG_GRID"/>
    <s v="Customer Experience &amp; Solution"/>
    <s v="CUS_Standard"/>
    <s v="Metering Services"/>
    <x v="7"/>
    <x v="9"/>
    <n v="597"/>
    <s v="0597000"/>
    <s v="Maintenance Of Meters-Dist"/>
    <s v="11000 - Labor"/>
    <x v="1"/>
    <n v="633074.26760000002"/>
  </r>
  <r>
    <s v="NON_CORP - Non-Corporate Departments"/>
    <s v="FEG_GRID"/>
    <s v="Customer Experience &amp; Solution"/>
    <s v="CUS_Standard"/>
    <s v="Metering Services"/>
    <x v="7"/>
    <x v="9"/>
    <n v="597"/>
    <s v="0597000"/>
    <s v="Maintenance Of Meters-Dist"/>
    <s v="11002 - Labor-Union"/>
    <x v="1"/>
    <n v="383214.27519999997"/>
  </r>
  <r>
    <s v="NON_CORP - Non-Corporate Departments"/>
    <s v="FEG_GRID"/>
    <s v="Customer Experience &amp; Solution"/>
    <s v="CUS_Standard"/>
    <s v="Metering Services"/>
    <x v="7"/>
    <x v="9"/>
    <n v="597"/>
    <s v="0597000"/>
    <s v="Maintenance Of Meters-Dist"/>
    <s v="11003 - BUD ONLY-LABOR VACANCY FACTOR"/>
    <x v="1"/>
    <n v="-104661.06299999999"/>
  </r>
  <r>
    <s v="NON_CORP - Non-Corporate Departments"/>
    <s v="FEG_GRID"/>
    <s v="Customer Experience &amp; Solution"/>
    <s v="CUS_Standard"/>
    <s v="Metering Services"/>
    <x v="7"/>
    <x v="9"/>
    <n v="597"/>
    <s v="0597000"/>
    <s v="Maintenance Of Meters-Dist"/>
    <s v="18400 - Incentives Allocated"/>
    <x v="1"/>
    <n v="58125.42"/>
  </r>
  <r>
    <s v="NON_CORP - Non-Corporate Departments"/>
    <s v="FEG_GRID"/>
    <s v="Customer Experience &amp; Solution"/>
    <s v="CUS_Standard"/>
    <s v="Metering Services"/>
    <x v="7"/>
    <x v="9"/>
    <n v="597"/>
    <s v="0597000"/>
    <s v="Maintenance Of Meters-Dist"/>
    <s v="18401 - Incentives Allocated-Union"/>
    <x v="1"/>
    <n v="11496.46"/>
  </r>
  <r>
    <s v="NON_CORP - Non-Corporate Departments"/>
    <s v="FEG_GRID"/>
    <s v="Customer Experience &amp; Solution"/>
    <s v="CUS_Standard"/>
    <s v="Metering Services"/>
    <x v="5"/>
    <x v="9"/>
    <n v="901"/>
    <s v="0901000"/>
    <s v="Supervision-Cust Accts"/>
    <s v="11000 - Labor"/>
    <x v="1"/>
    <n v="96043.779599999994"/>
  </r>
  <r>
    <s v="NON_CORP - Non-Corporate Departments"/>
    <s v="FEG_GRID"/>
    <s v="Customer Experience &amp; Solution"/>
    <s v="CUS_Standard"/>
    <s v="Metering Services"/>
    <x v="5"/>
    <x v="9"/>
    <n v="901"/>
    <s v="0901000"/>
    <s v="Supervision-Cust Accts"/>
    <s v="18400 - Incentives Allocated"/>
    <x v="1"/>
    <n v="10564.8"/>
  </r>
  <r>
    <s v="NON_CORP - Non-Corporate Departments"/>
    <s v="FEG_GRID"/>
    <s v="Customer Experience &amp; Solution"/>
    <s v="CUS_Standard"/>
    <s v="Metering Services"/>
    <x v="5"/>
    <x v="9"/>
    <n v="902"/>
    <s v="0902000"/>
    <s v="Meter Reading Expense"/>
    <s v="11000 - Labor"/>
    <x v="1"/>
    <n v="128202.799"/>
  </r>
  <r>
    <s v="NON_CORP - Non-Corporate Departments"/>
    <s v="FEG_GRID"/>
    <s v="Customer Experience &amp; Solution"/>
    <s v="CUS_Standard"/>
    <s v="Metering Services"/>
    <x v="5"/>
    <x v="9"/>
    <n v="902"/>
    <s v="0902000"/>
    <s v="Meter Reading Expense"/>
    <s v="11002 - Labor-Union"/>
    <x v="1"/>
    <n v="626981.36769999994"/>
  </r>
  <r>
    <s v="NON_CORP - Non-Corporate Departments"/>
    <s v="FEG_GRID"/>
    <s v="Customer Experience &amp; Solution"/>
    <s v="CUS_Standard"/>
    <s v="Metering Services"/>
    <x v="5"/>
    <x v="9"/>
    <n v="902"/>
    <s v="0902000"/>
    <s v="Meter Reading Expense"/>
    <s v="18400 - Incentives Allocated"/>
    <x v="1"/>
    <n v="14102.28"/>
  </r>
  <r>
    <s v="NON_CORP - Non-Corporate Departments"/>
    <s v="FEG_GRID"/>
    <s v="Customer Experience &amp; Solution"/>
    <s v="CUS_Standard"/>
    <s v="Metering Services"/>
    <x v="5"/>
    <x v="9"/>
    <n v="902"/>
    <s v="0902000"/>
    <s v="Meter Reading Expense"/>
    <s v="18401 - Incentives Allocated-Union"/>
    <x v="1"/>
    <n v="18809.439999999999"/>
  </r>
  <r>
    <s v="NON_CORP - Non-Corporate Departments"/>
    <s v="FEG_GRID"/>
    <s v="Customer Experience &amp; Solution"/>
    <s v="CUS_Standard"/>
    <s v="Metering Services"/>
    <x v="5"/>
    <x v="9"/>
    <n v="903"/>
    <s v="0903100"/>
    <s v="Cust Contracts &amp; Orders-Local"/>
    <s v="11003 - BUD ONLY-LABOR VACANCY FACTOR"/>
    <x v="1"/>
    <n v="-402600"/>
  </r>
  <r>
    <s v="NON_CORP - Non-Corporate Departments"/>
    <s v="FEG_GRID"/>
    <s v="Customer Experience &amp; Solution"/>
    <s v="CUS_Standard"/>
    <s v="Metering Services"/>
    <x v="5"/>
    <x v="9"/>
    <n v="903"/>
    <s v="0903100"/>
    <s v="Cust Contracts &amp; Orders-Local"/>
    <s v="12004 - Overtime-Union"/>
    <x v="1"/>
    <n v="86673.72"/>
  </r>
  <r>
    <s v="NON_CORP - Non-Corporate Departments"/>
    <s v="FEG_GRID"/>
    <s v="Customer Experience &amp; Solution"/>
    <s v="CUS_Standard"/>
    <s v="Metering Services"/>
    <x v="5"/>
    <x v="9"/>
    <n v="903"/>
    <s v="0903100"/>
    <s v="Cust Contracts &amp; Orders-Local"/>
    <s v="18400 - Incentives Allocated"/>
    <x v="1"/>
    <n v="-44286"/>
  </r>
  <r>
    <s v="NON_CORP - Non-Corporate Departments"/>
    <s v="FEG_GRID"/>
    <s v="Customer Experience &amp; Solution"/>
    <s v="CUS_Standard"/>
    <s v="Metering Services"/>
    <x v="5"/>
    <x v="9"/>
    <n v="903"/>
    <s v="0903100"/>
    <s v="Cust Contracts &amp; Orders-Local"/>
    <s v="18401 - Incentives Allocated-Union"/>
    <x v="1"/>
    <n v="2600.2800000000002"/>
  </r>
  <r>
    <s v="NON_CORP - Non-Corporate Departments"/>
    <s v="FEG_GRID"/>
    <s v="Customer Experience &amp; Solution"/>
    <s v="CUS_Standard"/>
    <s v="Standard - Progress FL"/>
    <x v="3"/>
    <x v="9"/>
    <n v="556"/>
    <s v="0556000"/>
    <s v="System Cnts &amp; Load Dispatching"/>
    <s v="11000 - Labor"/>
    <x v="1"/>
    <n v="29063.06"/>
  </r>
  <r>
    <s v="NON_CORP - Non-Corporate Departments"/>
    <s v="FEG_GRID"/>
    <s v="Customer Experience &amp; Solution"/>
    <s v="CUS_Standard"/>
    <s v="Standard - Progress FL"/>
    <x v="3"/>
    <x v="9"/>
    <n v="556"/>
    <s v="0556000"/>
    <s v="System Cnts &amp; Load Dispatching"/>
    <s v="18400 - Incentives Allocated"/>
    <x v="1"/>
    <n v="3487.58"/>
  </r>
  <r>
    <s v="NON_CORP - Non-Corporate Departments"/>
    <s v="FEG_GRID"/>
    <s v="Customer Experience &amp; Solution"/>
    <s v="CUS_Standard"/>
    <s v="Standard - Progress FL"/>
    <x v="3"/>
    <x v="9"/>
    <n v="557"/>
    <s v="0557000"/>
    <s v="Other Expenses-Oper"/>
    <s v="11000 - Labor"/>
    <x v="1"/>
    <n v="9145.08"/>
  </r>
  <r>
    <s v="NON_CORP - Non-Corporate Departments"/>
    <s v="FEG_GRID"/>
    <s v="Customer Experience &amp; Solution"/>
    <s v="CUS_Standard"/>
    <s v="Standard - Progress FL"/>
    <x v="3"/>
    <x v="9"/>
    <n v="557"/>
    <s v="0557000"/>
    <s v="Other Expenses-Oper"/>
    <s v="18400 - Incentives Allocated"/>
    <x v="1"/>
    <n v="1005.9"/>
  </r>
  <r>
    <s v="NON_CORP - Non-Corporate Departments"/>
    <s v="FEG_GRID"/>
    <s v="Customer Experience &amp; Solution"/>
    <s v="CUS_Standard"/>
    <s v="Standard - Progress FL"/>
    <x v="11"/>
    <x v="9"/>
    <n v="566"/>
    <s v="0566000"/>
    <s v="Misc Trans Exp-Other"/>
    <s v="11000 - Labor"/>
    <x v="1"/>
    <n v="20245.135999999999"/>
  </r>
  <r>
    <s v="NON_CORP - Non-Corporate Departments"/>
    <s v="FEG_GRID"/>
    <s v="Customer Experience &amp; Solution"/>
    <s v="CUS_Standard"/>
    <s v="Standard - Progress FL"/>
    <x v="11"/>
    <x v="9"/>
    <n v="566"/>
    <s v="0566000"/>
    <s v="Misc Trans Exp-Other"/>
    <s v="18400 - Incentives Allocated"/>
    <x v="1"/>
    <n v="2226.96"/>
  </r>
  <r>
    <s v="NON_CORP - Non-Corporate Departments"/>
    <s v="FEG_GRID"/>
    <s v="Customer Experience &amp; Solution"/>
    <s v="CUS_Standard"/>
    <s v="Standard - Progress FL"/>
    <x v="8"/>
    <x v="9"/>
    <n v="588"/>
    <s v="0588100"/>
    <s v="Misc Distribution Exp-Other"/>
    <s v="11000 - Labor"/>
    <x v="1"/>
    <n v="978233.89159999997"/>
  </r>
  <r>
    <s v="NON_CORP - Non-Corporate Departments"/>
    <s v="FEG_GRID"/>
    <s v="Customer Experience &amp; Solution"/>
    <s v="CUS_Standard"/>
    <s v="Standard - Progress FL"/>
    <x v="8"/>
    <x v="9"/>
    <n v="588"/>
    <s v="0588100"/>
    <s v="Misc Distribution Exp-Other"/>
    <s v="12000 - Overtime"/>
    <x v="1"/>
    <n v="63472.968000000001"/>
  </r>
  <r>
    <s v="NON_CORP - Non-Corporate Departments"/>
    <s v="FEG_GRID"/>
    <s v="Customer Experience &amp; Solution"/>
    <s v="CUS_Standard"/>
    <s v="Standard - Progress FL"/>
    <x v="8"/>
    <x v="9"/>
    <n v="588"/>
    <s v="0588100"/>
    <s v="Misc Distribution Exp-Other"/>
    <s v="18400 - Incentives Allocated"/>
    <x v="1"/>
    <n v="114736.46"/>
  </r>
  <r>
    <s v="NON_CORP - Non-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1000 - Labor"/>
    <x v="1"/>
    <n v="1244417.4642"/>
  </r>
  <r>
    <s v="NON_CORP - Non-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1002 - Labor-Union"/>
    <x v="1"/>
    <n v="39695.961199999998"/>
  </r>
  <r>
    <s v="NON_CORP - Non-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2000 - Overtime"/>
    <x v="1"/>
    <n v="1165.8"/>
  </r>
  <r>
    <s v="NON_CORP - Non-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8400 - Incentives Allocated"/>
    <x v="1"/>
    <n v="143245"/>
  </r>
  <r>
    <s v="NON_CORP - Non-Corporate Departments"/>
    <s v="FEG_GRID"/>
    <s v="Customer Experience &amp; Solution"/>
    <s v="CUS_Standard"/>
    <s v="Standard - Progress FL"/>
    <x v="5"/>
    <x v="9"/>
    <n v="903"/>
    <s v="0903000"/>
    <s v="Cust Records &amp; Collection Exp"/>
    <s v="18401 - Incentives Allocated-Union"/>
    <x v="1"/>
    <n v="1190.9100000000001"/>
  </r>
  <r>
    <s v="NON_CORP - Non-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1000 - Labor"/>
    <x v="1"/>
    <n v="6780265.2773000002"/>
  </r>
  <r>
    <s v="NON_CORP - Non-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1003 - BUD ONLY-LABOR VACANCY FACTOR"/>
    <x v="1"/>
    <n v="-176338.34"/>
  </r>
  <r>
    <s v="NON_CORP - Non-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2000 - Overtime"/>
    <x v="1"/>
    <n v="155400.42000000001"/>
  </r>
  <r>
    <s v="NON_CORP - Non-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5002 - Labor Other"/>
    <x v="1"/>
    <n v="11039.888000000001"/>
  </r>
  <r>
    <s v="NON_CORP - Non-Corporate Departments"/>
    <s v="FEG_GRID"/>
    <s v="Customer Experience &amp; Solution"/>
    <s v="CUS_Standard"/>
    <s v="Standard - Progress FL"/>
    <x v="5"/>
    <x v="9"/>
    <n v="903"/>
    <s v="0903100"/>
    <s v="Cust Contracts &amp; Orders-Local"/>
    <s v="18400 - Incentives Allocated"/>
    <x v="1"/>
    <n v="718738.26"/>
  </r>
  <r>
    <s v="NON_CORP - Non-Corporate Departments"/>
    <s v="FEG_GRID"/>
    <s v="Customer Experience &amp; Solution"/>
    <s v="CUS_Standard"/>
    <s v="Standard - Progress FL"/>
    <x v="5"/>
    <x v="9"/>
    <n v="903"/>
    <s v="0903200"/>
    <s v="Cust Billing &amp; Acct"/>
    <s v="11000 - Labor"/>
    <x v="1"/>
    <n v="8236494.7056"/>
  </r>
  <r>
    <s v="NON_CORP - Non-Corporate Departments"/>
    <s v="FEG_GRID"/>
    <s v="Customer Experience &amp; Solution"/>
    <s v="CUS_Standard"/>
    <s v="Standard - Progress FL"/>
    <x v="5"/>
    <x v="9"/>
    <n v="903"/>
    <s v="0903200"/>
    <s v="Cust Billing &amp; Acct"/>
    <s v="11003 - BUD ONLY-LABOR VACANCY FACTOR"/>
    <x v="1"/>
    <n v="-166806.51999999999"/>
  </r>
  <r>
    <s v="NON_CORP - Non-Corporate Departments"/>
    <s v="FEG_GRID"/>
    <s v="Customer Experience &amp; Solution"/>
    <s v="CUS_Standard"/>
    <s v="Standard - Progress FL"/>
    <x v="5"/>
    <x v="9"/>
    <n v="903"/>
    <s v="0903200"/>
    <s v="Cust Billing &amp; Acct"/>
    <s v="12000 - Overtime"/>
    <x v="1"/>
    <n v="288557.40000000002"/>
  </r>
  <r>
    <s v="NON_CORP - Non-Corporate Departments"/>
    <s v="FEG_GRID"/>
    <s v="Customer Experience &amp; Solution"/>
    <s v="CUS_Standard"/>
    <s v="Standard - Progress FL"/>
    <x v="5"/>
    <x v="9"/>
    <n v="903"/>
    <s v="0903200"/>
    <s v="Cust Billing &amp; Acct"/>
    <s v="15002 - Labor Other"/>
    <x v="1"/>
    <n v="25280.94"/>
  </r>
  <r>
    <s v="NON_CORP - Non-Corporate Departments"/>
    <s v="FEG_GRID"/>
    <s v="Customer Experience &amp; Solution"/>
    <s v="CUS_Standard"/>
    <s v="Standard - Progress FL"/>
    <x v="5"/>
    <x v="9"/>
    <n v="903"/>
    <s v="0903200"/>
    <s v="Cust Billing &amp; Acct"/>
    <s v="18400 - Incentives Allocated"/>
    <x v="1"/>
    <n v="898907.6"/>
  </r>
  <r>
    <s v="NON_CORP - Non-Corporate Departments"/>
    <s v="FEG_GRID"/>
    <s v="Customer Experience &amp; Solution"/>
    <s v="CUS_Standard"/>
    <s v="Standard - Progress FL"/>
    <x v="5"/>
    <x v="9"/>
    <n v="903"/>
    <s v="0903300"/>
    <s v="Cust Collecting-Local"/>
    <s v="11000 - Labor"/>
    <x v="1"/>
    <n v="6020790.8996000001"/>
  </r>
  <r>
    <s v="NON_CORP - Non-Corporate Departments"/>
    <s v="FEG_GRID"/>
    <s v="Customer Experience &amp; Solution"/>
    <s v="CUS_Standard"/>
    <s v="Standard - Progress FL"/>
    <x v="5"/>
    <x v="9"/>
    <n v="903"/>
    <s v="0903300"/>
    <s v="Cust Collecting-Local"/>
    <s v="11003 - BUD ONLY-LABOR VACANCY FACTOR"/>
    <x v="1"/>
    <n v="-133445.26"/>
  </r>
  <r>
    <s v="NON_CORP - Non-Corporate Departments"/>
    <s v="FEG_GRID"/>
    <s v="Customer Experience &amp; Solution"/>
    <s v="CUS_Standard"/>
    <s v="Standard - Progress FL"/>
    <x v="5"/>
    <x v="9"/>
    <n v="903"/>
    <s v="0903300"/>
    <s v="Cust Collecting-Local"/>
    <s v="12000 - Overtime"/>
    <x v="1"/>
    <n v="149450.88"/>
  </r>
  <r>
    <s v="NON_CORP - Non-Corporate Departments"/>
    <s v="FEG_GRID"/>
    <s v="Customer Experience &amp; Solution"/>
    <s v="CUS_Standard"/>
    <s v="Standard - Progress FL"/>
    <x v="5"/>
    <x v="9"/>
    <n v="903"/>
    <s v="0903300"/>
    <s v="Cust Collecting-Local"/>
    <s v="15002 - Labor Other"/>
    <x v="1"/>
    <n v="8354.5400000000009"/>
  </r>
  <r>
    <s v="NON_CORP - Non-Corporate Departments"/>
    <s v="FEG_GRID"/>
    <s v="Customer Experience &amp; Solution"/>
    <s v="CUS_Standard"/>
    <s v="Standard - Progress FL"/>
    <x v="5"/>
    <x v="9"/>
    <n v="903"/>
    <s v="0903300"/>
    <s v="Cust Collecting-Local"/>
    <s v="18400 - Incentives Allocated"/>
    <x v="1"/>
    <n v="645287.63"/>
  </r>
  <r>
    <s v="NON_CORP - Non-Corporate Departments"/>
    <s v="FEG_GRID"/>
    <s v="Customer Experience &amp; Solution"/>
    <s v="CUS_Standard"/>
    <s v="Standard - Progress FL"/>
    <x v="5"/>
    <x v="9"/>
    <n v="903"/>
    <s v="0903400"/>
    <s v="Cust Receiv &amp; Collect Exp-Edp"/>
    <s v="11000 - Labor"/>
    <x v="1"/>
    <n v="145191.0808"/>
  </r>
  <r>
    <s v="NON_CORP - Non-Corporate Departments"/>
    <s v="FEG_GRID"/>
    <s v="Customer Experience &amp; Solution"/>
    <s v="CUS_Standard"/>
    <s v="Standard - Progress FL"/>
    <x v="5"/>
    <x v="9"/>
    <n v="903"/>
    <s v="0903400"/>
    <s v="Cust Receiv &amp; Collect Exp-Edp"/>
    <s v="18400 - Incentives Allocated"/>
    <x v="1"/>
    <n v="16055.06"/>
  </r>
  <r>
    <s v="NON_CORP - Non-Corporate Departments"/>
    <s v="FEG_GRID"/>
    <s v="Customer Experience &amp; Solution"/>
    <s v="CUS_Standard"/>
    <s v="Standard - Progress FL"/>
    <x v="10"/>
    <x v="9"/>
    <n v="910"/>
    <s v="0910100"/>
    <s v="Exp-Rs Reg Prod/Svces-CstAccts"/>
    <s v="11000 - Labor"/>
    <x v="1"/>
    <n v="141050.09700000001"/>
  </r>
  <r>
    <s v="NON_CORP - Non-Corporate Departments"/>
    <s v="FEG_GRID"/>
    <s v="Customer Experience &amp; Solution"/>
    <s v="CUS_Standard"/>
    <s v="Standard - Progress FL"/>
    <x v="10"/>
    <x v="9"/>
    <n v="910"/>
    <s v="0910100"/>
    <s v="Exp-Rs Reg Prod/Svces-CstAccts"/>
    <s v="18400 - Incentives Allocated"/>
    <x v="1"/>
    <n v="15515.54"/>
  </r>
  <r>
    <s v="NON_CORP - Non-Corporate Departments"/>
    <s v="FEG_GRID"/>
    <s v="Customer Experience &amp; Solution"/>
    <s v="CUS_Standard"/>
    <s v="Standard - Progress FL"/>
    <x v="6"/>
    <x v="9"/>
    <n v="912"/>
    <s v="0912000"/>
    <s v="Demonstrating &amp; Selling Exp"/>
    <s v="11000 - Labor"/>
    <x v="1"/>
    <n v="1931410.253"/>
  </r>
  <r>
    <s v="NON_CORP - Non-Corporate Departments"/>
    <s v="FEG_GRID"/>
    <s v="Customer Experience &amp; Solution"/>
    <s v="CUS_Standard"/>
    <s v="Standard - Progress FL"/>
    <x v="6"/>
    <x v="9"/>
    <n v="912"/>
    <s v="0912000"/>
    <s v="Demonstrating &amp; Selling Exp"/>
    <s v="18400 - Incentives Allocated"/>
    <x v="1"/>
    <n v="212455.22"/>
  </r>
  <r>
    <s v="NON_CORP - Non-Corporate Departments"/>
    <s v="FEG_GRID"/>
    <s v="Customer Experience &amp; Solution"/>
    <s v="CUS_Standard"/>
    <s v="Standard - Progress FL"/>
    <x v="4"/>
    <x v="9"/>
    <n v="920"/>
    <s v="0920000"/>
    <s v="A &amp; G Salaries"/>
    <s v="11000 - Labor"/>
    <x v="1"/>
    <n v="29907.86"/>
  </r>
  <r>
    <s v="NON_CORP - Non-Corporate Departments"/>
    <s v="FEG_GRID"/>
    <s v="Customer Experience &amp; Solution"/>
    <s v="CUS_Standard"/>
    <s v="Standard - Progress FL"/>
    <x v="4"/>
    <x v="9"/>
    <n v="920"/>
    <s v="0920000"/>
    <s v="A &amp; G Salaries"/>
    <s v="11003 - BUD ONLY-LABOR VACANCY FACTOR"/>
    <x v="1"/>
    <n v="-172974.984"/>
  </r>
  <r>
    <s v="NON_CORP - Non-Corporate Departments"/>
    <s v="FEG_GRID"/>
    <s v="Customer Experience &amp; Solution"/>
    <s v="CUS_Standard"/>
    <s v="Standard - Progress FL"/>
    <x v="4"/>
    <x v="9"/>
    <n v="920"/>
    <s v="0920000"/>
    <s v="A &amp; G Salaries"/>
    <s v="18400 - Incentives Allocated"/>
    <x v="1"/>
    <n v="-15731.1"/>
  </r>
  <r>
    <s v="NON_CORP - Non-Corporate Departments"/>
    <s v="FEG_GRID"/>
    <s v="Customer Experience &amp; Solution"/>
    <s v="Distribution Services"/>
    <s v="Governance Base OM"/>
    <x v="8"/>
    <x v="9"/>
    <n v="588"/>
    <s v="0588100"/>
    <s v="Misc Distribution Exp-Other"/>
    <s v="11000 - Labor"/>
    <x v="1"/>
    <n v="4707.2820000000002"/>
  </r>
  <r>
    <s v="NON_CORP - Non-Corporate Departments"/>
    <s v="FEG_GRID"/>
    <s v="Customer Experience &amp; Solution"/>
    <s v="Distribution Services"/>
    <s v="Governance Base OM"/>
    <x v="8"/>
    <x v="9"/>
    <n v="588"/>
    <s v="0588100"/>
    <s v="Misc Distribution Exp-Other"/>
    <s v="18400 - Incentives Allocated"/>
    <x v="1"/>
    <n v="564.91999999999996"/>
  </r>
  <r>
    <s v="NON_CORP - Non-Corporate Departments"/>
    <s v="FEG_GRID"/>
    <s v="Customer Experience &amp; Solution"/>
    <s v="Distribution Services"/>
    <s v="T&amp;D Other"/>
    <x v="10"/>
    <x v="9"/>
    <n v="910"/>
    <s v="0910000"/>
    <s v="Misc Cust Serv/Inform Exp"/>
    <s v="11000 - Labor"/>
    <x v="1"/>
    <n v="3198.84"/>
  </r>
  <r>
    <s v="NON_CORP - Non-Corporate Departments"/>
    <s v="FEG_GRID"/>
    <s v="Customer Experience &amp; Solution"/>
    <s v="Distribution Services"/>
    <s v="T&amp;D Other"/>
    <x v="10"/>
    <x v="9"/>
    <n v="910"/>
    <s v="0910000"/>
    <s v="Misc Cust Serv/Inform Exp"/>
    <s v="18400 - Incentives Allocated"/>
    <x v="1"/>
    <n v="351.88"/>
  </r>
  <r>
    <s v="NON_CORP - Non-Corporate Departments"/>
    <s v="FEG_GRID"/>
    <s v="Customer Experience &amp; Solution"/>
    <s v="Distribution Services"/>
    <s v="T&amp;D Other"/>
    <x v="4"/>
    <x v="9"/>
    <n v="920"/>
    <s v="0920000"/>
    <s v="A &amp; G Salaries"/>
    <s v="11000 - Labor"/>
    <x v="1"/>
    <n v="10354077.92"/>
  </r>
  <r>
    <s v="NON_CORP - Non-Corporate Departments"/>
    <s v="FEG_GRID"/>
    <s v="Customer Experience &amp; Solution"/>
    <s v="Distribution Services"/>
    <s v="T&amp;D Other"/>
    <x v="4"/>
    <x v="9"/>
    <n v="920"/>
    <s v="0920000"/>
    <s v="A &amp; G Salaries"/>
    <s v="12000 - Overtime"/>
    <x v="1"/>
    <n v="18689.3004"/>
  </r>
  <r>
    <s v="NON_CORP - Non-Corporate Departments"/>
    <s v="FEG_GRID"/>
    <s v="Customer Experience &amp; Solution"/>
    <s v="Distribution Services"/>
    <s v="T&amp;D Other"/>
    <x v="4"/>
    <x v="9"/>
    <n v="920"/>
    <s v="0920000"/>
    <s v="A &amp; G Salaries"/>
    <s v="18000 - Labor Overhead Allocations"/>
    <x v="1"/>
    <n v="-20745.12"/>
  </r>
  <r>
    <s v="NON_CORP - Non-Corporate Departments"/>
    <s v="FEG_GRID"/>
    <s v="Customer Experience &amp; Solution"/>
    <s v="Distribution Services"/>
    <s v="T&amp;D Other"/>
    <x v="4"/>
    <x v="9"/>
    <n v="920"/>
    <s v="0920000"/>
    <s v="A &amp; G Salaries"/>
    <s v="18400 - Incentives Allocated"/>
    <x v="1"/>
    <n v="1168004.08"/>
  </r>
  <r>
    <s v="NON_CORP - Non-Corporate Departments"/>
    <s v="FEG_GRID"/>
    <s v="Customer Experience &amp; Solution"/>
    <s v="FL Customer Delivery Other"/>
    <s v="FL CD SVP Staff"/>
    <x v="8"/>
    <x v="9"/>
    <n v="586"/>
    <s v="0586000"/>
    <s v="Meter Expenses-Dist"/>
    <s v="12000 - Overtime"/>
    <x v="1"/>
    <n v="93600.000400000004"/>
  </r>
  <r>
    <s v="NON_CORP - Non-Corporate Departments"/>
    <s v="FEG_GRID"/>
    <s v="Customer Experience &amp; Solution"/>
    <s v="FL Customer Delivery Other"/>
    <s v="FL CD SVP Staff"/>
    <x v="8"/>
    <x v="9"/>
    <n v="586"/>
    <s v="0586000"/>
    <s v="Meter Expenses-Dist"/>
    <s v="18400 - Incentives Allocated"/>
    <x v="1"/>
    <n v="10295.959999999999"/>
  </r>
  <r>
    <s v="NON_CORP - Non-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1000 - Labor"/>
    <x v="1"/>
    <n v="1385317.0144"/>
  </r>
  <r>
    <s v="NON_CORP - Non-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1002 - Labor-Union"/>
    <x v="1"/>
    <n v="159421.696"/>
  </r>
  <r>
    <s v="NON_CORP - Non-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2000 - Overtime"/>
    <x v="1"/>
    <n v="2087.9549999999999"/>
  </r>
  <r>
    <s v="NON_CORP - Non-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2004 - Overtime-Union"/>
    <x v="1"/>
    <n v="40057.491999999998"/>
  </r>
  <r>
    <s v="NON_CORP - Non-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5002 - Labor Other"/>
    <x v="1"/>
    <n v="787.9"/>
  </r>
  <r>
    <s v="NON_CORP - Non-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8000 - Labor Overhead Allocations"/>
    <x v="1"/>
    <n v="56493.43"/>
  </r>
  <r>
    <s v="NON_CORP - Non-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8400 - Incentives Allocated"/>
    <x v="1"/>
    <n v="172504.69"/>
  </r>
  <r>
    <s v="NON_CORP - Non-Corporate Departments"/>
    <s v="FEG_GRID"/>
    <s v="Customer Experience &amp; Solution"/>
    <s v="FL Customer Delivery Other"/>
    <s v="FL CD SVP Staff"/>
    <x v="8"/>
    <x v="9"/>
    <n v="588"/>
    <s v="0588100"/>
    <s v="Misc Distribution Exp-Other"/>
    <s v="18401 - Incentives Allocated-Union"/>
    <x v="1"/>
    <n v="6590.47"/>
  </r>
  <r>
    <s v="NON_CORP - Non-Corporate Departments"/>
    <s v="FEG_GRID"/>
    <s v="Customer Experience &amp; Solution"/>
    <s v="FL Customer Delivery Other"/>
    <s v="FL CD SVP Staff"/>
    <x v="8"/>
    <x v="9"/>
    <n v="589"/>
    <s v="0589000"/>
    <s v="Rents-Dist Oper"/>
    <s v="11000 - Labor"/>
    <x v="1"/>
    <n v="3023.5221999999999"/>
  </r>
  <r>
    <s v="NON_CORP - Non-Corporate Departments"/>
    <s v="FEG_GRID"/>
    <s v="Customer Experience &amp; Solution"/>
    <s v="FL Customer Delivery Other"/>
    <s v="FL CD SVP Staff"/>
    <x v="8"/>
    <x v="9"/>
    <n v="589"/>
    <s v="0589000"/>
    <s v="Rents-Dist Oper"/>
    <s v="18400 - Incentives Allocated"/>
    <x v="1"/>
    <n v="362.86"/>
  </r>
  <r>
    <s v="NON_CORP - Non-Corporate Departments"/>
    <s v="FEG_GRID"/>
    <s v="Customer Experience &amp; Solution"/>
    <s v="FL Customer Delivery Other"/>
    <s v="FL CD SVP Staff"/>
    <x v="7"/>
    <x v="9"/>
    <n v="594"/>
    <s v="0594000"/>
    <s v="Maint-Underground Lines-Dist"/>
    <s v="11002 - Labor-Union"/>
    <x v="1"/>
    <n v="1123.44"/>
  </r>
  <r>
    <s v="NON_CORP - Non-Corporate Departments"/>
    <s v="FEG_GRID"/>
    <s v="Customer Experience &amp; Solution"/>
    <s v="FL Customer Delivery Other"/>
    <s v="FL CD SVP Staff"/>
    <x v="7"/>
    <x v="9"/>
    <n v="594"/>
    <s v="0594000"/>
    <s v="Maint-Underground Lines-Dist"/>
    <s v="12004 - Overtime-Union"/>
    <x v="1"/>
    <n v="41.957999999999998"/>
  </r>
  <r>
    <s v="NON_CORP - Non-Corporate Departments"/>
    <s v="FEG_GRID"/>
    <s v="Customer Experience &amp; Solution"/>
    <s v="FL Customer Delivery Other"/>
    <s v="FL CD SVP Staff"/>
    <x v="7"/>
    <x v="9"/>
    <n v="594"/>
    <s v="0594000"/>
    <s v="Maint-Underground Lines-Dist"/>
    <s v="18000 - Labor Overhead Allocations"/>
    <x v="1"/>
    <n v="71.569999999999993"/>
  </r>
  <r>
    <s v="NON_CORP - Non-Corporate Departments"/>
    <s v="FEG_GRID"/>
    <s v="Customer Experience &amp; Solution"/>
    <s v="FL Customer Delivery Other"/>
    <s v="FL CD SVP Staff"/>
    <x v="7"/>
    <x v="9"/>
    <n v="594"/>
    <s v="0594000"/>
    <s v="Maint-Underground Lines-Dist"/>
    <s v="18401 - Incentives Allocated-Union"/>
    <x v="1"/>
    <n v="46.44"/>
  </r>
  <r>
    <s v="NON_CORP - Non-Corporate Departments"/>
    <s v="FEG_GRID"/>
    <s v="Customer Experience &amp; Solution"/>
    <s v="FL Customer Delivery Other"/>
    <s v="FL CD SVP Staff"/>
    <x v="7"/>
    <x v="9"/>
    <n v="597"/>
    <s v="0597000"/>
    <s v="Maintenance Of Meters-Dist"/>
    <s v="11000 - Labor"/>
    <x v="1"/>
    <n v="268129.08179999999"/>
  </r>
  <r>
    <s v="NON_CORP - Non-Corporate Departments"/>
    <s v="FEG_GRID"/>
    <s v="Customer Experience &amp; Solution"/>
    <s v="FL Customer Delivery Other"/>
    <s v="FL CD SVP Staff"/>
    <x v="7"/>
    <x v="9"/>
    <n v="597"/>
    <s v="0597000"/>
    <s v="Maintenance Of Meters-Dist"/>
    <s v="18400 - Incentives Allocated"/>
    <x v="1"/>
    <n v="29494.2"/>
  </r>
  <r>
    <s v="NON_CORP - Non-Corporate Departments"/>
    <s v="FEG_GRID"/>
    <s v="Customer Experience &amp; Solution"/>
    <s v="FL Customer Delivery Other"/>
    <s v="FL CD SVP Staff"/>
    <x v="5"/>
    <x v="9"/>
    <n v="903"/>
    <s v="0903000"/>
    <s v="Cust Records &amp; Collection Exp"/>
    <s v="11000 - Labor"/>
    <x v="1"/>
    <n v="53203.931600000004"/>
  </r>
  <r>
    <s v="NON_CORP - Non-Corporate Departments"/>
    <s v="FEG_GRID"/>
    <s v="Customer Experience &amp; Solution"/>
    <s v="FL Customer Delivery Other"/>
    <s v="FL CD SVP Staff"/>
    <x v="5"/>
    <x v="9"/>
    <n v="903"/>
    <s v="0903000"/>
    <s v="Cust Records &amp; Collection Exp"/>
    <s v="18400 - Incentives Allocated"/>
    <x v="1"/>
    <n v="5852.48"/>
  </r>
  <r>
    <s v="NON_CORP - Non-Corporate Departments"/>
    <s v="FEG_GRID"/>
    <s v="Customer Experience &amp; Solution"/>
    <s v="FL Distrib Ops"/>
    <s v="FL Distribution Ops"/>
    <x v="11"/>
    <x v="9"/>
    <n v="566"/>
    <s v="0566000"/>
    <s v="Misc Trans Exp-Other"/>
    <s v="11000 - Labor"/>
    <x v="1"/>
    <n v="70.39"/>
  </r>
  <r>
    <s v="NON_CORP - Non-Corporate Departments"/>
    <s v="FEG_GRID"/>
    <s v="Customer Experience &amp; Solution"/>
    <s v="FL Distrib Ops"/>
    <s v="FL Distribution Ops"/>
    <x v="11"/>
    <x v="9"/>
    <n v="566"/>
    <s v="0566000"/>
    <s v="Misc Trans Exp-Other"/>
    <s v="18400 - Incentives Allocated"/>
    <x v="1"/>
    <n v="7.74"/>
  </r>
  <r>
    <s v="NON_CORP - Non-Corporate Departments"/>
    <s v="FEG_GRID"/>
    <s v="Customer Experience &amp; Solution"/>
    <s v="FL Distrib Ops"/>
    <s v="FL Distribution Ops"/>
    <x v="8"/>
    <x v="9"/>
    <n v="581"/>
    <s v="0581004"/>
    <s v="Load Dispatch-Dist of Elec"/>
    <s v="11000 - Labor"/>
    <x v="1"/>
    <n v="709600.69079999998"/>
  </r>
  <r>
    <s v="NON_CORP - Non-Corporate Departments"/>
    <s v="FEG_GRID"/>
    <s v="Customer Experience &amp; Solution"/>
    <s v="FL Distrib Ops"/>
    <s v="FL Distribution Ops"/>
    <x v="8"/>
    <x v="9"/>
    <n v="581"/>
    <s v="0581004"/>
    <s v="Load Dispatch-Dist of Elec"/>
    <s v="11002 - Labor-Union"/>
    <x v="1"/>
    <n v="2224430.3355"/>
  </r>
  <r>
    <s v="NON_CORP - Non-Corporate Departments"/>
    <s v="FEG_GRID"/>
    <s v="Customer Experience &amp; Solution"/>
    <s v="FL Distrib Ops"/>
    <s v="FL Distribution Ops"/>
    <x v="8"/>
    <x v="9"/>
    <n v="581"/>
    <s v="0581004"/>
    <s v="Load Dispatch-Dist of Elec"/>
    <s v="11003 - BUD ONLY-LABOR VACANCY FACTOR"/>
    <x v="1"/>
    <n v="-146363.92800000001"/>
  </r>
  <r>
    <s v="NON_CORP - Non-Corporate Departments"/>
    <s v="FEG_GRID"/>
    <s v="Customer Experience &amp; Solution"/>
    <s v="FL Distrib Ops"/>
    <s v="FL Distribution Ops"/>
    <x v="8"/>
    <x v="9"/>
    <n v="581"/>
    <s v="0581004"/>
    <s v="Load Dispatch-Dist of Elec"/>
    <s v="12000 - Overtime"/>
    <x v="1"/>
    <n v="1508528.28"/>
  </r>
  <r>
    <s v="NON_CORP - Non-Corporate Departments"/>
    <s v="FEG_GRID"/>
    <s v="Customer Experience &amp; Solution"/>
    <s v="FL Distrib Ops"/>
    <s v="FL Distribution Ops"/>
    <x v="8"/>
    <x v="9"/>
    <n v="581"/>
    <s v="0581004"/>
    <s v="Load Dispatch-Dist of Elec"/>
    <s v="18400 - Incentives Allocated"/>
    <x v="1"/>
    <n v="227894.02"/>
  </r>
  <r>
    <s v="NON_CORP - Non-Corporate Departments"/>
    <s v="FEG_GRID"/>
    <s v="Customer Experience &amp; Solution"/>
    <s v="FL Distrib Ops"/>
    <s v="FL Distribution Ops"/>
    <x v="8"/>
    <x v="9"/>
    <n v="581"/>
    <s v="0581004"/>
    <s v="Load Dispatch-Dist of Elec"/>
    <s v="18401 - Incentives Allocated-Union"/>
    <x v="1"/>
    <n v="66732.87"/>
  </r>
  <r>
    <s v="NON_CORP - Non-Corporate Departments"/>
    <s v="FEG_GRID"/>
    <s v="Customer Experience &amp; Solution"/>
    <s v="FL Distrib Ops"/>
    <s v="FL Distribution Ops"/>
    <x v="8"/>
    <x v="9"/>
    <n v="588"/>
    <s v="0588100"/>
    <s v="Misc Distribution Exp-Other"/>
    <s v="11000 - Labor"/>
    <x v="1"/>
    <n v="211.18199999999999"/>
  </r>
  <r>
    <s v="NON_CORP - Non-Corporate Departments"/>
    <s v="FEG_GRID"/>
    <s v="Customer Experience &amp; Solution"/>
    <s v="FL Distrib Ops"/>
    <s v="FL Distribution Ops"/>
    <x v="8"/>
    <x v="9"/>
    <n v="588"/>
    <s v="0588100"/>
    <s v="Misc Distribution Exp-Other"/>
    <s v="18400 - Incentives Allocated"/>
    <x v="1"/>
    <n v="23.23"/>
  </r>
  <r>
    <s v="NON_CORP - Non-Corporate Departments"/>
    <s v="FEG_GRID"/>
    <s v="Customer Experience &amp; Solution"/>
    <s v="FL Veg Mgmt Dist"/>
    <s v="FL VEG MGMT DIST FLORIDA"/>
    <x v="7"/>
    <x v="9"/>
    <n v="593"/>
    <s v="0593100"/>
    <s v="Right-Of-Way Maintenance-Dist"/>
    <s v="11000 - Labor"/>
    <x v="1"/>
    <n v="1448727.5026"/>
  </r>
  <r>
    <s v="NON_CORP - Non-Corporate Departments"/>
    <s v="FEG_GRID"/>
    <s v="Customer Experience &amp; Solution"/>
    <s v="FL Veg Mgmt Dist"/>
    <s v="FL VEG MGMT DIST FLORIDA"/>
    <x v="7"/>
    <x v="9"/>
    <n v="593"/>
    <s v="0593100"/>
    <s v="Right-Of-Way Maintenance-Dist"/>
    <s v="18400 - Incentives Allocated"/>
    <x v="1"/>
    <n v="159499.79999999999"/>
  </r>
  <r>
    <s v="NON_CORP - Non-Corporate Departments"/>
    <s v="FEG_GRID"/>
    <s v="Customer Experience &amp; Solution"/>
    <s v="FL Zone Operations"/>
    <s v="FL N Central Zone"/>
    <x v="8"/>
    <x v="9"/>
    <n v="583"/>
    <s v="0583100"/>
    <s v="Overhead Line Exps-Other-Dist"/>
    <s v="11002 - Labor-Union"/>
    <x v="1"/>
    <n v="17698"/>
  </r>
  <r>
    <s v="NON_CORP - Non-Corporate Departments"/>
    <s v="FEG_GRID"/>
    <s v="Customer Experience &amp; Solution"/>
    <s v="FL Zone Operations"/>
    <s v="FL N Central Zone"/>
    <x v="8"/>
    <x v="9"/>
    <n v="583"/>
    <s v="0583100"/>
    <s v="Overhead Line Exps-Other-Dist"/>
    <s v="12004 - Overtime-Union"/>
    <x v="1"/>
    <n v="6832"/>
  </r>
  <r>
    <s v="NON_CORP - Non-Corporate Departments"/>
    <s v="FEG_GRID"/>
    <s v="Customer Experience &amp; Solution"/>
    <s v="FL Zone Operations"/>
    <s v="FL N Central Zone"/>
    <x v="8"/>
    <x v="9"/>
    <n v="583"/>
    <s v="0583100"/>
    <s v="Overhead Line Exps-Other-Dist"/>
    <s v="18000 - Labor Overhead Allocations"/>
    <x v="1"/>
    <n v="1693.47"/>
  </r>
  <r>
    <s v="NON_CORP - Non-Corporate Departments"/>
    <s v="FEG_GRID"/>
    <s v="Customer Experience &amp; Solution"/>
    <s v="FL Zone Operations"/>
    <s v="FL N Central Zone"/>
    <x v="8"/>
    <x v="9"/>
    <n v="583"/>
    <s v="0583100"/>
    <s v="Overhead Line Exps-Other-Dist"/>
    <s v="18401 - Incentives Allocated-Union"/>
    <x v="1"/>
    <n v="735.9"/>
  </r>
  <r>
    <s v="NON_CORP - Non-Corporate Departments"/>
    <s v="FEG_GRID"/>
    <s v="Customer Experience &amp; Solution"/>
    <s v="FL Zone Operations"/>
    <s v="FL N Central Zone"/>
    <x v="8"/>
    <x v="9"/>
    <n v="584"/>
    <s v="0584000"/>
    <s v="Underground Line Expenses-Dist"/>
    <s v="11000 - Labor"/>
    <x v="1"/>
    <n v="1196"/>
  </r>
  <r>
    <s v="NON_CORP - Non-Corporate Departments"/>
    <s v="FEG_GRID"/>
    <s v="Customer Experience &amp; Solution"/>
    <s v="FL Zone Operations"/>
    <s v="FL N Central Zone"/>
    <x v="8"/>
    <x v="9"/>
    <n v="584"/>
    <s v="0584000"/>
    <s v="Underground Line Expenses-Dist"/>
    <s v="11002 - Labor-Union"/>
    <x v="1"/>
    <n v="1092"/>
  </r>
  <r>
    <s v="NON_CORP - Non-Corporate Departments"/>
    <s v="FEG_GRID"/>
    <s v="Customer Experience &amp; Solution"/>
    <s v="FL Zone Operations"/>
    <s v="FL N Central Zone"/>
    <x v="8"/>
    <x v="9"/>
    <n v="584"/>
    <s v="0584000"/>
    <s v="Underground Line Expenses-Dist"/>
    <s v="12000 - Overtime"/>
    <x v="1"/>
    <n v="2"/>
  </r>
  <r>
    <s v="NON_CORP - Non-Corporate Departments"/>
    <s v="FEG_GRID"/>
    <s v="Customer Experience &amp; Solution"/>
    <s v="FL Zone Operations"/>
    <s v="FL N Central Zone"/>
    <x v="8"/>
    <x v="9"/>
    <n v="584"/>
    <s v="0584000"/>
    <s v="Underground Line Expenses-Dist"/>
    <s v="12004 - Overtime-Union"/>
    <x v="1"/>
    <n v="560"/>
  </r>
  <r>
    <s v="NON_CORP - Non-Corporate Departments"/>
    <s v="FEG_GRID"/>
    <s v="Customer Experience &amp; Solution"/>
    <s v="FL Zone Operations"/>
    <s v="FL N Central Zone"/>
    <x v="8"/>
    <x v="9"/>
    <n v="584"/>
    <s v="0584000"/>
    <s v="Underground Line Expenses-Dist"/>
    <s v="18000 - Labor Overhead Allocations"/>
    <x v="1"/>
    <n v="1079.1400000000001"/>
  </r>
  <r>
    <s v="NON_CORP - Non-Corporate Departments"/>
    <s v="FEG_GRID"/>
    <s v="Customer Experience &amp; Solution"/>
    <s v="FL Zone Operations"/>
    <s v="FL N Central Zone"/>
    <x v="8"/>
    <x v="9"/>
    <n v="584"/>
    <s v="0584000"/>
    <s v="Underground Line Expenses-Dist"/>
    <s v="18400 - Incentives Allocated"/>
    <x v="1"/>
    <n v="131.78"/>
  </r>
  <r>
    <s v="NON_CORP - Non-Corporate Departments"/>
    <s v="FEG_GRID"/>
    <s v="Customer Experience &amp; Solution"/>
    <s v="FL Zone Operations"/>
    <s v="FL N Central Zone"/>
    <x v="8"/>
    <x v="9"/>
    <n v="584"/>
    <s v="0584000"/>
    <s v="Underground Line Expenses-Dist"/>
    <s v="18401 - Incentives Allocated-Union"/>
    <x v="1"/>
    <n v="49.56"/>
  </r>
  <r>
    <s v="NON_CORP - Non-Corporate Departments"/>
    <s v="FEG_GRID"/>
    <s v="Customer Experience &amp; Solution"/>
    <s v="FL Zone Operations"/>
    <s v="FL N Central Zone"/>
    <x v="8"/>
    <x v="9"/>
    <n v="586"/>
    <s v="0586000"/>
    <s v="Meter Expenses-Dist"/>
    <s v="11002 - Labor-Union"/>
    <x v="1"/>
    <n v="347609.30729999999"/>
  </r>
  <r>
    <s v="NON_CORP - Non-Corporate Departments"/>
    <s v="FEG_GRID"/>
    <s v="Customer Experience &amp; Solution"/>
    <s v="FL Zone Operations"/>
    <s v="FL N Central Zone"/>
    <x v="8"/>
    <x v="9"/>
    <n v="586"/>
    <s v="0586000"/>
    <s v="Meter Expenses-Dist"/>
    <s v="12004 - Overtime-Union"/>
    <x v="1"/>
    <n v="148575.22099999999"/>
  </r>
  <r>
    <s v="NON_CORP - Non-Corporate Departments"/>
    <s v="FEG_GRID"/>
    <s v="Customer Experience &amp; Solution"/>
    <s v="FL Zone Operations"/>
    <s v="FL N Central Zone"/>
    <x v="8"/>
    <x v="9"/>
    <n v="586"/>
    <s v="0586000"/>
    <s v="Meter Expenses-Dist"/>
    <s v="18000 - Labor Overhead Allocations"/>
    <x v="1"/>
    <n v="27970.1"/>
  </r>
  <r>
    <s v="NON_CORP - Non-Corporate Departments"/>
    <s v="FEG_GRID"/>
    <s v="Customer Experience &amp; Solution"/>
    <s v="FL Zone Operations"/>
    <s v="FL N Central Zone"/>
    <x v="8"/>
    <x v="9"/>
    <n v="586"/>
    <s v="0586000"/>
    <s v="Meter Expenses-Dist"/>
    <s v="18401 - Incentives Allocated-Union"/>
    <x v="1"/>
    <n v="14885.8"/>
  </r>
  <r>
    <s v="NON_CORP - Non-Corporate Departments"/>
    <s v="FEG_GRID"/>
    <s v="Customer Experience &amp; Solution"/>
    <s v="FL Zone Operations"/>
    <s v="FL N Central Zone"/>
    <x v="8"/>
    <x v="9"/>
    <n v="587"/>
    <s v="0587000"/>
    <s v="Cust Install Exp-Other Dist"/>
    <s v="11002 - Labor-Union"/>
    <x v="1"/>
    <n v="234506.342"/>
  </r>
  <r>
    <s v="NON_CORP - Non-Corporate Departments"/>
    <s v="FEG_GRID"/>
    <s v="Customer Experience &amp; Solution"/>
    <s v="FL Zone Operations"/>
    <s v="FL N Central Zone"/>
    <x v="8"/>
    <x v="9"/>
    <n v="587"/>
    <s v="0587000"/>
    <s v="Cust Install Exp-Other Dist"/>
    <s v="12004 - Overtime-Union"/>
    <x v="1"/>
    <n v="225458.609"/>
  </r>
  <r>
    <s v="NON_CORP - Non-Corporate Departments"/>
    <s v="FEG_GRID"/>
    <s v="Customer Experience &amp; Solution"/>
    <s v="FL Zone Operations"/>
    <s v="FL N Central Zone"/>
    <x v="8"/>
    <x v="9"/>
    <n v="587"/>
    <s v="0587000"/>
    <s v="Cust Install Exp-Other Dist"/>
    <s v="18000 - Labor Overhead Allocations"/>
    <x v="1"/>
    <n v="31396.93"/>
  </r>
  <r>
    <s v="NON_CORP - Non-Corporate Departments"/>
    <s v="FEG_GRID"/>
    <s v="Customer Experience &amp; Solution"/>
    <s v="FL Zone Operations"/>
    <s v="FL N Central Zone"/>
    <x v="8"/>
    <x v="9"/>
    <n v="587"/>
    <s v="0587000"/>
    <s v="Cust Install Exp-Other Dist"/>
    <s v="18401 - Incentives Allocated-Union"/>
    <x v="1"/>
    <n v="14107.04"/>
  </r>
  <r>
    <s v="NON_CORP - Non-Corporate Departments"/>
    <s v="FEG_GRID"/>
    <s v="Customer Experience &amp; Solution"/>
    <s v="FL Zone Operations"/>
    <s v="FL N Central Zone"/>
    <x v="8"/>
    <x v="9"/>
    <n v="588"/>
    <s v="0588100"/>
    <s v="Misc Distribution Exp-Other"/>
    <s v="11000 - Labor"/>
    <x v="1"/>
    <n v="85720.322"/>
  </r>
  <r>
    <s v="NON_CORP - Non-Corporate Departments"/>
    <s v="FEG_GRID"/>
    <s v="Customer Experience &amp; Solution"/>
    <s v="FL Zone Operations"/>
    <s v="FL N Central Zone"/>
    <x v="8"/>
    <x v="9"/>
    <n v="588"/>
    <s v="0588100"/>
    <s v="Misc Distribution Exp-Other"/>
    <s v="11002 - Labor-Union"/>
    <x v="1"/>
    <n v="413383.18109999999"/>
  </r>
  <r>
    <s v="NON_CORP - Non-Corporate Departments"/>
    <s v="FEG_GRID"/>
    <s v="Customer Experience &amp; Solution"/>
    <s v="FL Zone Operations"/>
    <s v="FL N Central Zone"/>
    <x v="8"/>
    <x v="9"/>
    <n v="588"/>
    <s v="0588100"/>
    <s v="Misc Distribution Exp-Other"/>
    <s v="12000 - Overtime"/>
    <x v="1"/>
    <n v="255.404"/>
  </r>
  <r>
    <s v="NON_CORP - Non-Corporate Departments"/>
    <s v="FEG_GRID"/>
    <s v="Customer Experience &amp; Solution"/>
    <s v="FL Zone Operations"/>
    <s v="FL N Central Zone"/>
    <x v="8"/>
    <x v="9"/>
    <n v="588"/>
    <s v="0588100"/>
    <s v="Misc Distribution Exp-Other"/>
    <s v="12004 - Overtime-Union"/>
    <x v="1"/>
    <n v="68720.595000000001"/>
  </r>
  <r>
    <s v="NON_CORP - Non-Corporate Departments"/>
    <s v="FEG_GRID"/>
    <s v="Customer Experience &amp; Solution"/>
    <s v="FL Zone Operations"/>
    <s v="FL N Central Zone"/>
    <x v="8"/>
    <x v="9"/>
    <n v="588"/>
    <s v="0588100"/>
    <s v="Misc Distribution Exp-Other"/>
    <s v="15003 - Labor Other-Union"/>
    <x v="1"/>
    <n v="24230.772000000001"/>
  </r>
  <r>
    <s v="NON_CORP - Non-Corporate Departments"/>
    <s v="FEG_GRID"/>
    <s v="Customer Experience &amp; Solution"/>
    <s v="FL Zone Operations"/>
    <s v="FL N Central Zone"/>
    <x v="8"/>
    <x v="9"/>
    <n v="588"/>
    <s v="0588100"/>
    <s v="Misc Distribution Exp-Other"/>
    <s v="18000 - Labor Overhead Allocations"/>
    <x v="1"/>
    <n v="33617.15"/>
  </r>
  <r>
    <s v="NON_CORP - Non-Corporate Departments"/>
    <s v="FEG_GRID"/>
    <s v="Customer Experience &amp; Solution"/>
    <s v="FL Zone Operations"/>
    <s v="FL N Central Zone"/>
    <x v="8"/>
    <x v="9"/>
    <n v="588"/>
    <s v="0588100"/>
    <s v="Misc Distribution Exp-Other"/>
    <s v="18400 - Incentives Allocated"/>
    <x v="1"/>
    <n v="11060.37"/>
  </r>
  <r>
    <s v="NON_CORP - Non-Corporate Departments"/>
    <s v="FEG_GRID"/>
    <s v="Customer Experience &amp; Solution"/>
    <s v="FL Zone Operations"/>
    <s v="FL N Central Zone"/>
    <x v="8"/>
    <x v="9"/>
    <n v="588"/>
    <s v="0588100"/>
    <s v="Misc Distribution Exp-Other"/>
    <s v="18401 - Incentives Allocated-Union"/>
    <x v="1"/>
    <n v="18637.63"/>
  </r>
  <r>
    <s v="NON_CORP - Non-Corporate Departments"/>
    <s v="FEG_GRID"/>
    <s v="Customer Experience &amp; Solution"/>
    <s v="FL Zone Operations"/>
    <s v="FL N Central Zone"/>
    <x v="7"/>
    <x v="9"/>
    <n v="593"/>
    <s v="0593000"/>
    <s v="Maint Overhd Lines-Other-Dist"/>
    <s v="11000 - Labor"/>
    <x v="1"/>
    <n v="1655.04"/>
  </r>
  <r>
    <s v="NON_CORP - Non-Corporate Departments"/>
    <s v="FEG_GRID"/>
    <s v="Customer Experience &amp; Solution"/>
    <s v="FL Zone Operations"/>
    <s v="FL N Central Zone"/>
    <x v="7"/>
    <x v="9"/>
    <n v="593"/>
    <s v="0593000"/>
    <s v="Maint Overhd Lines-Other-Dist"/>
    <s v="11002 - Labor-Union"/>
    <x v="1"/>
    <n v="361937.42139999999"/>
  </r>
  <r>
    <s v="NON_CORP - Non-Corporate Departments"/>
    <s v="FEG_GRID"/>
    <s v="Customer Experience &amp; Solution"/>
    <s v="FL Zone Operations"/>
    <s v="FL N Central Zone"/>
    <x v="7"/>
    <x v="9"/>
    <n v="593"/>
    <s v="0593000"/>
    <s v="Maint Overhd Lines-Other-Dist"/>
    <s v="12004 - Overtime-Union"/>
    <x v="1"/>
    <n v="150276.908"/>
  </r>
  <r>
    <s v="NON_CORP - Non-Corporate Departments"/>
    <s v="FEG_GRID"/>
    <s v="Customer Experience &amp; Solution"/>
    <s v="FL Zone Operations"/>
    <s v="FL N Central Zone"/>
    <x v="7"/>
    <x v="9"/>
    <n v="593"/>
    <s v="0593000"/>
    <s v="Maint Overhd Lines-Other-Dist"/>
    <s v="18000 - Labor Overhead Allocations"/>
    <x v="1"/>
    <n v="267001.46000000002"/>
  </r>
  <r>
    <s v="NON_CORP - Non-Corporate Departments"/>
    <s v="FEG_GRID"/>
    <s v="Customer Experience &amp; Solution"/>
    <s v="FL Zone Operations"/>
    <s v="FL N Central Zone"/>
    <x v="7"/>
    <x v="9"/>
    <n v="593"/>
    <s v="0593000"/>
    <s v="Maint Overhd Lines-Other-Dist"/>
    <s v="18400 - Incentives Allocated"/>
    <x v="1"/>
    <n v="182.12"/>
  </r>
  <r>
    <s v="NON_CORP - Non-Corporate Departments"/>
    <s v="FEG_GRID"/>
    <s v="Customer Experience &amp; Solution"/>
    <s v="FL Zone Operations"/>
    <s v="FL N Central Zone"/>
    <x v="7"/>
    <x v="9"/>
    <n v="593"/>
    <s v="0593000"/>
    <s v="Maint Overhd Lines-Other-Dist"/>
    <s v="18401 - Incentives Allocated-Union"/>
    <x v="1"/>
    <n v="16218.65"/>
  </r>
  <r>
    <s v="NON_CORP - Non-Corporate Departments"/>
    <s v="FEG_GRID"/>
    <s v="Customer Experience &amp; Solution"/>
    <s v="FL Zone Operations"/>
    <s v="FL N Central Zone"/>
    <x v="7"/>
    <x v="9"/>
    <n v="594"/>
    <s v="0594000"/>
    <s v="Maint-Underground Lines-Dist"/>
    <s v="11002 - Labor-Union"/>
    <x v="1"/>
    <n v="858675.26199999999"/>
  </r>
  <r>
    <s v="NON_CORP - Non-Corporate Departments"/>
    <s v="FEG_GRID"/>
    <s v="Customer Experience &amp; Solution"/>
    <s v="FL Zone Operations"/>
    <s v="FL N Central Zone"/>
    <x v="7"/>
    <x v="9"/>
    <n v="594"/>
    <s v="0594000"/>
    <s v="Maint-Underground Lines-Dist"/>
    <s v="12004 - Overtime-Union"/>
    <x v="1"/>
    <n v="1405135.0109999999"/>
  </r>
  <r>
    <s v="NON_CORP - Non-Corporate Departments"/>
    <s v="FEG_GRID"/>
    <s v="Customer Experience &amp; Solution"/>
    <s v="FL Zone Operations"/>
    <s v="FL N Central Zone"/>
    <x v="7"/>
    <x v="9"/>
    <n v="594"/>
    <s v="0594000"/>
    <s v="Maint-Underground Lines-Dist"/>
    <s v="18000 - Labor Overhead Allocations"/>
    <x v="1"/>
    <n v="150412.67000000001"/>
  </r>
  <r>
    <s v="NON_CORP - Non-Corporate Departments"/>
    <s v="FEG_GRID"/>
    <s v="Customer Experience &amp; Solution"/>
    <s v="FL Zone Operations"/>
    <s v="FL N Central Zone"/>
    <x v="7"/>
    <x v="9"/>
    <n v="594"/>
    <s v="0594000"/>
    <s v="Maint-Underground Lines-Dist"/>
    <s v="18401 - Incentives Allocated-Union"/>
    <x v="1"/>
    <n v="76019.360000000001"/>
  </r>
  <r>
    <s v="NON_CORP - Non-Corporate Departments"/>
    <s v="FEG_GRID"/>
    <s v="Customer Experience &amp; Solution"/>
    <s v="FL Zone Operations"/>
    <s v="FL N Central Zone"/>
    <x v="7"/>
    <x v="9"/>
    <n v="596"/>
    <s v="0596000"/>
    <s v="Maint-StreetLightng/Signl-Dist"/>
    <s v="11000 - Labor"/>
    <x v="1"/>
    <n v="51052.12"/>
  </r>
  <r>
    <s v="NON_CORP - Non-Corporate Departments"/>
    <s v="FEG_GRID"/>
    <s v="Customer Experience &amp; Solution"/>
    <s v="FL Zone Operations"/>
    <s v="FL N Central Zone"/>
    <x v="7"/>
    <x v="9"/>
    <n v="596"/>
    <s v="0596000"/>
    <s v="Maint-StreetLightng/Signl-Dist"/>
    <s v="12000 - Overtime"/>
    <x v="1"/>
    <n v="5313.08"/>
  </r>
  <r>
    <s v="NON_CORP - Non-Corporate Departments"/>
    <s v="FEG_GRID"/>
    <s v="Customer Experience &amp; Solution"/>
    <s v="FL Zone Operations"/>
    <s v="FL N Central Zone"/>
    <x v="7"/>
    <x v="9"/>
    <n v="596"/>
    <s v="0596000"/>
    <s v="Maint-StreetLightng/Signl-Dist"/>
    <s v="18000 - Labor Overhead Allocations"/>
    <x v="1"/>
    <n v="75847.100000000006"/>
  </r>
  <r>
    <s v="NON_CORP - Non-Corporate Departments"/>
    <s v="FEG_GRID"/>
    <s v="Customer Experience &amp; Solution"/>
    <s v="FL Zone Operations"/>
    <s v="FL N Central Zone"/>
    <x v="7"/>
    <x v="9"/>
    <n v="596"/>
    <s v="0596000"/>
    <s v="Maint-StreetLightng/Signl-Dist"/>
    <s v="18400 - Incentives Allocated"/>
    <x v="1"/>
    <n v="6200.16"/>
  </r>
  <r>
    <s v="NON_CORP - Non-Corporate Departments"/>
    <s v="FEG_GRID"/>
    <s v="Customer Experience &amp; Solution"/>
    <s v="FL Zone Operations"/>
    <s v="FL N Central Zone"/>
    <x v="7"/>
    <x v="9"/>
    <n v="598"/>
    <s v="0598100"/>
    <s v="Main Misc Dist Plt-Other-Dist"/>
    <s v="11002 - Labor-Union"/>
    <x v="1"/>
    <n v="5496"/>
  </r>
  <r>
    <s v="NON_CORP - Non-Corporate Departments"/>
    <s v="FEG_GRID"/>
    <s v="Customer Experience &amp; Solution"/>
    <s v="FL Zone Operations"/>
    <s v="FL N Central Zone"/>
    <x v="7"/>
    <x v="9"/>
    <n v="598"/>
    <s v="0598100"/>
    <s v="Main Misc Dist Plt-Other-Dist"/>
    <s v="12004 - Overtime-Union"/>
    <x v="1"/>
    <n v="1326"/>
  </r>
  <r>
    <s v="NON_CORP - Non-Corporate Departments"/>
    <s v="FEG_GRID"/>
    <s v="Customer Experience &amp; Solution"/>
    <s v="FL Zone Operations"/>
    <s v="FL N Central Zone"/>
    <x v="7"/>
    <x v="9"/>
    <n v="598"/>
    <s v="0598100"/>
    <s v="Main Misc Dist Plt-Other-Dist"/>
    <s v="18000 - Labor Overhead Allocations"/>
    <x v="1"/>
    <n v="1196.19"/>
  </r>
  <r>
    <s v="NON_CORP - Non-Corporate Departments"/>
    <s v="FEG_GRID"/>
    <s v="Customer Experience &amp; Solution"/>
    <s v="FL Zone Operations"/>
    <s v="FL N Central Zone"/>
    <x v="7"/>
    <x v="9"/>
    <n v="598"/>
    <s v="0598100"/>
    <s v="Main Misc Dist Plt-Other-Dist"/>
    <s v="18401 - Incentives Allocated-Union"/>
    <x v="1"/>
    <n v="204.66"/>
  </r>
  <r>
    <s v="NON_CORP - Non-Corporate Departments"/>
    <s v="FEG_GRID"/>
    <s v="Customer Experience &amp; Solution"/>
    <s v="FL Zone Operations"/>
    <s v="FL N Central Zone"/>
    <x v="5"/>
    <x v="9"/>
    <n v="902"/>
    <s v="0902000"/>
    <s v="Meter Reading Expense"/>
    <s v="11002 - Labor-Union"/>
    <x v="1"/>
    <n v="31352.676100000001"/>
  </r>
  <r>
    <s v="NON_CORP - Non-Corporate Departments"/>
    <s v="FEG_GRID"/>
    <s v="Customer Experience &amp; Solution"/>
    <s v="FL Zone Operations"/>
    <s v="FL N Central Zone"/>
    <x v="5"/>
    <x v="9"/>
    <n v="902"/>
    <s v="0902000"/>
    <s v="Meter Reading Expense"/>
    <s v="18401 - Incentives Allocated-Union"/>
    <x v="1"/>
    <n v="940.62"/>
  </r>
  <r>
    <s v="NON_CORP - Non-Corporate Departments"/>
    <s v="FEG_GRID"/>
    <s v="Customer Experience &amp; Solution"/>
    <s v="FL Zone Operations"/>
    <s v="FL N Coastal Zone"/>
    <x v="8"/>
    <x v="9"/>
    <n v="583"/>
    <s v="0583100"/>
    <s v="Overhead Line Exps-Other-Dist"/>
    <s v="11002 - Labor-Union"/>
    <x v="1"/>
    <n v="29872"/>
  </r>
  <r>
    <s v="NON_CORP - Non-Corporate Departments"/>
    <s v="FEG_GRID"/>
    <s v="Customer Experience &amp; Solution"/>
    <s v="FL Zone Operations"/>
    <s v="FL N Coastal Zone"/>
    <x v="8"/>
    <x v="9"/>
    <n v="583"/>
    <s v="0583100"/>
    <s v="Overhead Line Exps-Other-Dist"/>
    <s v="12004 - Overtime-Union"/>
    <x v="1"/>
    <n v="11496"/>
  </r>
  <r>
    <s v="NON_CORP - Non-Corporate Departments"/>
    <s v="FEG_GRID"/>
    <s v="Customer Experience &amp; Solution"/>
    <s v="FL Zone Operations"/>
    <s v="FL N Coastal Zone"/>
    <x v="8"/>
    <x v="9"/>
    <n v="583"/>
    <s v="0583100"/>
    <s v="Overhead Line Exps-Other-Dist"/>
    <s v="18000 - Labor Overhead Allocations"/>
    <x v="1"/>
    <n v="2857.45"/>
  </r>
  <r>
    <s v="NON_CORP - Non-Corporate Departments"/>
    <s v="FEG_GRID"/>
    <s v="Customer Experience &amp; Solution"/>
    <s v="FL Zone Operations"/>
    <s v="FL N Coastal Zone"/>
    <x v="8"/>
    <x v="9"/>
    <n v="583"/>
    <s v="0583100"/>
    <s v="Overhead Line Exps-Other-Dist"/>
    <s v="18401 - Incentives Allocated-Union"/>
    <x v="1"/>
    <n v="1241.04"/>
  </r>
  <r>
    <s v="NON_CORP - Non-Corporate Departments"/>
    <s v="FEG_GRID"/>
    <s v="Customer Experience &amp; Solution"/>
    <s v="FL Zone Operations"/>
    <s v="FL N Coastal Zone"/>
    <x v="8"/>
    <x v="9"/>
    <n v="584"/>
    <s v="0584000"/>
    <s v="Underground Line Expenses-Dist"/>
    <s v="11000 - Labor"/>
    <x v="1"/>
    <n v="1366"/>
  </r>
  <r>
    <s v="NON_CORP - Non-Corporate Departments"/>
    <s v="FEG_GRID"/>
    <s v="Customer Experience &amp; Solution"/>
    <s v="FL Zone Operations"/>
    <s v="FL N Coastal Zone"/>
    <x v="8"/>
    <x v="9"/>
    <n v="584"/>
    <s v="0584000"/>
    <s v="Underground Line Expenses-Dist"/>
    <s v="11002 - Labor-Union"/>
    <x v="1"/>
    <n v="1264"/>
  </r>
  <r>
    <s v="NON_CORP - Non-Corporate Departments"/>
    <s v="FEG_GRID"/>
    <s v="Customer Experience &amp; Solution"/>
    <s v="FL Zone Operations"/>
    <s v="FL N Coastal Zone"/>
    <x v="8"/>
    <x v="9"/>
    <n v="584"/>
    <s v="0584000"/>
    <s v="Underground Line Expenses-Dist"/>
    <s v="12004 - Overtime-Union"/>
    <x v="1"/>
    <n v="638"/>
  </r>
  <r>
    <s v="NON_CORP - Non-Corporate Departments"/>
    <s v="FEG_GRID"/>
    <s v="Customer Experience &amp; Solution"/>
    <s v="FL Zone Operations"/>
    <s v="FL N Coastal Zone"/>
    <x v="8"/>
    <x v="9"/>
    <n v="584"/>
    <s v="0584000"/>
    <s v="Underground Line Expenses-Dist"/>
    <s v="18000 - Labor Overhead Allocations"/>
    <x v="1"/>
    <n v="3188.67"/>
  </r>
  <r>
    <s v="NON_CORP - Non-Corporate Departments"/>
    <s v="FEG_GRID"/>
    <s v="Customer Experience &amp; Solution"/>
    <s v="FL Zone Operations"/>
    <s v="FL N Coastal Zone"/>
    <x v="8"/>
    <x v="9"/>
    <n v="584"/>
    <s v="0584000"/>
    <s v="Underground Line Expenses-Dist"/>
    <s v="18400 - Incentives Allocated"/>
    <x v="1"/>
    <n v="150.26"/>
  </r>
  <r>
    <s v="NON_CORP - Non-Corporate Departments"/>
    <s v="FEG_GRID"/>
    <s v="Customer Experience &amp; Solution"/>
    <s v="FL Zone Operations"/>
    <s v="FL N Coastal Zone"/>
    <x v="8"/>
    <x v="9"/>
    <n v="584"/>
    <s v="0584000"/>
    <s v="Underground Line Expenses-Dist"/>
    <s v="18401 - Incentives Allocated-Union"/>
    <x v="1"/>
    <n v="57.06"/>
  </r>
  <r>
    <s v="NON_CORP - Non-Corporate Departments"/>
    <s v="FEG_GRID"/>
    <s v="Customer Experience &amp; Solution"/>
    <s v="FL Zone Operations"/>
    <s v="FL N Coastal Zone"/>
    <x v="8"/>
    <x v="9"/>
    <n v="586"/>
    <s v="0586000"/>
    <s v="Meter Expenses-Dist"/>
    <s v="11002 - Labor-Union"/>
    <x v="1"/>
    <n v="541162.95039999997"/>
  </r>
  <r>
    <s v="NON_CORP - Non-Corporate Departments"/>
    <s v="FEG_GRID"/>
    <s v="Customer Experience &amp; Solution"/>
    <s v="FL Zone Operations"/>
    <s v="FL N Coastal Zone"/>
    <x v="8"/>
    <x v="9"/>
    <n v="586"/>
    <s v="0586000"/>
    <s v="Meter Expenses-Dist"/>
    <s v="12004 - Overtime-Union"/>
    <x v="1"/>
    <n v="83750.892999999996"/>
  </r>
  <r>
    <s v="NON_CORP - Non-Corporate Departments"/>
    <s v="FEG_GRID"/>
    <s v="Customer Experience &amp; Solution"/>
    <s v="FL Zone Operations"/>
    <s v="FL N Coastal Zone"/>
    <x v="8"/>
    <x v="9"/>
    <n v="586"/>
    <s v="0586000"/>
    <s v="Meter Expenses-Dist"/>
    <s v="18000 - Labor Overhead Allocations"/>
    <x v="1"/>
    <n v="39709.160000000003"/>
  </r>
  <r>
    <s v="NON_CORP - Non-Corporate Departments"/>
    <s v="FEG_GRID"/>
    <s v="Customer Experience &amp; Solution"/>
    <s v="FL Zone Operations"/>
    <s v="FL N Coastal Zone"/>
    <x v="8"/>
    <x v="9"/>
    <n v="586"/>
    <s v="0586000"/>
    <s v="Meter Expenses-Dist"/>
    <s v="18401 - Incentives Allocated-Union"/>
    <x v="1"/>
    <n v="18747.740000000002"/>
  </r>
  <r>
    <s v="NON_CORP - Non-Corporate Departments"/>
    <s v="FEG_GRID"/>
    <s v="Customer Experience &amp; Solution"/>
    <s v="FL Zone Operations"/>
    <s v="FL N Coastal Zone"/>
    <x v="8"/>
    <x v="9"/>
    <n v="587"/>
    <s v="0587000"/>
    <s v="Cust Install Exp-Other Dist"/>
    <s v="11002 - Labor-Union"/>
    <x v="1"/>
    <n v="236029.93599999999"/>
  </r>
  <r>
    <s v="NON_CORP - Non-Corporate Departments"/>
    <s v="FEG_GRID"/>
    <s v="Customer Experience &amp; Solution"/>
    <s v="FL Zone Operations"/>
    <s v="FL N Coastal Zone"/>
    <x v="8"/>
    <x v="9"/>
    <n v="587"/>
    <s v="0587000"/>
    <s v="Cust Install Exp-Other Dist"/>
    <s v="12004 - Overtime-Union"/>
    <x v="1"/>
    <n v="92485.142000000007"/>
  </r>
  <r>
    <s v="NON_CORP - Non-Corporate Departments"/>
    <s v="FEG_GRID"/>
    <s v="Customer Experience &amp; Solution"/>
    <s v="FL Zone Operations"/>
    <s v="FL N Coastal Zone"/>
    <x v="8"/>
    <x v="9"/>
    <n v="587"/>
    <s v="0587000"/>
    <s v="Cust Install Exp-Other Dist"/>
    <s v="18000 - Labor Overhead Allocations"/>
    <x v="1"/>
    <n v="22425.07"/>
  </r>
  <r>
    <s v="NON_CORP - Non-Corporate Departments"/>
    <s v="FEG_GRID"/>
    <s v="Customer Experience &amp; Solution"/>
    <s v="FL Zone Operations"/>
    <s v="FL N Coastal Zone"/>
    <x v="8"/>
    <x v="9"/>
    <n v="587"/>
    <s v="0587000"/>
    <s v="Cust Install Exp-Other Dist"/>
    <s v="18401 - Incentives Allocated-Union"/>
    <x v="1"/>
    <n v="10025.790000000001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1000 - Labor"/>
    <x v="1"/>
    <n v="96529.754199999996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1002 - Labor-Union"/>
    <x v="1"/>
    <n v="586905.6459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2000 - Overtime"/>
    <x v="1"/>
    <n v="2757.9459999999999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2004 - Overtime-Union"/>
    <x v="1"/>
    <n v="78874.633000000002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5000 - Severance"/>
    <x v="1"/>
    <n v="99999.995999999999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5003 - Labor Other-Union"/>
    <x v="1"/>
    <n v="8076.924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8000 - Labor Overhead Allocations"/>
    <x v="1"/>
    <n v="42986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8400 - Incentives Allocated"/>
    <x v="1"/>
    <n v="12659.67"/>
  </r>
  <r>
    <s v="NON_CORP - Non-Corporate Departments"/>
    <s v="FEG_GRID"/>
    <s v="Customer Experience &amp; Solution"/>
    <s v="FL Zone Operations"/>
    <s v="FL N Coastal Zone"/>
    <x v="8"/>
    <x v="9"/>
    <n v="588"/>
    <s v="0588100"/>
    <s v="Misc Distribution Exp-Other"/>
    <s v="18401 - Incentives Allocated-Union"/>
    <x v="1"/>
    <n v="25494.34"/>
  </r>
  <r>
    <s v="NON_CORP - Non-Corporate Departments"/>
    <s v="FEG_GRID"/>
    <s v="Customer Experience &amp; Solution"/>
    <s v="FL Zone Operations"/>
    <s v="FL N Coastal Zone"/>
    <x v="7"/>
    <x v="9"/>
    <n v="593"/>
    <s v="0593000"/>
    <s v="Maint Overhd Lines-Other-Dist"/>
    <s v="11000 - Labor"/>
    <x v="1"/>
    <n v="1653.84"/>
  </r>
  <r>
    <s v="NON_CORP - Non-Corporate Departments"/>
    <s v="FEG_GRID"/>
    <s v="Customer Experience &amp; Solution"/>
    <s v="FL Zone Operations"/>
    <s v="FL N Coastal Zone"/>
    <x v="7"/>
    <x v="9"/>
    <n v="593"/>
    <s v="0593000"/>
    <s v="Maint Overhd Lines-Other-Dist"/>
    <s v="11002 - Labor-Union"/>
    <x v="1"/>
    <n v="556740.72660000005"/>
  </r>
  <r>
    <s v="NON_CORP - Non-Corporate Departments"/>
    <s v="FEG_GRID"/>
    <s v="Customer Experience &amp; Solution"/>
    <s v="FL Zone Operations"/>
    <s v="FL N Coastal Zone"/>
    <x v="7"/>
    <x v="9"/>
    <n v="593"/>
    <s v="0593000"/>
    <s v="Maint Overhd Lines-Other-Dist"/>
    <s v="12004 - Overtime-Union"/>
    <x v="1"/>
    <n v="200765.62419999999"/>
  </r>
  <r>
    <s v="NON_CORP - Non-Corporate Departments"/>
    <s v="FEG_GRID"/>
    <s v="Customer Experience &amp; Solution"/>
    <s v="FL Zone Operations"/>
    <s v="FL N Coastal Zone"/>
    <x v="7"/>
    <x v="9"/>
    <n v="593"/>
    <s v="0593000"/>
    <s v="Maint Overhd Lines-Other-Dist"/>
    <s v="18000 - Labor Overhead Allocations"/>
    <x v="1"/>
    <n v="308727.40000000002"/>
  </r>
  <r>
    <s v="NON_CORP - Non-Corporate Departments"/>
    <s v="FEG_GRID"/>
    <s v="Customer Experience &amp; Solution"/>
    <s v="FL Zone Operations"/>
    <s v="FL N Coastal Zone"/>
    <x v="7"/>
    <x v="9"/>
    <n v="593"/>
    <s v="0593000"/>
    <s v="Maint Overhd Lines-Other-Dist"/>
    <s v="18400 - Incentives Allocated"/>
    <x v="1"/>
    <n v="181.96"/>
  </r>
  <r>
    <s v="NON_CORP - Non-Corporate Departments"/>
    <s v="FEG_GRID"/>
    <s v="Customer Experience &amp; Solution"/>
    <s v="FL Zone Operations"/>
    <s v="FL N Coastal Zone"/>
    <x v="7"/>
    <x v="9"/>
    <n v="593"/>
    <s v="0593000"/>
    <s v="Maint Overhd Lines-Other-Dist"/>
    <s v="18401 - Incentives Allocated-Union"/>
    <x v="1"/>
    <n v="23669.27"/>
  </r>
  <r>
    <s v="NON_CORP - Non-Corporate Departments"/>
    <s v="FEG_GRID"/>
    <s v="Customer Experience &amp; Solution"/>
    <s v="FL Zone Operations"/>
    <s v="FL N Coastal Zone"/>
    <x v="7"/>
    <x v="9"/>
    <n v="594"/>
    <s v="0594000"/>
    <s v="Maint-Underground Lines-Dist"/>
    <s v="11002 - Labor-Union"/>
    <x v="1"/>
    <n v="1093781.8219999999"/>
  </r>
  <r>
    <s v="NON_CORP - Non-Corporate Departments"/>
    <s v="FEG_GRID"/>
    <s v="Customer Experience &amp; Solution"/>
    <s v="FL Zone Operations"/>
    <s v="FL N Coastal Zone"/>
    <x v="7"/>
    <x v="9"/>
    <n v="594"/>
    <s v="0594000"/>
    <s v="Maint-Underground Lines-Dist"/>
    <s v="12004 - Overtime-Union"/>
    <x v="1"/>
    <n v="1566922.8659999999"/>
  </r>
  <r>
    <s v="NON_CORP - Non-Corporate Departments"/>
    <s v="FEG_GRID"/>
    <s v="Customer Experience &amp; Solution"/>
    <s v="FL Zone Operations"/>
    <s v="FL N Coastal Zone"/>
    <x v="7"/>
    <x v="9"/>
    <n v="594"/>
    <s v="0594000"/>
    <s v="Maint-Underground Lines-Dist"/>
    <s v="18000 - Labor Overhead Allocations"/>
    <x v="1"/>
    <n v="178862.48"/>
  </r>
  <r>
    <s v="NON_CORP - Non-Corporate Departments"/>
    <s v="FEG_GRID"/>
    <s v="Customer Experience &amp; Solution"/>
    <s v="FL Zone Operations"/>
    <s v="FL N Coastal Zone"/>
    <x v="7"/>
    <x v="9"/>
    <n v="594"/>
    <s v="0594000"/>
    <s v="Maint-Underground Lines-Dist"/>
    <s v="18401 - Incentives Allocated-Union"/>
    <x v="1"/>
    <n v="90165.57"/>
  </r>
  <r>
    <s v="NON_CORP - Non-Corporate Departments"/>
    <s v="FEG_GRID"/>
    <s v="Customer Experience &amp; Solution"/>
    <s v="FL Zone Operations"/>
    <s v="FL N Coastal Zone"/>
    <x v="7"/>
    <x v="9"/>
    <n v="596"/>
    <s v="0596000"/>
    <s v="Maint-StreetLightng/Signl-Dist"/>
    <s v="11000 - Labor"/>
    <x v="1"/>
    <n v="40940.480000000003"/>
  </r>
  <r>
    <s v="NON_CORP - Non-Corporate Departments"/>
    <s v="FEG_GRID"/>
    <s v="Customer Experience &amp; Solution"/>
    <s v="FL Zone Operations"/>
    <s v="FL N Coastal Zone"/>
    <x v="7"/>
    <x v="9"/>
    <n v="596"/>
    <s v="0596000"/>
    <s v="Maint-StreetLightng/Signl-Dist"/>
    <s v="12000 - Overtime"/>
    <x v="1"/>
    <n v="4261.04"/>
  </r>
  <r>
    <s v="NON_CORP - Non-Corporate Departments"/>
    <s v="FEG_GRID"/>
    <s v="Customer Experience &amp; Solution"/>
    <s v="FL Zone Operations"/>
    <s v="FL N Coastal Zone"/>
    <x v="7"/>
    <x v="9"/>
    <n v="596"/>
    <s v="0596000"/>
    <s v="Maint-StreetLightng/Signl-Dist"/>
    <s v="18000 - Labor Overhead Allocations"/>
    <x v="1"/>
    <n v="60824.65"/>
  </r>
  <r>
    <s v="NON_CORP - Non-Corporate Departments"/>
    <s v="FEG_GRID"/>
    <s v="Customer Experience &amp; Solution"/>
    <s v="FL Zone Operations"/>
    <s v="FL N Coastal Zone"/>
    <x v="7"/>
    <x v="9"/>
    <n v="596"/>
    <s v="0596000"/>
    <s v="Maint-StreetLightng/Signl-Dist"/>
    <s v="18400 - Incentives Allocated"/>
    <x v="1"/>
    <n v="4972.2"/>
  </r>
  <r>
    <s v="NON_CORP - Non-Corporate Departments"/>
    <s v="FEG_GRID"/>
    <s v="Customer Experience &amp; Solution"/>
    <s v="FL Zone Operations"/>
    <s v="FL N Coastal Zone"/>
    <x v="7"/>
    <x v="9"/>
    <n v="598"/>
    <s v="0598100"/>
    <s v="Main Misc Dist Plt-Other-Dist"/>
    <s v="11002 - Labor-Union"/>
    <x v="1"/>
    <n v="10996"/>
  </r>
  <r>
    <s v="NON_CORP - Non-Corporate Departments"/>
    <s v="FEG_GRID"/>
    <s v="Customer Experience &amp; Solution"/>
    <s v="FL Zone Operations"/>
    <s v="FL N Coastal Zone"/>
    <x v="7"/>
    <x v="9"/>
    <n v="598"/>
    <s v="0598100"/>
    <s v="Main Misc Dist Plt-Other-Dist"/>
    <s v="12004 - Overtime-Union"/>
    <x v="1"/>
    <n v="2666"/>
  </r>
  <r>
    <s v="NON_CORP - Non-Corporate Departments"/>
    <s v="FEG_GRID"/>
    <s v="Customer Experience &amp; Solution"/>
    <s v="FL Zone Operations"/>
    <s v="FL N Coastal Zone"/>
    <x v="7"/>
    <x v="9"/>
    <n v="598"/>
    <s v="0598100"/>
    <s v="Main Misc Dist Plt-Other-Dist"/>
    <s v="18000 - Labor Overhead Allocations"/>
    <x v="1"/>
    <n v="2392.27"/>
  </r>
  <r>
    <s v="NON_CORP - Non-Corporate Departments"/>
    <s v="FEG_GRID"/>
    <s v="Customer Experience &amp; Solution"/>
    <s v="FL Zone Operations"/>
    <s v="FL N Coastal Zone"/>
    <x v="7"/>
    <x v="9"/>
    <n v="598"/>
    <s v="0598100"/>
    <s v="Main Misc Dist Plt-Other-Dist"/>
    <s v="18401 - Incentives Allocated-Union"/>
    <x v="1"/>
    <n v="409.86"/>
  </r>
  <r>
    <s v="NON_CORP - Non-Corporate Departments"/>
    <s v="FEG_GRID"/>
    <s v="Customer Experience &amp; Solution"/>
    <s v="FL Zone Operations"/>
    <s v="FL N Coastal Zone"/>
    <x v="5"/>
    <x v="9"/>
    <n v="902"/>
    <s v="0902000"/>
    <s v="Meter Reading Expense"/>
    <s v="11002 - Labor-Union"/>
    <x v="1"/>
    <n v="94196.098299999998"/>
  </r>
  <r>
    <s v="NON_CORP - Non-Corporate Departments"/>
    <s v="FEG_GRID"/>
    <s v="Customer Experience &amp; Solution"/>
    <s v="FL Zone Operations"/>
    <s v="FL N Coastal Zone"/>
    <x v="5"/>
    <x v="9"/>
    <n v="902"/>
    <s v="0902000"/>
    <s v="Meter Reading Expense"/>
    <s v="18401 - Incentives Allocated-Union"/>
    <x v="1"/>
    <n v="2826.07"/>
  </r>
  <r>
    <s v="NON_CORP - Non-Corporate Departments"/>
    <s v="FEG_GRID"/>
    <s v="Customer Experience &amp; Solution"/>
    <s v="FL Zone Operations"/>
    <s v="FL S Central Zone"/>
    <x v="8"/>
    <x v="9"/>
    <n v="583"/>
    <s v="0583100"/>
    <s v="Overhead Line Exps-Other-Dist"/>
    <s v="11002 - Labor-Union"/>
    <x v="1"/>
    <n v="26014"/>
  </r>
  <r>
    <s v="NON_CORP - Non-Corporate Departments"/>
    <s v="FEG_GRID"/>
    <s v="Customer Experience &amp; Solution"/>
    <s v="FL Zone Operations"/>
    <s v="FL S Central Zone"/>
    <x v="8"/>
    <x v="9"/>
    <n v="583"/>
    <s v="0583100"/>
    <s v="Overhead Line Exps-Other-Dist"/>
    <s v="12004 - Overtime-Union"/>
    <x v="1"/>
    <n v="10030"/>
  </r>
  <r>
    <s v="NON_CORP - Non-Corporate Departments"/>
    <s v="FEG_GRID"/>
    <s v="Customer Experience &amp; Solution"/>
    <s v="FL Zone Operations"/>
    <s v="FL S Central Zone"/>
    <x v="8"/>
    <x v="9"/>
    <n v="583"/>
    <s v="0583100"/>
    <s v="Overhead Line Exps-Other-Dist"/>
    <s v="18000 - Labor Overhead Allocations"/>
    <x v="1"/>
    <n v="2488.7399999999998"/>
  </r>
  <r>
    <s v="NON_CORP - Non-Corporate Departments"/>
    <s v="FEG_GRID"/>
    <s v="Customer Experience &amp; Solution"/>
    <s v="FL Zone Operations"/>
    <s v="FL S Central Zone"/>
    <x v="8"/>
    <x v="9"/>
    <n v="583"/>
    <s v="0583100"/>
    <s v="Overhead Line Exps-Other-Dist"/>
    <s v="18401 - Incentives Allocated-Union"/>
    <x v="1"/>
    <n v="1081.32"/>
  </r>
  <r>
    <s v="NON_CORP - Non-Corporate Departments"/>
    <s v="FEG_GRID"/>
    <s v="Customer Experience &amp; Solution"/>
    <s v="FL Zone Operations"/>
    <s v="FL S Central Zone"/>
    <x v="8"/>
    <x v="9"/>
    <n v="584"/>
    <s v="0584000"/>
    <s v="Underground Line Expenses-Dist"/>
    <s v="11000 - Labor"/>
    <x v="1"/>
    <n v="1943.96"/>
  </r>
  <r>
    <s v="NON_CORP - Non-Corporate Departments"/>
    <s v="FEG_GRID"/>
    <s v="Customer Experience &amp; Solution"/>
    <s v="FL Zone Operations"/>
    <s v="FL S Central Zone"/>
    <x v="8"/>
    <x v="9"/>
    <n v="584"/>
    <s v="0584000"/>
    <s v="Underground Line Expenses-Dist"/>
    <s v="11002 - Labor-Union"/>
    <x v="1"/>
    <n v="2982.02"/>
  </r>
  <r>
    <s v="NON_CORP - Non-Corporate Departments"/>
    <s v="FEG_GRID"/>
    <s v="Customer Experience &amp; Solution"/>
    <s v="FL Zone Operations"/>
    <s v="FL S Central Zone"/>
    <x v="8"/>
    <x v="9"/>
    <n v="584"/>
    <s v="0584000"/>
    <s v="Underground Line Expenses-Dist"/>
    <s v="12000 - Overtime"/>
    <x v="1"/>
    <n v="11.04"/>
  </r>
  <r>
    <s v="NON_CORP - Non-Corporate Departments"/>
    <s v="FEG_GRID"/>
    <s v="Customer Experience &amp; Solution"/>
    <s v="FL Zone Operations"/>
    <s v="FL S Central Zone"/>
    <x v="8"/>
    <x v="9"/>
    <n v="584"/>
    <s v="0584000"/>
    <s v="Underground Line Expenses-Dist"/>
    <s v="12004 - Overtime-Union"/>
    <x v="1"/>
    <n v="903.96"/>
  </r>
  <r>
    <s v="NON_CORP - Non-Corporate Departments"/>
    <s v="FEG_GRID"/>
    <s v="Customer Experience &amp; Solution"/>
    <s v="FL Zone Operations"/>
    <s v="FL S Central Zone"/>
    <x v="8"/>
    <x v="9"/>
    <n v="584"/>
    <s v="0584000"/>
    <s v="Underground Line Expenses-Dist"/>
    <s v="18000 - Labor Overhead Allocations"/>
    <x v="1"/>
    <n v="14272.76"/>
  </r>
  <r>
    <s v="NON_CORP - Non-Corporate Departments"/>
    <s v="FEG_GRID"/>
    <s v="Customer Experience &amp; Solution"/>
    <s v="FL Zone Operations"/>
    <s v="FL S Central Zone"/>
    <x v="8"/>
    <x v="9"/>
    <n v="584"/>
    <s v="0584000"/>
    <s v="Underground Line Expenses-Dist"/>
    <s v="18400 - Incentives Allocated"/>
    <x v="1"/>
    <n v="215.1"/>
  </r>
  <r>
    <s v="NON_CORP - Non-Corporate Departments"/>
    <s v="FEG_GRID"/>
    <s v="Customer Experience &amp; Solution"/>
    <s v="FL Zone Operations"/>
    <s v="FL S Central Zone"/>
    <x v="8"/>
    <x v="9"/>
    <n v="584"/>
    <s v="0584000"/>
    <s v="Underground Line Expenses-Dist"/>
    <s v="18401 - Incentives Allocated-Union"/>
    <x v="1"/>
    <n v="116.6"/>
  </r>
  <r>
    <s v="NON_CORP - Non-Corporate Departments"/>
    <s v="FEG_GRID"/>
    <s v="Customer Experience &amp; Solution"/>
    <s v="FL Zone Operations"/>
    <s v="FL S Central Zone"/>
    <x v="8"/>
    <x v="9"/>
    <n v="586"/>
    <s v="0586000"/>
    <s v="Meter Expenses-Dist"/>
    <s v="11000 - Labor"/>
    <x v="1"/>
    <n v="3687.04"/>
  </r>
  <r>
    <s v="NON_CORP - Non-Corporate Departments"/>
    <s v="FEG_GRID"/>
    <s v="Customer Experience &amp; Solution"/>
    <s v="FL Zone Operations"/>
    <s v="FL S Central Zone"/>
    <x v="8"/>
    <x v="9"/>
    <n v="586"/>
    <s v="0586000"/>
    <s v="Meter Expenses-Dist"/>
    <s v="11002 - Labor-Union"/>
    <x v="1"/>
    <n v="734467.40729999996"/>
  </r>
  <r>
    <s v="NON_CORP - Non-Corporate Departments"/>
    <s v="FEG_GRID"/>
    <s v="Customer Experience &amp; Solution"/>
    <s v="FL Zone Operations"/>
    <s v="FL S Central Zone"/>
    <x v="8"/>
    <x v="9"/>
    <n v="586"/>
    <s v="0586000"/>
    <s v="Meter Expenses-Dist"/>
    <s v="12000 - Overtime"/>
    <x v="1"/>
    <n v="72000.119600000005"/>
  </r>
  <r>
    <s v="NON_CORP - Non-Corporate Departments"/>
    <s v="FEG_GRID"/>
    <s v="Customer Experience &amp; Solution"/>
    <s v="FL Zone Operations"/>
    <s v="FL S Central Zone"/>
    <x v="8"/>
    <x v="9"/>
    <n v="586"/>
    <s v="0586000"/>
    <s v="Meter Expenses-Dist"/>
    <s v="12004 - Overtime-Union"/>
    <x v="1"/>
    <n v="230521.427"/>
  </r>
  <r>
    <s v="NON_CORP - Non-Corporate Departments"/>
    <s v="FEG_GRID"/>
    <s v="Customer Experience &amp; Solution"/>
    <s v="FL Zone Operations"/>
    <s v="FL S Central Zone"/>
    <x v="8"/>
    <x v="9"/>
    <n v="586"/>
    <s v="0586000"/>
    <s v="Meter Expenses-Dist"/>
    <s v="18000 - Labor Overhead Allocations"/>
    <x v="1"/>
    <n v="51035.83"/>
  </r>
  <r>
    <s v="NON_CORP - Non-Corporate Departments"/>
    <s v="FEG_GRID"/>
    <s v="Customer Experience &amp; Solution"/>
    <s v="FL Zone Operations"/>
    <s v="FL S Central Zone"/>
    <x v="8"/>
    <x v="9"/>
    <n v="586"/>
    <s v="0586000"/>
    <s v="Meter Expenses-Dist"/>
    <s v="18400 - Incentives Allocated"/>
    <x v="1"/>
    <n v="8325.6"/>
  </r>
  <r>
    <s v="NON_CORP - Non-Corporate Departments"/>
    <s v="FEG_GRID"/>
    <s v="Customer Experience &amp; Solution"/>
    <s v="FL Zone Operations"/>
    <s v="FL S Central Zone"/>
    <x v="8"/>
    <x v="9"/>
    <n v="586"/>
    <s v="0586000"/>
    <s v="Meter Expenses-Dist"/>
    <s v="18401 - Incentives Allocated-Union"/>
    <x v="1"/>
    <n v="28950.01"/>
  </r>
  <r>
    <s v="NON_CORP - Non-Corporate Departments"/>
    <s v="FEG_GRID"/>
    <s v="Customer Experience &amp; Solution"/>
    <s v="FL Zone Operations"/>
    <s v="FL S Central Zone"/>
    <x v="8"/>
    <x v="9"/>
    <n v="587"/>
    <s v="0587000"/>
    <s v="Cust Install Exp-Other Dist"/>
    <s v="11002 - Labor-Union"/>
    <x v="1"/>
    <n v="237235.68100000001"/>
  </r>
  <r>
    <s v="NON_CORP - Non-Corporate Departments"/>
    <s v="FEG_GRID"/>
    <s v="Customer Experience &amp; Solution"/>
    <s v="FL Zone Operations"/>
    <s v="FL S Central Zone"/>
    <x v="8"/>
    <x v="9"/>
    <n v="587"/>
    <s v="0587000"/>
    <s v="Cust Install Exp-Other Dist"/>
    <s v="12004 - Overtime-Union"/>
    <x v="1"/>
    <n v="158832.03200000001"/>
  </r>
  <r>
    <s v="NON_CORP - Non-Corporate Departments"/>
    <s v="FEG_GRID"/>
    <s v="Customer Experience &amp; Solution"/>
    <s v="FL Zone Operations"/>
    <s v="FL S Central Zone"/>
    <x v="8"/>
    <x v="9"/>
    <n v="587"/>
    <s v="0587000"/>
    <s v="Cust Install Exp-Other Dist"/>
    <s v="18000 - Labor Overhead Allocations"/>
    <x v="1"/>
    <n v="29912.58"/>
  </r>
  <r>
    <s v="NON_CORP - Non-Corporate Departments"/>
    <s v="FEG_GRID"/>
    <s v="Customer Experience &amp; Solution"/>
    <s v="FL Zone Operations"/>
    <s v="FL S Central Zone"/>
    <x v="8"/>
    <x v="9"/>
    <n v="587"/>
    <s v="0587000"/>
    <s v="Cust Install Exp-Other Dist"/>
    <s v="18401 - Incentives Allocated-Union"/>
    <x v="1"/>
    <n v="12068.24"/>
  </r>
  <r>
    <s v="NON_CORP - Non-Corporate Departments"/>
    <s v="FEG_GRID"/>
    <s v="Customer Experience &amp; Solution"/>
    <s v="FL Zone Operations"/>
    <s v="FL S Central Zone"/>
    <x v="8"/>
    <x v="9"/>
    <n v="588"/>
    <s v="0588100"/>
    <s v="Misc Distribution Exp-Other"/>
    <s v="11000 - Labor"/>
    <x v="1"/>
    <n v="31551.577000000001"/>
  </r>
  <r>
    <s v="NON_CORP - Non-Corporate Departments"/>
    <s v="FEG_GRID"/>
    <s v="Customer Experience &amp; Solution"/>
    <s v="FL Zone Operations"/>
    <s v="FL S Central Zone"/>
    <x v="8"/>
    <x v="9"/>
    <n v="588"/>
    <s v="0588100"/>
    <s v="Misc Distribution Exp-Other"/>
    <s v="11002 - Labor-Union"/>
    <x v="1"/>
    <n v="611377.80810000002"/>
  </r>
  <r>
    <s v="NON_CORP - Non-Corporate Departments"/>
    <s v="FEG_GRID"/>
    <s v="Customer Experience &amp; Solution"/>
    <s v="FL Zone Operations"/>
    <s v="FL S Central Zone"/>
    <x v="8"/>
    <x v="9"/>
    <n v="588"/>
    <s v="0588100"/>
    <s v="Misc Distribution Exp-Other"/>
    <s v="12004 - Overtime-Union"/>
    <x v="1"/>
    <n v="75229.141000000003"/>
  </r>
  <r>
    <s v="NON_CORP - Non-Corporate Departments"/>
    <s v="FEG_GRID"/>
    <s v="Customer Experience &amp; Solution"/>
    <s v="FL Zone Operations"/>
    <s v="FL S Central Zone"/>
    <x v="8"/>
    <x v="9"/>
    <n v="588"/>
    <s v="0588100"/>
    <s v="Misc Distribution Exp-Other"/>
    <s v="13000 - Exempt Supplemental"/>
    <x v="1"/>
    <n v="159.827"/>
  </r>
  <r>
    <s v="NON_CORP - Non-Corporate Departments"/>
    <s v="FEG_GRID"/>
    <s v="Customer Experience &amp; Solution"/>
    <s v="FL Zone Operations"/>
    <s v="FL S Central Zone"/>
    <x v="8"/>
    <x v="9"/>
    <n v="588"/>
    <s v="0588100"/>
    <s v="Misc Distribution Exp-Other"/>
    <s v="15003 - Labor Other-Union"/>
    <x v="1"/>
    <n v="16153.848"/>
  </r>
  <r>
    <s v="NON_CORP - Non-Corporate Departments"/>
    <s v="FEG_GRID"/>
    <s v="Customer Experience &amp; Solution"/>
    <s v="FL Zone Operations"/>
    <s v="FL S Central Zone"/>
    <x v="8"/>
    <x v="9"/>
    <n v="588"/>
    <s v="0588100"/>
    <s v="Misc Distribution Exp-Other"/>
    <s v="18000 - Labor Overhead Allocations"/>
    <x v="1"/>
    <n v="40159.97"/>
  </r>
  <r>
    <s v="NON_CORP - Non-Corporate Departments"/>
    <s v="FEG_GRID"/>
    <s v="Customer Experience &amp; Solution"/>
    <s v="FL Zone Operations"/>
    <s v="FL S Central Zone"/>
    <x v="8"/>
    <x v="9"/>
    <n v="588"/>
    <s v="0588100"/>
    <s v="Misc Distribution Exp-Other"/>
    <s v="18400 - Incentives Allocated"/>
    <x v="1"/>
    <n v="4078.31"/>
  </r>
  <r>
    <s v="NON_CORP - Non-Corporate Departments"/>
    <s v="FEG_GRID"/>
    <s v="Customer Experience &amp; Solution"/>
    <s v="FL Zone Operations"/>
    <s v="FL S Central Zone"/>
    <x v="8"/>
    <x v="9"/>
    <n v="588"/>
    <s v="0588100"/>
    <s v="Misc Distribution Exp-Other"/>
    <s v="18401 - Incentives Allocated-Union"/>
    <x v="1"/>
    <n v="26775.42"/>
  </r>
  <r>
    <s v="NON_CORP - Non-Corporate Departments"/>
    <s v="FEG_GRID"/>
    <s v="Customer Experience &amp; Solution"/>
    <s v="FL Zone Operations"/>
    <s v="FL S Central Zone"/>
    <x v="7"/>
    <x v="9"/>
    <n v="593"/>
    <s v="0593000"/>
    <s v="Maint Overhd Lines-Other-Dist"/>
    <s v="11000 - Labor"/>
    <x v="1"/>
    <n v="2027.4"/>
  </r>
  <r>
    <s v="NON_CORP - Non-Corporate Departments"/>
    <s v="FEG_GRID"/>
    <s v="Customer Experience &amp; Solution"/>
    <s v="FL Zone Operations"/>
    <s v="FL S Central Zone"/>
    <x v="7"/>
    <x v="9"/>
    <n v="593"/>
    <s v="0593000"/>
    <s v="Maint Overhd Lines-Other-Dist"/>
    <s v="11002 - Labor-Union"/>
    <x v="1"/>
    <n v="570787.21019999997"/>
  </r>
  <r>
    <s v="NON_CORP - Non-Corporate Departments"/>
    <s v="FEG_GRID"/>
    <s v="Customer Experience &amp; Solution"/>
    <s v="FL Zone Operations"/>
    <s v="FL S Central Zone"/>
    <x v="7"/>
    <x v="9"/>
    <n v="593"/>
    <s v="0593000"/>
    <s v="Maint Overhd Lines-Other-Dist"/>
    <s v="12004 - Overtime-Union"/>
    <x v="1"/>
    <n v="218188.3518"/>
  </r>
  <r>
    <s v="NON_CORP - Non-Corporate Departments"/>
    <s v="FEG_GRID"/>
    <s v="Customer Experience &amp; Solution"/>
    <s v="FL Zone Operations"/>
    <s v="FL S Central Zone"/>
    <x v="7"/>
    <x v="9"/>
    <n v="593"/>
    <s v="0593000"/>
    <s v="Maint Overhd Lines-Other-Dist"/>
    <s v="18000 - Labor Overhead Allocations"/>
    <x v="1"/>
    <n v="336821.41"/>
  </r>
  <r>
    <s v="NON_CORP - Non-Corporate Departments"/>
    <s v="FEG_GRID"/>
    <s v="Customer Experience &amp; Solution"/>
    <s v="FL Zone Operations"/>
    <s v="FL S Central Zone"/>
    <x v="7"/>
    <x v="9"/>
    <n v="593"/>
    <s v="0593000"/>
    <s v="Maint Overhd Lines-Other-Dist"/>
    <s v="18400 - Incentives Allocated"/>
    <x v="1"/>
    <n v="223.04"/>
  </r>
  <r>
    <s v="NON_CORP - Non-Corporate Departments"/>
    <s v="FEG_GRID"/>
    <s v="Customer Experience &amp; Solution"/>
    <s v="FL Zone Operations"/>
    <s v="FL S Central Zone"/>
    <x v="7"/>
    <x v="9"/>
    <n v="593"/>
    <s v="0593000"/>
    <s v="Maint Overhd Lines-Other-Dist"/>
    <s v="18401 - Incentives Allocated-Union"/>
    <x v="1"/>
    <n v="25258.98"/>
  </r>
  <r>
    <s v="NON_CORP - Non-Corporate Departments"/>
    <s v="FEG_GRID"/>
    <s v="Customer Experience &amp; Solution"/>
    <s v="FL Zone Operations"/>
    <s v="FL S Central Zone"/>
    <x v="7"/>
    <x v="9"/>
    <n v="594"/>
    <s v="0594000"/>
    <s v="Maint-Underground Lines-Dist"/>
    <s v="11000 - Labor"/>
    <x v="1"/>
    <n v="78"/>
  </r>
  <r>
    <s v="NON_CORP - Non-Corporate Departments"/>
    <s v="FEG_GRID"/>
    <s v="Customer Experience &amp; Solution"/>
    <s v="FL Zone Operations"/>
    <s v="FL S Central Zone"/>
    <x v="7"/>
    <x v="9"/>
    <n v="594"/>
    <s v="0594000"/>
    <s v="Maint-Underground Lines-Dist"/>
    <s v="11002 - Labor-Union"/>
    <x v="1"/>
    <n v="1008924.414"/>
  </r>
  <r>
    <s v="NON_CORP - Non-Corporate Departments"/>
    <s v="FEG_GRID"/>
    <s v="Customer Experience &amp; Solution"/>
    <s v="FL Zone Operations"/>
    <s v="FL S Central Zone"/>
    <x v="7"/>
    <x v="9"/>
    <n v="594"/>
    <s v="0594000"/>
    <s v="Maint-Underground Lines-Dist"/>
    <s v="12004 - Overtime-Union"/>
    <x v="1"/>
    <n v="1474250.057"/>
  </r>
  <r>
    <s v="NON_CORP - Non-Corporate Departments"/>
    <s v="FEG_GRID"/>
    <s v="Customer Experience &amp; Solution"/>
    <s v="FL Zone Operations"/>
    <s v="FL S Central Zone"/>
    <x v="7"/>
    <x v="9"/>
    <n v="594"/>
    <s v="0594000"/>
    <s v="Maint-Underground Lines-Dist"/>
    <s v="18000 - Labor Overhead Allocations"/>
    <x v="1"/>
    <n v="168640.46"/>
  </r>
  <r>
    <s v="NON_CORP - Non-Corporate Departments"/>
    <s v="FEG_GRID"/>
    <s v="Customer Experience &amp; Solution"/>
    <s v="FL Zone Operations"/>
    <s v="FL S Central Zone"/>
    <x v="7"/>
    <x v="9"/>
    <n v="594"/>
    <s v="0594000"/>
    <s v="Maint-Underground Lines-Dist"/>
    <s v="18400 - Incentives Allocated"/>
    <x v="1"/>
    <n v="8.58"/>
  </r>
  <r>
    <s v="NON_CORP - Non-Corporate Departments"/>
    <s v="FEG_GRID"/>
    <s v="Customer Experience &amp; Solution"/>
    <s v="FL Zone Operations"/>
    <s v="FL S Central Zone"/>
    <x v="7"/>
    <x v="9"/>
    <n v="594"/>
    <s v="0594000"/>
    <s v="Maint-Underground Lines-Dist"/>
    <s v="18401 - Incentives Allocated-Union"/>
    <x v="1"/>
    <n v="82728.990000000005"/>
  </r>
  <r>
    <s v="NON_CORP - Non-Corporate Departments"/>
    <s v="FEG_GRID"/>
    <s v="Customer Experience &amp; Solution"/>
    <s v="FL Zone Operations"/>
    <s v="FL S Central Zone"/>
    <x v="7"/>
    <x v="9"/>
    <n v="596"/>
    <s v="0596000"/>
    <s v="Maint-StreetLightng/Signl-Dist"/>
    <s v="11000 - Labor"/>
    <x v="1"/>
    <n v="63383.040000000001"/>
  </r>
  <r>
    <s v="NON_CORP - Non-Corporate Departments"/>
    <s v="FEG_GRID"/>
    <s v="Customer Experience &amp; Solution"/>
    <s v="FL Zone Operations"/>
    <s v="FL S Central Zone"/>
    <x v="7"/>
    <x v="9"/>
    <n v="596"/>
    <s v="0596000"/>
    <s v="Maint-StreetLightng/Signl-Dist"/>
    <s v="12000 - Overtime"/>
    <x v="1"/>
    <n v="6596.4"/>
  </r>
  <r>
    <s v="NON_CORP - Non-Corporate Departments"/>
    <s v="FEG_GRID"/>
    <s v="Customer Experience &amp; Solution"/>
    <s v="FL Zone Operations"/>
    <s v="FL S Central Zone"/>
    <x v="7"/>
    <x v="9"/>
    <n v="596"/>
    <s v="0596000"/>
    <s v="Maint-StreetLightng/Signl-Dist"/>
    <s v="18000 - Labor Overhead Allocations"/>
    <x v="1"/>
    <n v="94167.16"/>
  </r>
  <r>
    <s v="NON_CORP - Non-Corporate Departments"/>
    <s v="FEG_GRID"/>
    <s v="Customer Experience &amp; Solution"/>
    <s v="FL Zone Operations"/>
    <s v="FL S Central Zone"/>
    <x v="7"/>
    <x v="9"/>
    <n v="596"/>
    <s v="0596000"/>
    <s v="Maint-StreetLightng/Signl-Dist"/>
    <s v="18400 - Incentives Allocated"/>
    <x v="1"/>
    <n v="7697.88"/>
  </r>
  <r>
    <s v="NON_CORP - Non-Corporate Departments"/>
    <s v="FEG_GRID"/>
    <s v="Customer Experience &amp; Solution"/>
    <s v="FL Zone Operations"/>
    <s v="FL S Central Zone"/>
    <x v="7"/>
    <x v="9"/>
    <n v="598"/>
    <s v="0598100"/>
    <s v="Main Misc Dist Plt-Other-Dist"/>
    <s v="11002 - Labor-Union"/>
    <x v="1"/>
    <n v="7784"/>
  </r>
  <r>
    <s v="NON_CORP - Non-Corporate Departments"/>
    <s v="FEG_GRID"/>
    <s v="Customer Experience &amp; Solution"/>
    <s v="FL Zone Operations"/>
    <s v="FL S Central Zone"/>
    <x v="7"/>
    <x v="9"/>
    <n v="598"/>
    <s v="0598100"/>
    <s v="Main Misc Dist Plt-Other-Dist"/>
    <s v="12004 - Overtime-Union"/>
    <x v="1"/>
    <n v="1896"/>
  </r>
  <r>
    <s v="NON_CORP - Non-Corporate Departments"/>
    <s v="FEG_GRID"/>
    <s v="Customer Experience &amp; Solution"/>
    <s v="FL Zone Operations"/>
    <s v="FL S Central Zone"/>
    <x v="7"/>
    <x v="9"/>
    <n v="598"/>
    <s v="0598100"/>
    <s v="Main Misc Dist Plt-Other-Dist"/>
    <s v="18000 - Labor Overhead Allocations"/>
    <x v="1"/>
    <n v="1695.37"/>
  </r>
  <r>
    <s v="NON_CORP - Non-Corporate Departments"/>
    <s v="FEG_GRID"/>
    <s v="Customer Experience &amp; Solution"/>
    <s v="FL Zone Operations"/>
    <s v="FL S Central Zone"/>
    <x v="7"/>
    <x v="9"/>
    <n v="598"/>
    <s v="0598100"/>
    <s v="Main Misc Dist Plt-Other-Dist"/>
    <s v="18401 - Incentives Allocated-Union"/>
    <x v="1"/>
    <n v="290.39999999999998"/>
  </r>
  <r>
    <s v="NON_CORP - Non-Corporate Departments"/>
    <s v="FEG_GRID"/>
    <s v="Customer Experience &amp; Solution"/>
    <s v="FL Zone Operations"/>
    <s v="FL S Central Zone"/>
    <x v="5"/>
    <x v="9"/>
    <n v="902"/>
    <s v="0902000"/>
    <s v="Meter Reading Expense"/>
    <s v="11002 - Labor-Union"/>
    <x v="1"/>
    <n v="35478.028200000001"/>
  </r>
  <r>
    <s v="NON_CORP - Non-Corporate Departments"/>
    <s v="FEG_GRID"/>
    <s v="Customer Experience &amp; Solution"/>
    <s v="FL Zone Operations"/>
    <s v="FL S Central Zone"/>
    <x v="5"/>
    <x v="9"/>
    <n v="902"/>
    <s v="0902000"/>
    <s v="Meter Reading Expense"/>
    <s v="18401 - Incentives Allocated-Union"/>
    <x v="1"/>
    <n v="1064.44"/>
  </r>
  <r>
    <s v="NON_CORP - Non-Corporate Departments"/>
    <s v="FEG_GRID"/>
    <s v="Customer Experience &amp; Solution"/>
    <s v="FL Zone Operations"/>
    <s v="FL S Central Zone"/>
    <x v="5"/>
    <x v="9"/>
    <n v="903"/>
    <s v="0903000"/>
    <s v="Cust Records &amp; Collection Exp"/>
    <s v="11002 - Labor-Union"/>
    <x v="1"/>
    <n v="2475.2109999999998"/>
  </r>
  <r>
    <s v="NON_CORP - Non-Corporate Departments"/>
    <s v="FEG_GRID"/>
    <s v="Customer Experience &amp; Solution"/>
    <s v="FL Zone Operations"/>
    <s v="FL S Central Zone"/>
    <x v="5"/>
    <x v="9"/>
    <n v="903"/>
    <s v="0903000"/>
    <s v="Cust Records &amp; Collection Exp"/>
    <s v="18401 - Incentives Allocated-Union"/>
    <x v="1"/>
    <n v="74.3"/>
  </r>
  <r>
    <s v="NON_CORP - Non-Corporate Departments"/>
    <s v="FEG_GRID"/>
    <s v="Customer Experience &amp; Solution"/>
    <s v="FL Zone Operations"/>
    <s v="FL S Coastal Zone"/>
    <x v="8"/>
    <x v="9"/>
    <n v="583"/>
    <s v="0583100"/>
    <s v="Overhead Line Exps-Other-Dist"/>
    <s v="11002 - Labor-Union"/>
    <x v="1"/>
    <n v="236"/>
  </r>
  <r>
    <s v="NON_CORP - Non-Corporate Departments"/>
    <s v="FEG_GRID"/>
    <s v="Customer Experience &amp; Solution"/>
    <s v="FL Zone Operations"/>
    <s v="FL S Coastal Zone"/>
    <x v="8"/>
    <x v="9"/>
    <n v="583"/>
    <s v="0583100"/>
    <s v="Overhead Line Exps-Other-Dist"/>
    <s v="12004 - Overtime-Union"/>
    <x v="1"/>
    <n v="80"/>
  </r>
  <r>
    <s v="NON_CORP - Non-Corporate Departments"/>
    <s v="FEG_GRID"/>
    <s v="Customer Experience &amp; Solution"/>
    <s v="FL Zone Operations"/>
    <s v="FL S Coastal Zone"/>
    <x v="8"/>
    <x v="9"/>
    <n v="583"/>
    <s v="0583100"/>
    <s v="Overhead Line Exps-Other-Dist"/>
    <s v="18000 - Labor Overhead Allocations"/>
    <x v="1"/>
    <n v="21.36"/>
  </r>
  <r>
    <s v="NON_CORP - Non-Corporate Departments"/>
    <s v="FEG_GRID"/>
    <s v="Customer Experience &amp; Solution"/>
    <s v="FL Zone Operations"/>
    <s v="FL S Coastal Zone"/>
    <x v="8"/>
    <x v="9"/>
    <n v="583"/>
    <s v="0583100"/>
    <s v="Overhead Line Exps-Other-Dist"/>
    <s v="18401 - Incentives Allocated-Union"/>
    <x v="1"/>
    <n v="9.48"/>
  </r>
  <r>
    <s v="NON_CORP - Non-Corporate Departments"/>
    <s v="FEG_GRID"/>
    <s v="Customer Experience &amp; Solution"/>
    <s v="FL Zone Operations"/>
    <s v="FL S Coastal Zone"/>
    <x v="8"/>
    <x v="9"/>
    <n v="584"/>
    <s v="0584000"/>
    <s v="Underground Line Expenses-Dist"/>
    <s v="11000 - Labor"/>
    <x v="1"/>
    <n v="13166"/>
  </r>
  <r>
    <s v="NON_CORP - Non-Corporate Departments"/>
    <s v="FEG_GRID"/>
    <s v="Customer Experience &amp; Solution"/>
    <s v="FL Zone Operations"/>
    <s v="FL S Coastal Zone"/>
    <x v="8"/>
    <x v="9"/>
    <n v="584"/>
    <s v="0584000"/>
    <s v="Underground Line Expenses-Dist"/>
    <s v="11002 - Labor-Union"/>
    <x v="1"/>
    <n v="106722"/>
  </r>
  <r>
    <s v="NON_CORP - Non-Corporate Departments"/>
    <s v="FEG_GRID"/>
    <s v="Customer Experience &amp; Solution"/>
    <s v="FL Zone Operations"/>
    <s v="FL S Coastal Zone"/>
    <x v="8"/>
    <x v="9"/>
    <n v="584"/>
    <s v="0584000"/>
    <s v="Underground Line Expenses-Dist"/>
    <s v="12000 - Overtime"/>
    <x v="1"/>
    <n v="142"/>
  </r>
  <r>
    <s v="NON_CORP - Non-Corporate Departments"/>
    <s v="FEG_GRID"/>
    <s v="Customer Experience &amp; Solution"/>
    <s v="FL Zone Operations"/>
    <s v="FL S Coastal Zone"/>
    <x v="8"/>
    <x v="9"/>
    <n v="584"/>
    <s v="0584000"/>
    <s v="Underground Line Expenses-Dist"/>
    <s v="12004 - Overtime-Union"/>
    <x v="1"/>
    <n v="6186"/>
  </r>
  <r>
    <s v="NON_CORP - Non-Corporate Departments"/>
    <s v="FEG_GRID"/>
    <s v="Customer Experience &amp; Solution"/>
    <s v="FL Zone Operations"/>
    <s v="FL S Coastal Zone"/>
    <x v="8"/>
    <x v="9"/>
    <n v="584"/>
    <s v="0584000"/>
    <s v="Underground Line Expenses-Dist"/>
    <s v="18000 - Labor Overhead Allocations"/>
    <x v="1"/>
    <n v="16655.11"/>
  </r>
  <r>
    <s v="NON_CORP - Non-Corporate Departments"/>
    <s v="FEG_GRID"/>
    <s v="Customer Experience &amp; Solution"/>
    <s v="FL Zone Operations"/>
    <s v="FL S Coastal Zone"/>
    <x v="8"/>
    <x v="9"/>
    <n v="584"/>
    <s v="0584000"/>
    <s v="Underground Line Expenses-Dist"/>
    <s v="18400 - Incentives Allocated"/>
    <x v="1"/>
    <n v="1463.88"/>
  </r>
  <r>
    <s v="NON_CORP - Non-Corporate Departments"/>
    <s v="FEG_GRID"/>
    <s v="Customer Experience &amp; Solution"/>
    <s v="FL Zone Operations"/>
    <s v="FL S Coastal Zone"/>
    <x v="8"/>
    <x v="9"/>
    <n v="584"/>
    <s v="0584000"/>
    <s v="Underground Line Expenses-Dist"/>
    <s v="18401 - Incentives Allocated-Union"/>
    <x v="1"/>
    <n v="3387.24"/>
  </r>
  <r>
    <s v="NON_CORP - Non-Corporate Departments"/>
    <s v="FEG_GRID"/>
    <s v="Customer Experience &amp; Solution"/>
    <s v="FL Zone Operations"/>
    <s v="FL S Coastal Zone"/>
    <x v="8"/>
    <x v="9"/>
    <n v="586"/>
    <s v="0586000"/>
    <s v="Meter Expenses-Dist"/>
    <s v="11002 - Labor-Union"/>
    <x v="1"/>
    <n v="327762.66440000001"/>
  </r>
  <r>
    <s v="NON_CORP - Non-Corporate Departments"/>
    <s v="FEG_GRID"/>
    <s v="Customer Experience &amp; Solution"/>
    <s v="FL Zone Operations"/>
    <s v="FL S Coastal Zone"/>
    <x v="8"/>
    <x v="9"/>
    <n v="586"/>
    <s v="0586000"/>
    <s v="Meter Expenses-Dist"/>
    <s v="12004 - Overtime-Union"/>
    <x v="1"/>
    <n v="40727.925000000003"/>
  </r>
  <r>
    <s v="NON_CORP - Non-Corporate Departments"/>
    <s v="FEG_GRID"/>
    <s v="Customer Experience &amp; Solution"/>
    <s v="FL Zone Operations"/>
    <s v="FL S Coastal Zone"/>
    <x v="8"/>
    <x v="9"/>
    <n v="586"/>
    <s v="0586000"/>
    <s v="Meter Expenses-Dist"/>
    <s v="18000 - Labor Overhead Allocations"/>
    <x v="1"/>
    <n v="34473.480000000003"/>
  </r>
  <r>
    <s v="NON_CORP - Non-Corporate Departments"/>
    <s v="FEG_GRID"/>
    <s v="Customer Experience &amp; Solution"/>
    <s v="FL Zone Operations"/>
    <s v="FL S Coastal Zone"/>
    <x v="8"/>
    <x v="9"/>
    <n v="586"/>
    <s v="0586000"/>
    <s v="Meter Expenses-Dist"/>
    <s v="18401 - Incentives Allocated-Union"/>
    <x v="1"/>
    <n v="11054.87"/>
  </r>
  <r>
    <s v="NON_CORP - Non-Corporate Departments"/>
    <s v="FEG_GRID"/>
    <s v="Customer Experience &amp; Solution"/>
    <s v="FL Zone Operations"/>
    <s v="FL S Coastal Zone"/>
    <x v="8"/>
    <x v="9"/>
    <n v="587"/>
    <s v="0587000"/>
    <s v="Cust Install Exp-Other Dist"/>
    <s v="11002 - Labor-Union"/>
    <x v="1"/>
    <n v="349818.21399999998"/>
  </r>
  <r>
    <s v="NON_CORP - Non-Corporate Departments"/>
    <s v="FEG_GRID"/>
    <s v="Customer Experience &amp; Solution"/>
    <s v="FL Zone Operations"/>
    <s v="FL S Coastal Zone"/>
    <x v="8"/>
    <x v="9"/>
    <n v="587"/>
    <s v="0587000"/>
    <s v="Cust Install Exp-Other Dist"/>
    <s v="12004 - Overtime-Union"/>
    <x v="1"/>
    <n v="146506.50099999999"/>
  </r>
  <r>
    <s v="NON_CORP - Non-Corporate Departments"/>
    <s v="FEG_GRID"/>
    <s v="Customer Experience &amp; Solution"/>
    <s v="FL Zone Operations"/>
    <s v="FL S Coastal Zone"/>
    <x v="8"/>
    <x v="9"/>
    <n v="587"/>
    <s v="0587000"/>
    <s v="Cust Install Exp-Other Dist"/>
    <s v="18000 - Labor Overhead Allocations"/>
    <x v="1"/>
    <n v="31757.43"/>
  </r>
  <r>
    <s v="NON_CORP - Non-Corporate Departments"/>
    <s v="FEG_GRID"/>
    <s v="Customer Experience &amp; Solution"/>
    <s v="FL Zone Operations"/>
    <s v="FL S Coastal Zone"/>
    <x v="8"/>
    <x v="9"/>
    <n v="587"/>
    <s v="0587000"/>
    <s v="Cust Install Exp-Other Dist"/>
    <s v="18401 - Incentives Allocated-Union"/>
    <x v="1"/>
    <n v="15042.34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1000 - Labor"/>
    <x v="1"/>
    <n v="129258.58900000001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1002 - Labor-Union"/>
    <x v="1"/>
    <n v="424383.72100000002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2000 - Overtime"/>
    <x v="1"/>
    <n v="6402.2240000000002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2004 - Overtime-Union"/>
    <x v="1"/>
    <n v="57706.457000000002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5002 - Labor Other"/>
    <x v="1"/>
    <n v="494.55099999999999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5003 - Labor Other-Union"/>
    <x v="1"/>
    <n v="56538.468000000001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8000 - Labor Overhead Allocations"/>
    <x v="1"/>
    <n v="40282.589999999997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8400 - Incentives Allocated"/>
    <x v="1"/>
    <n v="17339.900000000001"/>
  </r>
  <r>
    <s v="NON_CORP - Non-Corporate Departments"/>
    <s v="FEG_GRID"/>
    <s v="Customer Experience &amp; Solution"/>
    <s v="FL Zone Operations"/>
    <s v="FL S Coastal Zone"/>
    <x v="8"/>
    <x v="9"/>
    <n v="588"/>
    <s v="0588100"/>
    <s v="Misc Distribution Exp-Other"/>
    <s v="18401 - Incentives Allocated-Union"/>
    <x v="1"/>
    <n v="18791.490000000002"/>
  </r>
  <r>
    <s v="NON_CORP - Non-Corporate Departments"/>
    <s v="FEG_GRID"/>
    <s v="Customer Experience &amp; Solution"/>
    <s v="FL Zone Operations"/>
    <s v="FL S Coastal Zone"/>
    <x v="7"/>
    <x v="9"/>
    <n v="593"/>
    <s v="0593000"/>
    <s v="Maint Overhd Lines-Other-Dist"/>
    <s v="11000 - Labor"/>
    <x v="1"/>
    <n v="1864.44"/>
  </r>
  <r>
    <s v="NON_CORP - Non-Corporate Departments"/>
    <s v="FEG_GRID"/>
    <s v="Customer Experience &amp; Solution"/>
    <s v="FL Zone Operations"/>
    <s v="FL S Coastal Zone"/>
    <x v="7"/>
    <x v="9"/>
    <n v="593"/>
    <s v="0593000"/>
    <s v="Maint Overhd Lines-Other-Dist"/>
    <s v="11002 - Labor-Union"/>
    <x v="1"/>
    <n v="407195.12560000003"/>
  </r>
  <r>
    <s v="NON_CORP - Non-Corporate Departments"/>
    <s v="FEG_GRID"/>
    <s v="Customer Experience &amp; Solution"/>
    <s v="FL Zone Operations"/>
    <s v="FL S Coastal Zone"/>
    <x v="7"/>
    <x v="9"/>
    <n v="593"/>
    <s v="0593000"/>
    <s v="Maint Overhd Lines-Other-Dist"/>
    <s v="12004 - Overtime-Union"/>
    <x v="1"/>
    <n v="117087.36380000001"/>
  </r>
  <r>
    <s v="NON_CORP - Non-Corporate Departments"/>
    <s v="FEG_GRID"/>
    <s v="Customer Experience &amp; Solution"/>
    <s v="FL Zone Operations"/>
    <s v="FL S Coastal Zone"/>
    <x v="7"/>
    <x v="9"/>
    <n v="593"/>
    <s v="0593000"/>
    <s v="Maint Overhd Lines-Other-Dist"/>
    <s v="18000 - Labor Overhead Allocations"/>
    <x v="1"/>
    <n v="297109.36"/>
  </r>
  <r>
    <s v="NON_CORP - Non-Corporate Departments"/>
    <s v="FEG_GRID"/>
    <s v="Customer Experience &amp; Solution"/>
    <s v="FL Zone Operations"/>
    <s v="FL S Coastal Zone"/>
    <x v="7"/>
    <x v="9"/>
    <n v="593"/>
    <s v="0593000"/>
    <s v="Maint Overhd Lines-Other-Dist"/>
    <s v="18400 - Incentives Allocated"/>
    <x v="1"/>
    <n v="205.12"/>
  </r>
  <r>
    <s v="NON_CORP - Non-Corporate Departments"/>
    <s v="FEG_GRID"/>
    <s v="Customer Experience &amp; Solution"/>
    <s v="FL Zone Operations"/>
    <s v="FL S Coastal Zone"/>
    <x v="7"/>
    <x v="9"/>
    <n v="593"/>
    <s v="0593000"/>
    <s v="Maint Overhd Lines-Other-Dist"/>
    <s v="18401 - Incentives Allocated-Union"/>
    <x v="1"/>
    <n v="16294.08"/>
  </r>
  <r>
    <s v="NON_CORP - Non-Corporate Departments"/>
    <s v="FEG_GRID"/>
    <s v="Customer Experience &amp; Solution"/>
    <s v="FL Zone Operations"/>
    <s v="FL S Coastal Zone"/>
    <x v="7"/>
    <x v="9"/>
    <n v="594"/>
    <s v="0594000"/>
    <s v="Maint-Underground Lines-Dist"/>
    <s v="11000 - Labor"/>
    <x v="1"/>
    <n v="2860"/>
  </r>
  <r>
    <s v="NON_CORP - Non-Corporate Departments"/>
    <s v="FEG_GRID"/>
    <s v="Customer Experience &amp; Solution"/>
    <s v="FL Zone Operations"/>
    <s v="FL S Coastal Zone"/>
    <x v="7"/>
    <x v="9"/>
    <n v="594"/>
    <s v="0594000"/>
    <s v="Maint-Underground Lines-Dist"/>
    <s v="11002 - Labor-Union"/>
    <x v="1"/>
    <n v="820385.24300000002"/>
  </r>
  <r>
    <s v="NON_CORP - Non-Corporate Departments"/>
    <s v="FEG_GRID"/>
    <s v="Customer Experience &amp; Solution"/>
    <s v="FL Zone Operations"/>
    <s v="FL S Coastal Zone"/>
    <x v="7"/>
    <x v="9"/>
    <n v="594"/>
    <s v="0594000"/>
    <s v="Maint-Underground Lines-Dist"/>
    <s v="12000 - Overtime"/>
    <x v="1"/>
    <n v="28"/>
  </r>
  <r>
    <s v="NON_CORP - Non-Corporate Departments"/>
    <s v="FEG_GRID"/>
    <s v="Customer Experience &amp; Solution"/>
    <s v="FL Zone Operations"/>
    <s v="FL S Coastal Zone"/>
    <x v="7"/>
    <x v="9"/>
    <n v="594"/>
    <s v="0594000"/>
    <s v="Maint-Underground Lines-Dist"/>
    <s v="12004 - Overtime-Union"/>
    <x v="1"/>
    <n v="1126258.5889999999"/>
  </r>
  <r>
    <s v="NON_CORP - Non-Corporate Departments"/>
    <s v="FEG_GRID"/>
    <s v="Customer Experience &amp; Solution"/>
    <s v="FL Zone Operations"/>
    <s v="FL S Coastal Zone"/>
    <x v="7"/>
    <x v="9"/>
    <n v="594"/>
    <s v="0594000"/>
    <s v="Maint-Underground Lines-Dist"/>
    <s v="18000 - Labor Overhead Allocations"/>
    <x v="1"/>
    <n v="153565.38"/>
  </r>
  <r>
    <s v="NON_CORP - Non-Corporate Departments"/>
    <s v="FEG_GRID"/>
    <s v="Customer Experience &amp; Solution"/>
    <s v="FL Zone Operations"/>
    <s v="FL S Coastal Zone"/>
    <x v="7"/>
    <x v="9"/>
    <n v="594"/>
    <s v="0594000"/>
    <s v="Maint-Underground Lines-Dist"/>
    <s v="18400 - Incentives Allocated"/>
    <x v="1"/>
    <n v="317.68"/>
  </r>
  <r>
    <s v="NON_CORP - Non-Corporate Departments"/>
    <s v="FEG_GRID"/>
    <s v="Customer Experience &amp; Solution"/>
    <s v="FL Zone Operations"/>
    <s v="FL S Coastal Zone"/>
    <x v="7"/>
    <x v="9"/>
    <n v="594"/>
    <s v="0594000"/>
    <s v="Maint-Underground Lines-Dist"/>
    <s v="18401 - Incentives Allocated-Union"/>
    <x v="1"/>
    <n v="65880.56"/>
  </r>
  <r>
    <s v="NON_CORP - Non-Corporate Departments"/>
    <s v="FEG_GRID"/>
    <s v="Customer Experience &amp; Solution"/>
    <s v="FL Zone Operations"/>
    <s v="FL S Coastal Zone"/>
    <x v="7"/>
    <x v="9"/>
    <n v="596"/>
    <s v="0596000"/>
    <s v="Maint-StreetLightng/Signl-Dist"/>
    <s v="11000 - Labor"/>
    <x v="1"/>
    <n v="63645.56"/>
  </r>
  <r>
    <s v="NON_CORP - Non-Corporate Departments"/>
    <s v="FEG_GRID"/>
    <s v="Customer Experience &amp; Solution"/>
    <s v="FL Zone Operations"/>
    <s v="FL S Coastal Zone"/>
    <x v="7"/>
    <x v="9"/>
    <n v="596"/>
    <s v="0596000"/>
    <s v="Maint-StreetLightng/Signl-Dist"/>
    <s v="12000 - Overtime"/>
    <x v="1"/>
    <n v="6623.68"/>
  </r>
  <r>
    <s v="NON_CORP - Non-Corporate Departments"/>
    <s v="FEG_GRID"/>
    <s v="Customer Experience &amp; Solution"/>
    <s v="FL Zone Operations"/>
    <s v="FL S Coastal Zone"/>
    <x v="7"/>
    <x v="9"/>
    <n v="596"/>
    <s v="0596000"/>
    <s v="Maint-StreetLightng/Signl-Dist"/>
    <s v="18000 - Labor Overhead Allocations"/>
    <x v="1"/>
    <n v="94557.19"/>
  </r>
  <r>
    <s v="NON_CORP - Non-Corporate Departments"/>
    <s v="FEG_GRID"/>
    <s v="Customer Experience &amp; Solution"/>
    <s v="FL Zone Operations"/>
    <s v="FL S Coastal Zone"/>
    <x v="7"/>
    <x v="9"/>
    <n v="596"/>
    <s v="0596000"/>
    <s v="Maint-StreetLightng/Signl-Dist"/>
    <s v="18400 - Incentives Allocated"/>
    <x v="1"/>
    <n v="7729.64"/>
  </r>
  <r>
    <s v="NON_CORP - Non-Corporate Departments"/>
    <s v="FEG_GRID"/>
    <s v="Customer Experience &amp; Solution"/>
    <s v="FL Zone Operations"/>
    <s v="FL S Coastal Zone"/>
    <x v="7"/>
    <x v="9"/>
    <n v="598"/>
    <s v="0598100"/>
    <s v="Main Misc Dist Plt-Other-Dist"/>
    <s v="11002 - Labor-Union"/>
    <x v="1"/>
    <n v="5012"/>
  </r>
  <r>
    <s v="NON_CORP - Non-Corporate Departments"/>
    <s v="FEG_GRID"/>
    <s v="Customer Experience &amp; Solution"/>
    <s v="FL Zone Operations"/>
    <s v="FL S Coastal Zone"/>
    <x v="7"/>
    <x v="9"/>
    <n v="598"/>
    <s v="0598100"/>
    <s v="Main Misc Dist Plt-Other-Dist"/>
    <s v="12004 - Overtime-Union"/>
    <x v="1"/>
    <n v="7464"/>
  </r>
  <r>
    <s v="NON_CORP - Non-Corporate Departments"/>
    <s v="FEG_GRID"/>
    <s v="Customer Experience &amp; Solution"/>
    <s v="FL Zone Operations"/>
    <s v="FL S Coastal Zone"/>
    <x v="7"/>
    <x v="9"/>
    <n v="598"/>
    <s v="0598100"/>
    <s v="Main Misc Dist Plt-Other-Dist"/>
    <s v="18000 - Labor Overhead Allocations"/>
    <x v="1"/>
    <n v="1356.43"/>
  </r>
  <r>
    <s v="NON_CORP - Non-Corporate Departments"/>
    <s v="FEG_GRID"/>
    <s v="Customer Experience &amp; Solution"/>
    <s v="FL Zone Operations"/>
    <s v="FL S Coastal Zone"/>
    <x v="7"/>
    <x v="9"/>
    <n v="598"/>
    <s v="0598100"/>
    <s v="Main Misc Dist Plt-Other-Dist"/>
    <s v="18401 - Incentives Allocated-Union"/>
    <x v="1"/>
    <n v="374.28"/>
  </r>
  <r>
    <s v="NON_CORP - Non-Corporate Departments"/>
    <s v="FEG_GRID"/>
    <s v="Customer Experience &amp; Solution"/>
    <s v="FL Zone Operations"/>
    <s v="FL S Coastal Zone"/>
    <x v="5"/>
    <x v="9"/>
    <n v="902"/>
    <s v="0902000"/>
    <s v="Meter Reading Expense"/>
    <s v="11002 - Labor-Union"/>
    <x v="1"/>
    <n v="6600.5618999999997"/>
  </r>
  <r>
    <s v="NON_CORP - Non-Corporate Departments"/>
    <s v="FEG_GRID"/>
    <s v="Customer Experience &amp; Solution"/>
    <s v="FL Zone Operations"/>
    <s v="FL S Coastal Zone"/>
    <x v="5"/>
    <x v="9"/>
    <n v="902"/>
    <s v="0902000"/>
    <s v="Meter Reading Expense"/>
    <s v="18401 - Incentives Allocated-Union"/>
    <x v="1"/>
    <n v="198.14"/>
  </r>
  <r>
    <s v="NON_CORP - Non-Corporate Departments"/>
    <s v="FEG_GRID"/>
    <s v="Customer Experience &amp; Solution"/>
    <s v="Grid Modernization"/>
    <s v="PGN Fla Grid Mod Nonrec"/>
    <x v="11"/>
    <x v="9"/>
    <n v="566"/>
    <s v="0566000"/>
    <s v="Misc Trans Exp-Other"/>
    <s v="11000 - Labor"/>
    <x v="1"/>
    <n v="1771.5"/>
  </r>
  <r>
    <s v="NON_CORP - Non-Corporate Departments"/>
    <s v="FEG_GRID"/>
    <s v="Customer Experience &amp; Solution"/>
    <s v="Grid Modernization"/>
    <s v="PGN Fla Grid Mod Nonrec"/>
    <x v="11"/>
    <x v="9"/>
    <n v="566"/>
    <s v="0566000"/>
    <s v="Misc Trans Exp-Other"/>
    <s v="18400 - Incentives Allocated"/>
    <x v="1"/>
    <n v="194.86"/>
  </r>
  <r>
    <s v="NON_CORP - Non-Corporate Departments"/>
    <s v="FEG_GRID"/>
    <s v="Customer Experience &amp; Solution"/>
    <s v="Grid Modernization"/>
    <s v="PGN Fla Grid Mod Nonrec"/>
    <x v="8"/>
    <x v="9"/>
    <n v="588"/>
    <s v="0588100"/>
    <s v="Misc Distribution Exp-Other"/>
    <s v="11000 - Labor"/>
    <x v="1"/>
    <n v="643558.28359999997"/>
  </r>
  <r>
    <s v="NON_CORP - Non-Corporate Departments"/>
    <s v="FEG_GRID"/>
    <s v="Customer Experience &amp; Solution"/>
    <s v="Grid Modernization"/>
    <s v="PGN Fla Grid Mod Nonrec"/>
    <x v="8"/>
    <x v="9"/>
    <n v="588"/>
    <s v="0588100"/>
    <s v="Misc Distribution Exp-Other"/>
    <s v="12000 - Overtime"/>
    <x v="1"/>
    <n v="130.56"/>
  </r>
  <r>
    <s v="NON_CORP - Non-Corporate Departments"/>
    <s v="FEG_GRID"/>
    <s v="Customer Experience &amp; Solution"/>
    <s v="Grid Modernization"/>
    <s v="PGN Fla Grid Mod Nonrec"/>
    <x v="8"/>
    <x v="9"/>
    <n v="588"/>
    <s v="0588100"/>
    <s v="Misc Distribution Exp-Other"/>
    <s v="18400 - Incentives Allocated"/>
    <x v="1"/>
    <n v="76678.53"/>
  </r>
  <r>
    <s v="NON_CORP - Non-Corporate Departments"/>
    <s v="FEG_GRID"/>
    <s v="Customer Experience &amp; Solution"/>
    <s v="Grid Modernization"/>
    <s v="PGN Fla Grid Mod Nonrec"/>
    <x v="4"/>
    <x v="9"/>
    <n v="920"/>
    <s v="0920000"/>
    <s v="A &amp; G Salaries"/>
    <s v="11000 - Labor"/>
    <x v="1"/>
    <n v="443331.98599999998"/>
  </r>
  <r>
    <s v="NON_CORP - Non-Corporate Departments"/>
    <s v="FEG_GRID"/>
    <s v="Customer Experience &amp; Solution"/>
    <s v="Grid Modernization"/>
    <s v="PGN Fla Grid Mod Nonrec"/>
    <x v="4"/>
    <x v="9"/>
    <n v="920"/>
    <s v="0920000"/>
    <s v="A &amp; G Salaries"/>
    <s v="18400 - Incentives Allocated"/>
    <x v="1"/>
    <n v="53123.7"/>
  </r>
  <r>
    <s v="NON_CORP - Non-Corporate Departments"/>
    <s v="FEG_GRID"/>
    <s v="Customer Experience &amp; Solution"/>
    <s v="Grid Strategy &amp; Investment Pla"/>
    <s v="GSIP DEF-E"/>
    <x v="4"/>
    <x v="9"/>
    <n v="920"/>
    <s v="0920000"/>
    <s v="A &amp; G Salaries"/>
    <s v="11000 - Labor"/>
    <x v="1"/>
    <n v="9665.2199999999993"/>
  </r>
  <r>
    <s v="NON_CORP - Non-Corporate Departments"/>
    <s v="FEG_GRID"/>
    <s v="Customer Experience &amp; Solution"/>
    <s v="Grid Strategy &amp; Investment Pla"/>
    <s v="GSIP DEF-E"/>
    <x v="4"/>
    <x v="9"/>
    <n v="920"/>
    <s v="0920000"/>
    <s v="A &amp; G Salaries"/>
    <s v="18400 - Incentives Allocated"/>
    <x v="1"/>
    <n v="1159.82"/>
  </r>
  <r>
    <s v="NON_CORP - Non-Corporate Departments"/>
    <s v="FEG_GRID"/>
    <s v="Customer Experience &amp; Solution"/>
    <s v="MRK_NET"/>
    <s v="Net - Progress FL"/>
    <x v="9"/>
    <x v="9"/>
    <n v="417.1"/>
    <s v="0417320"/>
    <s v="Exp-Unreg Products &amp; Svcs"/>
    <s v="11000 - Labor"/>
    <x v="1"/>
    <n v="3702919.6815999998"/>
  </r>
  <r>
    <s v="NON_CORP - Non-Corporate Departments"/>
    <s v="FEG_GRID"/>
    <s v="Customer Experience &amp; Solution"/>
    <s v="MRK_NET"/>
    <s v="Net - Progress FL"/>
    <x v="9"/>
    <x v="9"/>
    <n v="417.1"/>
    <s v="0417320"/>
    <s v="Exp-Unreg Products &amp; Svcs"/>
    <s v="18400 - Incentives Allocated"/>
    <x v="1"/>
    <n v="420352.03"/>
  </r>
  <r>
    <s v="NON_CORP - Non-Corporate Departments"/>
    <s v="FEG_GRID"/>
    <s v="Customer Experience &amp; Solution"/>
    <s v="MRK_NET"/>
    <s v="Net - Progress FL"/>
    <x v="3"/>
    <x v="9"/>
    <n v="557"/>
    <s v="0557000"/>
    <s v="Other Expenses-Oper"/>
    <s v="11000 - Labor"/>
    <x v="1"/>
    <n v="3687445.6570000001"/>
  </r>
  <r>
    <s v="NON_CORP - Non-Corporate Departments"/>
    <s v="FEG_GRID"/>
    <s v="Customer Experience &amp; Solution"/>
    <s v="MRK_NET"/>
    <s v="Net - Progress FL"/>
    <x v="3"/>
    <x v="9"/>
    <n v="557"/>
    <s v="0557000"/>
    <s v="Other Expenses-Oper"/>
    <s v="18400 - Incentives Allocated"/>
    <x v="1"/>
    <n v="415422.76"/>
  </r>
  <r>
    <s v="NON_CORP - Non-Corporate Departments"/>
    <s v="FEG_GRID"/>
    <s v="Customer Experience &amp; Solution"/>
    <s v="MRK_NET"/>
    <s v="Net - Progress FL"/>
    <x v="10"/>
    <x v="9"/>
    <n v="908"/>
    <s v="0908000"/>
    <s v="Cust Asst Exp-Conservation Pro"/>
    <s v="11000 - Labor"/>
    <x v="1"/>
    <n v="3538448.0584"/>
  </r>
  <r>
    <s v="NON_CORP - Non-Corporate Departments"/>
    <s v="FEG_GRID"/>
    <s v="Customer Experience &amp; Solution"/>
    <s v="MRK_NET"/>
    <s v="Net - Progress FL"/>
    <x v="10"/>
    <x v="9"/>
    <n v="908"/>
    <s v="0908000"/>
    <s v="Cust Asst Exp-Conservation Pro"/>
    <s v="18400 - Incentives Allocated"/>
    <x v="1"/>
    <n v="393354.9"/>
  </r>
  <r>
    <s v="NON_CORP - Non-Corporate Departments"/>
    <s v="FEG_GRID"/>
    <s v="Customer Experience &amp; Solution"/>
    <s v="MRK_NET"/>
    <s v="Net - Progress FL"/>
    <x v="10"/>
    <x v="9"/>
    <n v="910"/>
    <s v="0910100"/>
    <s v="Exp-Rs Reg Prod/Svces-CstAccts"/>
    <s v="11000 - Labor"/>
    <x v="1"/>
    <n v="243177.89360000001"/>
  </r>
  <r>
    <s v="NON_CORP - Non-Corporate Departments"/>
    <s v="FEG_GRID"/>
    <s v="Customer Experience &amp; Solution"/>
    <s v="MRK_NET"/>
    <s v="Net - Progress FL"/>
    <x v="10"/>
    <x v="9"/>
    <n v="910"/>
    <s v="0910100"/>
    <s v="Exp-Rs Reg Prod/Svces-CstAccts"/>
    <s v="18400 - Incentives Allocated"/>
    <x v="1"/>
    <n v="27610.28"/>
  </r>
  <r>
    <s v="NON_CORP - Non-Corporate Departments"/>
    <s v="FEG_GRID"/>
    <s v="Customer Experience &amp; Solution"/>
    <s v="MRK_NET"/>
    <s v="Net - Progress FL"/>
    <x v="6"/>
    <x v="9"/>
    <n v="912"/>
    <s v="0912000"/>
    <s v="Demonstrating &amp; Selling Exp"/>
    <s v="11000 - Labor"/>
    <x v="1"/>
    <n v="844752.11540000001"/>
  </r>
  <r>
    <s v="NON_CORP - Non-Corporate Departments"/>
    <s v="FEG_GRID"/>
    <s v="Customer Experience &amp; Solution"/>
    <s v="MRK_NET"/>
    <s v="Net - Progress FL"/>
    <x v="6"/>
    <x v="9"/>
    <n v="912"/>
    <s v="0912000"/>
    <s v="Demonstrating &amp; Selling Exp"/>
    <s v="18400 - Incentives Allocated"/>
    <x v="1"/>
    <n v="95156.82"/>
  </r>
  <r>
    <s v="NON_CORP - Non-Corporate Departments"/>
    <s v="FEG_GRID"/>
    <s v="Customer Experience &amp; Solution"/>
    <s v="MRK_NET"/>
    <s v="Net - Progress FL"/>
    <x v="4"/>
    <x v="9"/>
    <n v="922"/>
    <s v="0922000"/>
    <s v="Admin  Exp Transfer"/>
    <s v="11000 - Labor"/>
    <x v="1"/>
    <n v="31619.4234"/>
  </r>
  <r>
    <s v="NON_CORP - Non-Corporate Departments"/>
    <s v="FEG_GRID"/>
    <s v="Customer Experience &amp; Solution"/>
    <s v="MRK_NET"/>
    <s v="Net - Progress FL"/>
    <x v="4"/>
    <x v="9"/>
    <n v="922"/>
    <s v="0922000"/>
    <s v="Admin  Exp Transfer"/>
    <s v="18400 - Incentives Allocated"/>
    <x v="1"/>
    <n v="3794.36"/>
  </r>
  <r>
    <s v="NON_CORP - Non-Corporate Departments"/>
    <s v="FEG_GRID"/>
    <s v="Customer Experience &amp; Solution"/>
    <s v="MRK_Standard"/>
    <s v="Electrification - FL"/>
    <x v="9"/>
    <x v="9"/>
    <n v="417.1"/>
    <s v="0417320"/>
    <s v="Exp-Unreg Products &amp; Svcs"/>
    <s v="11000 - Labor"/>
    <x v="1"/>
    <n v="10238.870800000001"/>
  </r>
  <r>
    <s v="NON_CORP - Non-Corporate Departments"/>
    <s v="FEG_GRID"/>
    <s v="Customer Experience &amp; Solution"/>
    <s v="MRK_Standard"/>
    <s v="Electrification - FL"/>
    <x v="9"/>
    <x v="9"/>
    <n v="417.1"/>
    <s v="0417320"/>
    <s v="Exp-Unreg Products &amp; Svcs"/>
    <s v="18400 - Incentives Allocated"/>
    <x v="1"/>
    <n v="1126.3"/>
  </r>
  <r>
    <s v="NON_CORP - Non-Corporate Departments"/>
    <s v="FEG_GRID"/>
    <s v="Customer Experience &amp; Solution"/>
    <s v="MRK_Standard"/>
    <s v="Electrification - FL"/>
    <x v="7"/>
    <x v="9"/>
    <n v="597"/>
    <s v="0597000"/>
    <s v="Maintenance Of Meters-Dist"/>
    <s v="11000 - Labor"/>
    <x v="1"/>
    <n v="371629.33500000002"/>
  </r>
  <r>
    <s v="NON_CORP - Non-Corporate Departments"/>
    <s v="FEG_GRID"/>
    <s v="Customer Experience &amp; Solution"/>
    <s v="MRK_Standard"/>
    <s v="Electrification - FL"/>
    <x v="7"/>
    <x v="9"/>
    <n v="597"/>
    <s v="0597000"/>
    <s v="Maintenance Of Meters-Dist"/>
    <s v="18400 - Incentives Allocated"/>
    <x v="1"/>
    <n v="41853.379999999997"/>
  </r>
  <r>
    <s v="NON_CORP - Non-Corporate Departments"/>
    <s v="FEG_GRID"/>
    <s v="Customer Experience &amp; Solution"/>
    <s v="MRK_Standard"/>
    <s v="Electrification - FL"/>
    <x v="6"/>
    <x v="9"/>
    <n v="912"/>
    <s v="0912000"/>
    <s v="Demonstrating &amp; Selling Exp"/>
    <s v="11000 - Labor"/>
    <x v="1"/>
    <n v="230395.9914"/>
  </r>
  <r>
    <s v="NON_CORP - Non-Corporate Departments"/>
    <s v="FEG_GRID"/>
    <s v="Customer Experience &amp; Solution"/>
    <s v="MRK_Standard"/>
    <s v="Electrification - FL"/>
    <x v="6"/>
    <x v="9"/>
    <n v="912"/>
    <s v="0912000"/>
    <s v="Demonstrating &amp; Selling Exp"/>
    <s v="18400 - Incentives Allocated"/>
    <x v="1"/>
    <n v="25343.4"/>
  </r>
  <r>
    <s v="NON_CORP - Non-Corporate Departments"/>
    <s v="FEG_GRID"/>
    <s v="Customer Experience &amp; Solution"/>
    <s v="MRK_Standard"/>
    <s v="Electrification - FL"/>
    <x v="4"/>
    <x v="9"/>
    <n v="920"/>
    <s v="0920000"/>
    <s v="A &amp; G Salaries"/>
    <s v="11000 - Labor"/>
    <x v="1"/>
    <n v="5162.6974"/>
  </r>
  <r>
    <s v="NON_CORP - Non-Corporate Departments"/>
    <s v="FEG_GRID"/>
    <s v="Customer Experience &amp; Solution"/>
    <s v="MRK_Standard"/>
    <s v="Electrification - FL"/>
    <x v="4"/>
    <x v="9"/>
    <n v="920"/>
    <s v="0920000"/>
    <s v="A &amp; G Salaries"/>
    <s v="18400 - Incentives Allocated"/>
    <x v="1"/>
    <n v="567.86"/>
  </r>
  <r>
    <s v="NON_CORP - Non-Corporate Departments"/>
    <s v="FEG_GRID"/>
    <s v="Customer Experience &amp; Solution"/>
    <s v="MRK_Standard"/>
    <s v="Standard - PGN FL MRK"/>
    <x v="9"/>
    <x v="9"/>
    <n v="417.1"/>
    <s v="0417320"/>
    <s v="Exp-Unreg Products &amp; Svcs"/>
    <s v="11000 - Labor"/>
    <x v="1"/>
    <n v="12538.36"/>
  </r>
  <r>
    <s v="NON_CORP - Non-Corporate Departments"/>
    <s v="FEG_GRID"/>
    <s v="Customer Experience &amp; Solution"/>
    <s v="MRK_Standard"/>
    <s v="Standard - PGN FL MRK"/>
    <x v="9"/>
    <x v="9"/>
    <n v="417.1"/>
    <s v="0417320"/>
    <s v="Exp-Unreg Products &amp; Svcs"/>
    <s v="18400 - Incentives Allocated"/>
    <x v="1"/>
    <n v="1460.72"/>
  </r>
  <r>
    <s v="NON_CORP - Non-Corporate Departments"/>
    <s v="FEG_GRID"/>
    <s v="Customer Experience &amp; Solution"/>
    <s v="MRK_Standard"/>
    <s v="Standard - PGN FL MRK"/>
    <x v="5"/>
    <x v="9"/>
    <n v="903"/>
    <s v="0903100"/>
    <s v="Cust Contracts &amp; Orders-Local"/>
    <s v="11000 - Labor"/>
    <x v="1"/>
    <n v="5061.22"/>
  </r>
  <r>
    <s v="NON_CORP - Non-Corporate Departments"/>
    <s v="FEG_GRID"/>
    <s v="Customer Experience &amp; Solution"/>
    <s v="MRK_Standard"/>
    <s v="Standard - PGN FL MRK"/>
    <x v="5"/>
    <x v="9"/>
    <n v="903"/>
    <s v="0903100"/>
    <s v="Cust Contracts &amp; Orders-Local"/>
    <s v="18400 - Incentives Allocated"/>
    <x v="1"/>
    <n v="556.76"/>
  </r>
  <r>
    <s v="NON_CORP - Non-Corporate Departments"/>
    <s v="FEG_GRID"/>
    <s v="Customer Experience &amp; Solution"/>
    <s v="MRK_Standard"/>
    <s v="Standard - PGN FL MRK"/>
    <x v="5"/>
    <x v="9"/>
    <n v="903"/>
    <s v="0903200"/>
    <s v="Cust Billing &amp; Acct"/>
    <s v="11000 - Labor"/>
    <x v="1"/>
    <n v="5061.22"/>
  </r>
  <r>
    <s v="NON_CORP - Non-Corporate Departments"/>
    <s v="FEG_GRID"/>
    <s v="Customer Experience &amp; Solution"/>
    <s v="MRK_Standard"/>
    <s v="Standard - PGN FL MRK"/>
    <x v="5"/>
    <x v="9"/>
    <n v="903"/>
    <s v="0903200"/>
    <s v="Cust Billing &amp; Acct"/>
    <s v="18400 - Incentives Allocated"/>
    <x v="1"/>
    <n v="556.76"/>
  </r>
  <r>
    <s v="NON_CORP - Non-Corporate Departments"/>
    <s v="FEG_GRID"/>
    <s v="Customer Experience &amp; Solution"/>
    <s v="MRK_Standard"/>
    <s v="Standard - PGN FL MRK"/>
    <x v="5"/>
    <x v="9"/>
    <n v="903"/>
    <s v="0903300"/>
    <s v="Cust Collecting-Local"/>
    <s v="11000 - Labor"/>
    <x v="1"/>
    <n v="3936.48"/>
  </r>
  <r>
    <s v="NON_CORP - Non-Corporate Departments"/>
    <s v="FEG_GRID"/>
    <s v="Customer Experience &amp; Solution"/>
    <s v="MRK_Standard"/>
    <s v="Standard - PGN FL MRK"/>
    <x v="5"/>
    <x v="9"/>
    <n v="903"/>
    <s v="0903300"/>
    <s v="Cust Collecting-Local"/>
    <s v="18400 - Incentives Allocated"/>
    <x v="1"/>
    <n v="433.02"/>
  </r>
  <r>
    <s v="NON_CORP - Non-Corporate Departments"/>
    <s v="FEG_GRID"/>
    <s v="Customer Experience &amp; Solution"/>
    <s v="MRK_Standard"/>
    <s v="Standard - PGN FL MRK"/>
    <x v="10"/>
    <x v="9"/>
    <n v="910"/>
    <s v="0910000"/>
    <s v="Misc Cust Serv/Inform Exp"/>
    <s v="11000 - Labor"/>
    <x v="1"/>
    <n v="77143.100000000006"/>
  </r>
  <r>
    <s v="NON_CORP - Non-Corporate Departments"/>
    <s v="FEG_GRID"/>
    <s v="Customer Experience &amp; Solution"/>
    <s v="MRK_Standard"/>
    <s v="Standard - PGN FL MRK"/>
    <x v="10"/>
    <x v="9"/>
    <n v="910"/>
    <s v="0910000"/>
    <s v="Misc Cust Serv/Inform Exp"/>
    <s v="18400 - Incentives Allocated"/>
    <x v="1"/>
    <n v="8485.82"/>
  </r>
  <r>
    <s v="NON_CORP - Non-Corporate Departments"/>
    <s v="FEG_GRID"/>
    <s v="Customer Experience &amp; Solution"/>
    <s v="MRK_Standard"/>
    <s v="Standard - PGN FL MRK"/>
    <x v="10"/>
    <x v="9"/>
    <n v="910"/>
    <s v="0910100"/>
    <s v="Exp-Rs Reg Prod/Svces-CstAccts"/>
    <s v="11000 - Labor"/>
    <x v="1"/>
    <n v="454368.92"/>
  </r>
  <r>
    <s v="NON_CORP - Non-Corporate Departments"/>
    <s v="FEG_GRID"/>
    <s v="Customer Experience &amp; Solution"/>
    <s v="MRK_Standard"/>
    <s v="Standard - PGN FL MRK"/>
    <x v="10"/>
    <x v="9"/>
    <n v="910"/>
    <s v="0910100"/>
    <s v="Exp-Rs Reg Prod/Svces-CstAccts"/>
    <s v="18400 - Incentives Allocated"/>
    <x v="1"/>
    <n v="50310.559999999998"/>
  </r>
  <r>
    <s v="NON_CORP - Non-Corporate Departments"/>
    <s v="FEG_GRID"/>
    <s v="Customer Experience &amp; Solution"/>
    <s v="MRK_Standard"/>
    <s v="Standard - PGN FL MRK"/>
    <x v="6"/>
    <x v="9"/>
    <n v="912"/>
    <s v="0912000"/>
    <s v="Demonstrating &amp; Selling Exp"/>
    <s v="11000 - Labor"/>
    <x v="1"/>
    <n v="54884.975599999998"/>
  </r>
  <r>
    <s v="NON_CORP - Non-Corporate Departments"/>
    <s v="FEG_GRID"/>
    <s v="Customer Experience &amp; Solution"/>
    <s v="MRK_Standard"/>
    <s v="Standard - PGN FL MRK"/>
    <x v="6"/>
    <x v="9"/>
    <n v="912"/>
    <s v="0912000"/>
    <s v="Demonstrating &amp; Selling Exp"/>
    <s v="18400 - Incentives Allocated"/>
    <x v="1"/>
    <n v="6171.7"/>
  </r>
  <r>
    <s v="NON_CORP - Non-Corporate Departments"/>
    <s v="FEG_GRID"/>
    <s v="Customer Experience &amp; Solution"/>
    <s v="MRK_Standard"/>
    <s v="Standard - PGN FL MRK"/>
    <x v="4"/>
    <x v="9"/>
    <n v="920"/>
    <s v="0920000"/>
    <s v="A &amp; G Salaries"/>
    <s v="11000 - Labor"/>
    <x v="1"/>
    <n v="1328574.8330000001"/>
  </r>
  <r>
    <s v="NON_CORP - Non-Corporate Departments"/>
    <s v="FEG_GRID"/>
    <s v="Customer Experience &amp; Solution"/>
    <s v="MRK_Standard"/>
    <s v="Standard - PGN FL MRK"/>
    <x v="4"/>
    <x v="9"/>
    <n v="920"/>
    <s v="0920000"/>
    <s v="A &amp; G Salaries"/>
    <s v="18400 - Incentives Allocated"/>
    <x v="1"/>
    <n v="155405.88"/>
  </r>
  <r>
    <s v="NON_CORP - Non-Corporate Departments"/>
    <s v="FEG_GRID"/>
    <s v="Customer Experience &amp; Solution"/>
    <s v="Operations Services"/>
    <s v="Tools/Rubber Goods"/>
    <x v="11"/>
    <x v="9"/>
    <n v="566"/>
    <s v="0566000"/>
    <s v="Misc Trans Exp-Other"/>
    <s v="11000 - Labor"/>
    <x v="1"/>
    <n v="12677.571"/>
  </r>
  <r>
    <s v="NON_CORP - Non-Corporate Departments"/>
    <s v="FEG_GRID"/>
    <s v="Customer Experience &amp; Solution"/>
    <s v="Operations Services"/>
    <s v="Tools/Rubber Goods"/>
    <x v="11"/>
    <x v="9"/>
    <n v="566"/>
    <s v="0566000"/>
    <s v="Misc Trans Exp-Other"/>
    <s v="11002 - Labor-Union"/>
    <x v="1"/>
    <n v="280788.02370000002"/>
  </r>
  <r>
    <s v="NON_CORP - Non-Corporate Departments"/>
    <s v="FEG_GRID"/>
    <s v="Customer Experience &amp; Solution"/>
    <s v="Operations Services"/>
    <s v="Tools/Rubber Goods"/>
    <x v="11"/>
    <x v="9"/>
    <n v="566"/>
    <s v="0566000"/>
    <s v="Misc Trans Exp-Other"/>
    <s v="12004 - Overtime-Union"/>
    <x v="1"/>
    <n v="26439.599999999999"/>
  </r>
  <r>
    <s v="NON_CORP - Non-Corporate Departments"/>
    <s v="FEG_GRID"/>
    <s v="Customer Experience &amp; Solution"/>
    <s v="Operations Services"/>
    <s v="Tools/Rubber Goods"/>
    <x v="11"/>
    <x v="9"/>
    <n v="566"/>
    <s v="0566000"/>
    <s v="Misc Trans Exp-Other"/>
    <s v="18400 - Incentives Allocated"/>
    <x v="1"/>
    <n v="1394.54"/>
  </r>
  <r>
    <s v="NON_CORP - Non-Corporate Departments"/>
    <s v="FEG_GRID"/>
    <s v="Customer Experience &amp; Solution"/>
    <s v="Operations Services"/>
    <s v="Tools/Rubber Goods"/>
    <x v="11"/>
    <x v="9"/>
    <n v="566"/>
    <s v="0566000"/>
    <s v="Misc Trans Exp-Other"/>
    <s v="18401 - Incentives Allocated-Union"/>
    <x v="1"/>
    <n v="9216.82"/>
  </r>
  <r>
    <s v="NON_CORP - Non-Corporate Departments"/>
    <s v="FEG_GRID"/>
    <s v="Customer Experience &amp; Solution"/>
    <s v="Operations Services"/>
    <s v="Tools/Rubber Goods"/>
    <x v="8"/>
    <x v="9"/>
    <n v="583"/>
    <s v="0583200"/>
    <s v="Transf Set Rem Reset Test-Dist"/>
    <s v="11000 - Labor"/>
    <x v="1"/>
    <n v="34786.658000000003"/>
  </r>
  <r>
    <s v="NON_CORP - Non-Corporate Departments"/>
    <s v="FEG_GRID"/>
    <s v="Customer Experience &amp; Solution"/>
    <s v="Operations Services"/>
    <s v="Tools/Rubber Goods"/>
    <x v="8"/>
    <x v="9"/>
    <n v="583"/>
    <s v="0583200"/>
    <s v="Transf Set Rem Reset Test-Dist"/>
    <s v="12000 - Overtime"/>
    <x v="1"/>
    <n v="3541.44"/>
  </r>
  <r>
    <s v="NON_CORP - Non-Corporate Departments"/>
    <s v="FEG_GRID"/>
    <s v="Customer Experience &amp; Solution"/>
    <s v="Operations Services"/>
    <s v="Tools/Rubber Goods"/>
    <x v="8"/>
    <x v="9"/>
    <n v="583"/>
    <s v="0583200"/>
    <s v="Transf Set Rem Reset Test-Dist"/>
    <s v="18400 - Incentives Allocated"/>
    <x v="1"/>
    <n v="4216.1000000000004"/>
  </r>
  <r>
    <s v="NON_CORP - Non-Corporate Departments"/>
    <s v="FEG_GRID"/>
    <s v="Customer Experience &amp; Solution"/>
    <s v="Operations Services"/>
    <s v="Tools/Rubber Goods"/>
    <x v="8"/>
    <x v="9"/>
    <n v="588"/>
    <s v="0588100"/>
    <s v="Misc Distribution Exp-Other"/>
    <s v="11000 - Labor"/>
    <x v="1"/>
    <n v="8451.7145999999993"/>
  </r>
  <r>
    <s v="NON_CORP - Non-Corporate Departments"/>
    <s v="FEG_GRID"/>
    <s v="Customer Experience &amp; Solution"/>
    <s v="Operations Services"/>
    <s v="Tools/Rubber Goods"/>
    <x v="8"/>
    <x v="9"/>
    <n v="588"/>
    <s v="0588100"/>
    <s v="Misc Distribution Exp-Other"/>
    <s v="11002 - Labor-Union"/>
    <x v="1"/>
    <n v="203329.2573"/>
  </r>
  <r>
    <s v="NON_CORP - Non-Corporate Departments"/>
    <s v="FEG_GRID"/>
    <s v="Customer Experience &amp; Solution"/>
    <s v="Operations Services"/>
    <s v="Tools/Rubber Goods"/>
    <x v="8"/>
    <x v="9"/>
    <n v="588"/>
    <s v="0588100"/>
    <s v="Misc Distribution Exp-Other"/>
    <s v="12004 - Overtime-Union"/>
    <x v="1"/>
    <n v="79329.240000000005"/>
  </r>
  <r>
    <s v="NON_CORP - Non-Corporate Departments"/>
    <s v="FEG_GRID"/>
    <s v="Customer Experience &amp; Solution"/>
    <s v="Operations Services"/>
    <s v="Tools/Rubber Goods"/>
    <x v="8"/>
    <x v="9"/>
    <n v="588"/>
    <s v="0588100"/>
    <s v="Misc Distribution Exp-Other"/>
    <s v="18400 - Incentives Allocated"/>
    <x v="1"/>
    <n v="929.66"/>
  </r>
  <r>
    <s v="NON_CORP - Non-Corporate Departments"/>
    <s v="FEG_GRID"/>
    <s v="Customer Experience &amp; Solution"/>
    <s v="Operations Services"/>
    <s v="Tools/Rubber Goods"/>
    <x v="8"/>
    <x v="9"/>
    <n v="588"/>
    <s v="0588100"/>
    <s v="Misc Distribution Exp-Other"/>
    <s v="18401 - Incentives Allocated-Union"/>
    <x v="1"/>
    <n v="8479.7000000000007"/>
  </r>
  <r>
    <s v="NON_CORP - Non-Corporate Departments"/>
    <s v="FEG_GRID"/>
    <s v="Customer Experience &amp; Solution"/>
    <s v="Technology Perf &amp; Optimization"/>
    <s v="T&amp;D Corp IT"/>
    <x v="8"/>
    <x v="9"/>
    <n v="588"/>
    <s v="0588100"/>
    <s v="Misc Distribution Exp-Other"/>
    <s v="11000 - Labor"/>
    <x v="1"/>
    <n v="65718.675399999993"/>
  </r>
  <r>
    <s v="NON_CORP - Non-Corporate Departments"/>
    <s v="FEG_GRID"/>
    <s v="Customer Experience &amp; Solution"/>
    <s v="Technology Perf &amp; Optimization"/>
    <s v="T&amp;D Corp IT"/>
    <x v="8"/>
    <x v="9"/>
    <n v="588"/>
    <s v="0588100"/>
    <s v="Misc Distribution Exp-Other"/>
    <s v="18400 - Incentives Allocated"/>
    <x v="1"/>
    <n v="7886.22"/>
  </r>
  <r>
    <s v="NON_CORP - Non-Corporate Departments"/>
    <s v="FEG_MRK"/>
    <s v="Strategy &amp; Business Dev"/>
    <s v="DEF FL Solar Solutions"/>
    <s v="Reedy Creek Impr Dis - Solar"/>
    <x v="0"/>
    <x v="9"/>
    <n v="500"/>
    <s v="0500000"/>
    <s v="Suprvsn and Engrg - Steam Oper"/>
    <s v="12000 - Overtime"/>
    <x v="1"/>
    <n v="1365.6618000000001"/>
  </r>
  <r>
    <s v="NON_CORP - Non-Corporate Departments"/>
    <s v="FEG_MRK"/>
    <s v="Strategy &amp; Business Dev"/>
    <s v="DEF FL Solar Solutions"/>
    <s v="Reedy Creek Impr Dis - Solar"/>
    <x v="0"/>
    <x v="9"/>
    <n v="500"/>
    <s v="0500000"/>
    <s v="Suprvsn and Engrg - Steam Oper"/>
    <s v="18400 - Incentives Allocated"/>
    <x v="1"/>
    <n v="150.21"/>
  </r>
  <r>
    <s v="NON_CORP - Non-Corporate Departments"/>
    <s v="FEG_MRK"/>
    <s v="Strategy &amp; Business Dev"/>
    <s v="DEF FL Solar Solutions"/>
    <s v="Reedy Creek Impr Dis - Solar"/>
    <x v="4"/>
    <x v="9"/>
    <n v="920"/>
    <s v="0920000"/>
    <s v="A &amp; G Salaries"/>
    <s v="11000 - Labor"/>
    <x v="1"/>
    <n v="63083.086799999997"/>
  </r>
  <r>
    <s v="NON_CORP - Non-Corporate Departments"/>
    <s v="FEG_MRK"/>
    <s v="Strategy &amp; Business Dev"/>
    <s v="DEF FL Solar Solutions"/>
    <s v="Reedy Creek Impr Dis - Solar"/>
    <x v="4"/>
    <x v="9"/>
    <n v="920"/>
    <s v="0920000"/>
    <s v="A &amp; G Salaries"/>
    <s v="18400 - Incentives Allocated"/>
    <x v="1"/>
    <n v="6939.09"/>
  </r>
  <r>
    <s v="NON_CORP - Non-Corporate Departments"/>
    <s v="FEG_MRK"/>
    <s v="Strategy &amp; Business Dev"/>
    <s v="Enterprise Strategy-Planning"/>
    <s v="Enterprise Strategy-Planning"/>
    <x v="11"/>
    <x v="9"/>
    <n v="561"/>
    <s v="0561700"/>
    <s v="Intcon Study Costs (T)"/>
    <s v="11000 - Labor"/>
    <x v="1"/>
    <n v="252090.50399999999"/>
  </r>
  <r>
    <s v="NON_CORP - Non-Corporate Departments"/>
    <s v="FEG_MRK"/>
    <s v="Strategy &amp; Business Dev"/>
    <s v="Enterprise Strategy-Planning"/>
    <s v="Enterprise Strategy-Planning"/>
    <x v="11"/>
    <x v="9"/>
    <n v="561"/>
    <s v="0561700"/>
    <s v="Intcon Study Costs (T)"/>
    <s v="18400 - Incentives Allocated"/>
    <x v="1"/>
    <n v="27730.080000000002"/>
  </r>
  <r>
    <s v="NON_CORP - Non-Corporate Departments"/>
    <s v="FEG_MRK"/>
    <s v="Strategy &amp; Business Dev"/>
    <s v="Enterprise Strategy-Planning"/>
    <s v="Enterprise Strategy-Planning"/>
    <x v="8"/>
    <x v="9"/>
    <n v="588"/>
    <s v="0588100"/>
    <s v="Misc Distribution Exp-Other"/>
    <s v="11000 - Labor"/>
    <x v="1"/>
    <n v="17876.831999999999"/>
  </r>
  <r>
    <s v="NON_CORP - Non-Corporate Departments"/>
    <s v="FEG_MRK"/>
    <s v="Strategy &amp; Business Dev"/>
    <s v="Enterprise Strategy-Planning"/>
    <s v="Enterprise Strategy-Planning"/>
    <x v="8"/>
    <x v="9"/>
    <n v="588"/>
    <s v="0588100"/>
    <s v="Misc Distribution Exp-Other"/>
    <s v="18400 - Incentives Allocated"/>
    <x v="1"/>
    <n v="1966.56"/>
  </r>
  <r>
    <s v="NON_CORP - Non-Corporate Departments"/>
    <s v="FEG_MRK"/>
    <s v="Strategy &amp; Business Dev"/>
    <s v="Enterprise Strategy-Planning"/>
    <s v="Enterprise Strategy-Planning"/>
    <x v="4"/>
    <x v="9"/>
    <n v="920"/>
    <s v="0920000"/>
    <s v="A &amp; G Salaries"/>
    <s v="11000 - Labor"/>
    <x v="1"/>
    <n v="6976.8760000000002"/>
  </r>
  <r>
    <s v="NON_CORP - Non-Corporate Departments"/>
    <s v="FEG_MRK"/>
    <s v="Strategy &amp; Business Dev"/>
    <s v="Enterprise Strategy-Planning"/>
    <s v="Enterprise Strategy-Planning"/>
    <x v="4"/>
    <x v="9"/>
    <n v="920"/>
    <s v="0920000"/>
    <s v="A &amp; G Salaries"/>
    <s v="18400 - Incentives Allocated"/>
    <x v="1"/>
    <n v="767.52"/>
  </r>
  <r>
    <s v="NON_CORP - Non-Corporate Departments"/>
    <s v="FEG_MRK"/>
    <s v="Strategy &amp; Business Dev"/>
    <s v="Renewable Gen Staff"/>
    <s v="Econ Dev - Florida"/>
    <x v="6"/>
    <x v="9"/>
    <n v="912"/>
    <s v="0912000"/>
    <s v="Demonstrating &amp; Selling Exp"/>
    <s v="11000 - Labor"/>
    <x v="1"/>
    <n v="1540655.3030000001"/>
  </r>
  <r>
    <s v="NON_CORP - Non-Corporate Departments"/>
    <s v="FEG_MRK"/>
    <s v="Strategy &amp; Business Dev"/>
    <s v="Renewable Gen Staff"/>
    <s v="Econ Dev - Florida"/>
    <x v="6"/>
    <x v="9"/>
    <n v="912"/>
    <s v="0912000"/>
    <s v="Demonstrating &amp; Selling Exp"/>
    <s v="18400 - Incentives Allocated"/>
    <x v="1"/>
    <n v="169472.08"/>
  </r>
  <r>
    <s v="NON_CORP - Non-Corporate Departments"/>
    <s v="FEG_MRK"/>
    <s v="Strategy &amp; Business Dev"/>
    <s v="Renewable Gen Staff"/>
    <s v="Econ Dev - Florida"/>
    <x v="4"/>
    <x v="9"/>
    <n v="920"/>
    <s v="0920000"/>
    <s v="A &amp; G Salaries"/>
    <s v="11000 - Labor"/>
    <x v="1"/>
    <n v="96728.660999999993"/>
  </r>
  <r>
    <s v="NON_CORP - Non-Corporate Departments"/>
    <s v="FEG_MRK"/>
    <s v="Strategy &amp; Business Dev"/>
    <s v="Renewable Gen Staff"/>
    <s v="Econ Dev - Florida"/>
    <x v="4"/>
    <x v="9"/>
    <n v="920"/>
    <s v="0920000"/>
    <s v="A &amp; G Salaries"/>
    <s v="18400 - Incentives Allocated"/>
    <x v="1"/>
    <n v="10640.24"/>
  </r>
  <r>
    <s v="NON_CORP - Non-Corporate Departments"/>
    <s v="FEG_MRK"/>
    <s v="Strategy &amp; Business Dev"/>
    <s v="Renewable Gen Staff"/>
    <s v="Renewable Gen-DEF"/>
    <x v="9"/>
    <x v="9"/>
    <n v="417.1"/>
    <s v="0417320"/>
    <s v="Exp-Unreg Products &amp; Svcs"/>
    <s v="11000 - Labor"/>
    <x v="1"/>
    <n v="5410.1221999999998"/>
  </r>
  <r>
    <s v="NON_CORP - Non-Corporate Departments"/>
    <s v="FEG_MRK"/>
    <s v="Strategy &amp; Business Dev"/>
    <s v="Renewable Gen Staff"/>
    <s v="Renewable Gen-DEF"/>
    <x v="9"/>
    <x v="9"/>
    <n v="417.1"/>
    <s v="0417320"/>
    <s v="Exp-Unreg Products &amp; Svcs"/>
    <s v="18400 - Incentives Allocated"/>
    <x v="1"/>
    <n v="595.08000000000004"/>
  </r>
  <r>
    <s v="NON_CORP - Non-Corporate Departments"/>
    <s v="FEG_MRK"/>
    <s v="Strategy &amp; Business Dev"/>
    <s v="Renewable Gen Staff"/>
    <s v="Renewable Gen-DEF"/>
    <x v="11"/>
    <x v="9"/>
    <n v="561"/>
    <s v="0561500"/>
    <s v="ReliabilityPlanning&amp;StdsDev"/>
    <s v="11000 - Labor"/>
    <x v="1"/>
    <n v="278916.93520000001"/>
  </r>
  <r>
    <s v="NON_CORP - Non-Corporate Departments"/>
    <s v="FEG_MRK"/>
    <s v="Strategy &amp; Business Dev"/>
    <s v="Renewable Gen Staff"/>
    <s v="Renewable Gen-DEF"/>
    <x v="11"/>
    <x v="9"/>
    <n v="561"/>
    <s v="0561500"/>
    <s v="ReliabilityPlanning&amp;StdsDev"/>
    <s v="18400 - Incentives Allocated"/>
    <x v="1"/>
    <n v="30680.86"/>
  </r>
  <r>
    <s v="NON_CORP - Non-Corporate Departments"/>
    <s v="FEG_MRK"/>
    <s v="Strategy &amp; Business Dev"/>
    <s v="Renewable Gen Staff"/>
    <s v="Renewable Gen-DEF"/>
    <x v="4"/>
    <x v="9"/>
    <n v="920"/>
    <s v="0920000"/>
    <s v="A &amp; G Salaries"/>
    <s v="11000 - Labor"/>
    <x v="1"/>
    <n v="1304179.6251999999"/>
  </r>
  <r>
    <s v="NON_CORP - Non-Corporate Departments"/>
    <s v="FEG_MRK"/>
    <s v="Strategy &amp; Business Dev"/>
    <s v="Renewable Gen Staff"/>
    <s v="Renewable Gen-DEF"/>
    <x v="4"/>
    <x v="9"/>
    <n v="920"/>
    <s v="0920000"/>
    <s v="A &amp; G Salaries"/>
    <s v="18400 - Incentives Allocated"/>
    <x v="1"/>
    <n v="148852.4"/>
  </r>
  <r>
    <s v="NON_CORP - Non-Corporate Departments"/>
    <s v="FEG_OTH"/>
    <s v="Other Departments"/>
    <s v="DEF M&amp;CR MtrRdg&amp;PmtPrc Util-MW"/>
    <s v="DEF M&amp;CR MtrRdg&amp;PmtPrc Util-MW"/>
    <x v="5"/>
    <x v="9"/>
    <n v="903"/>
    <s v="0903100"/>
    <s v="Cust Contracts &amp; Orders-Local"/>
    <s v="11000 - Labor"/>
    <x v="1"/>
    <n v="-9.6600000000000005E-2"/>
  </r>
  <r>
    <s v="NON_CORP - Non-Corporate Departments"/>
    <s v="FEG_OTH"/>
    <s v="Other Departments"/>
    <s v="DEF M&amp;CR MtrRdg&amp;PmtPrc Util-MW"/>
    <s v="DEF M&amp;CR MtrRdg&amp;PmtPrc Util-MW"/>
    <x v="5"/>
    <x v="9"/>
    <n v="903"/>
    <s v="0903100"/>
    <s v="Cust Contracts &amp; Orders-Local"/>
    <s v="18400 - Incentives Allocated"/>
    <x v="1"/>
    <n v="0"/>
  </r>
  <r>
    <s v="NON_CORP - Non-Corporate Departments"/>
    <s v="FEG_OTH"/>
    <s v="Other Departments"/>
    <s v="DEF M&amp;CR MtrRdg&amp;PmtPrc Util-MW"/>
    <s v="DEF M&amp;CR MtrRdg&amp;PmtPrc Util-MW"/>
    <x v="5"/>
    <x v="9"/>
    <n v="903"/>
    <s v="0903200"/>
    <s v="Cust Billing &amp; Acct"/>
    <s v="11000 - Labor"/>
    <x v="1"/>
    <n v="-5.8999999999999997E-2"/>
  </r>
  <r>
    <s v="NON_CORP - Non-Corporate Departments"/>
    <s v="FEG_OTH"/>
    <s v="Other Departments"/>
    <s v="DEF M&amp;CR MtrRdg&amp;PmtPrc Util-MW"/>
    <s v="DEF M&amp;CR MtrRdg&amp;PmtPrc Util-MW"/>
    <x v="5"/>
    <x v="9"/>
    <n v="903"/>
    <s v="0903200"/>
    <s v="Cust Billing &amp; Acct"/>
    <s v="18400 - Incentives Allocated"/>
    <x v="1"/>
    <n v="-0.02"/>
  </r>
  <r>
    <s v="NON_CORP - Non-Corporate Departments"/>
    <s v="FEG_OTH"/>
    <s v="Other Departments"/>
    <s v="DEF M&amp;CR MtrRdg&amp;PmtPrc Util-MW"/>
    <s v="DEF M&amp;CR MtrRdg&amp;PmtPrc Util-MW"/>
    <x v="5"/>
    <x v="9"/>
    <n v="903"/>
    <s v="0903300"/>
    <s v="Cust Collecting-Local"/>
    <s v="11000 - Labor"/>
    <x v="1"/>
    <n v="-4.8800000000000003E-2"/>
  </r>
  <r>
    <s v="NON_CORP - Non-Corporate Departments"/>
    <s v="FEG_OTH"/>
    <s v="Other Departments"/>
    <s v="DEF M&amp;CR MtrRdg&amp;PmtPrc Util-MW"/>
    <s v="DEF M&amp;CR MtrRdg&amp;PmtPrc Util-MW"/>
    <x v="5"/>
    <x v="9"/>
    <n v="903"/>
    <s v="0903300"/>
    <s v="Cust Collecting-Local"/>
    <s v="18400 - Incentives Allocated"/>
    <x v="1"/>
    <n v="0.06"/>
  </r>
  <r>
    <s v="NON_CORP - Non-Corporate Departments"/>
    <s v="FEG_OTH"/>
    <s v="Other Departments"/>
    <s v="Mapping OU to CT 60RX2D NDF98"/>
    <s v="Mapping OU to CT 60RX2D NDF98"/>
    <x v="4"/>
    <x v="9"/>
    <n v="920"/>
    <s v="0920000"/>
    <s v="A &amp; G Salaries"/>
    <s v="11000 - Labor"/>
    <x v="1"/>
    <n v="491.24"/>
  </r>
  <r>
    <s v="NON_CORP - Non-Corporate Departments"/>
    <s v="FEG_OTH"/>
    <s v="Other Departments"/>
    <s v="Mapping OU to CT 60RX2D NDF98"/>
    <s v="Mapping OU to CT 60RX2D NDF98"/>
    <x v="4"/>
    <x v="9"/>
    <n v="920"/>
    <s v="0920000"/>
    <s v="A &amp; G Salaries"/>
    <s v="18400 - Incentives Allocated"/>
    <x v="1"/>
    <n v="55.6"/>
  </r>
  <r>
    <s v="NON_CORP - Non-Corporate Departments"/>
    <s v="FEG_OTH"/>
    <s v="Other Departments"/>
    <s v="Mapping OU to CT 60RX3D NDF13"/>
    <s v="Mapping OU to CT 60RX3D NDF13"/>
    <x v="10"/>
    <x v="9"/>
    <n v="910"/>
    <s v="0910100"/>
    <s v="Exp-Rs Reg Prod/Svces-CstAccts"/>
    <s v="11000 - Labor"/>
    <x v="1"/>
    <n v="6596.56"/>
  </r>
  <r>
    <s v="NON_CORP - Non-Corporate Departments"/>
    <s v="FEG_OTH"/>
    <s v="Other Departments"/>
    <s v="Mapping OU to CT 60RX3D NDF13"/>
    <s v="Mapping OU to CT 60RX3D NDF13"/>
    <x v="10"/>
    <x v="9"/>
    <n v="910"/>
    <s v="0910100"/>
    <s v="Exp-Rs Reg Prod/Svces-CstAccts"/>
    <s v="18400 - Incentives Allocated"/>
    <x v="1"/>
    <n v="791.6"/>
  </r>
  <r>
    <s v="NON_CORP - Non-Corporate Departments"/>
    <s v="FEG_OTH"/>
    <s v="Other Departments"/>
    <s v="Mapping OU to CT 60RX3D NDF13"/>
    <s v="Mapping OU to CT 60RX3D NDF13"/>
    <x v="4"/>
    <x v="9"/>
    <n v="920"/>
    <s v="0920000"/>
    <s v="A &amp; G Salaries"/>
    <s v="11000 - Labor"/>
    <x v="1"/>
    <n v="48825.78"/>
  </r>
  <r>
    <s v="NON_CORP - Non-Corporate Departments"/>
    <s v="FEG_OTH"/>
    <s v="Other Departments"/>
    <s v="Mapping OU to CT 60RX3D NDF13"/>
    <s v="Mapping OU to CT 60RX3D NDF13"/>
    <x v="4"/>
    <x v="9"/>
    <n v="920"/>
    <s v="0920000"/>
    <s v="A &amp; G Salaries"/>
    <s v="18400 - Incentives Allocated"/>
    <x v="1"/>
    <n v="5554.82"/>
  </r>
  <r>
    <s v="NON_CORP - Non-Corporate Departments"/>
    <s v="FEG_OTH"/>
    <s v="Other Departments"/>
    <s v="Overheads EHS-Florida"/>
    <s v="Overheads EHS-Florida"/>
    <x v="4"/>
    <x v="9"/>
    <n v="920"/>
    <s v="0920000"/>
    <s v="A &amp; G Salaries"/>
    <s v="11000 - Labor"/>
    <x v="1"/>
    <n v="1032519.24"/>
  </r>
  <r>
    <s v="NON_CORP - Non-Corporate Departments"/>
    <s v="FEG_OTH"/>
    <s v="Other Departments"/>
    <s v="Overheads EHS-Florida"/>
    <s v="Overheads EHS-Florida"/>
    <x v="4"/>
    <x v="9"/>
    <n v="920"/>
    <s v="0920000"/>
    <s v="A &amp; G Salaries"/>
    <s v="15002 - Labor Other"/>
    <x v="1"/>
    <n v="17231.240000000002"/>
  </r>
  <r>
    <s v="NON_CORP - Non-Corporate Departments"/>
    <s v="FEG_OTH"/>
    <s v="Other Departments"/>
    <s v="Overheads EHS-Florida"/>
    <s v="Overheads EHS-Florida"/>
    <x v="4"/>
    <x v="9"/>
    <n v="920"/>
    <s v="0920000"/>
    <s v="A &amp; G Salaries"/>
    <s v="18400 - Incentives Allocated"/>
    <x v="1"/>
    <n v="123902.48"/>
  </r>
  <r>
    <s v="NON_CORP - Non-Corporate Departments"/>
    <s v="FEG_OTH"/>
    <s v="Other Departments"/>
    <s v="Overheads EHS-Florida"/>
    <s v="Overheads EHS-Florida"/>
    <x v="4"/>
    <x v="9"/>
    <n v="921"/>
    <s v="0921200"/>
    <s v="Office Expenses"/>
    <s v="11003 - BUD ONLY-LABOR VACANCY FACTOR"/>
    <x v="1"/>
    <n v="-210480"/>
  </r>
  <r>
    <s v="NON_CORP - Non-Corporate Departments"/>
    <s v="FEG_OTH"/>
    <s v="Other Departments"/>
    <s v="Overheads EHS-Florida"/>
    <s v="Overheads EHS-Florida"/>
    <x v="4"/>
    <x v="9"/>
    <n v="921"/>
    <s v="0921200"/>
    <s v="Office Expenses"/>
    <s v="15000 - Severance"/>
    <x v="1"/>
    <n v="2865.14"/>
  </r>
  <r>
    <s v="NON_CORP - Non-Corporate Departments"/>
    <s v="FEG_OTH"/>
    <s v="Other Departments"/>
    <s v="Overheads EHS-Florida"/>
    <s v="Overheads EHS-Florida"/>
    <x v="4"/>
    <x v="9"/>
    <n v="921"/>
    <s v="0921200"/>
    <s v="Office Expenses"/>
    <s v="18400 - Incentives Allocated"/>
    <x v="1"/>
    <n v="-25257.599999999999"/>
  </r>
  <r>
    <s v="NON_CORP - Non-Corporate Departments"/>
    <s v="FEG_OTH"/>
    <s v="Other Departments"/>
    <s v="PE Florida Other"/>
    <s v="PE Florida Other"/>
    <x v="4"/>
    <x v="9"/>
    <n v="920"/>
    <s v="0920000"/>
    <s v="A &amp; G Salaries"/>
    <s v="11000 - Labor"/>
    <x v="1"/>
    <n v="1566622.7482"/>
  </r>
  <r>
    <s v="NON_CORP - Non-Corporate Departments"/>
    <s v="FEG_OTH"/>
    <s v="Other Departments"/>
    <s v="PE Florida Other"/>
    <s v="PE Florida Other"/>
    <x v="4"/>
    <x v="9"/>
    <n v="920"/>
    <s v="0920000"/>
    <s v="A &amp; G Salaries"/>
    <s v="18400 - Incentives Allocated"/>
    <x v="1"/>
    <n v="173386.42"/>
  </r>
  <r>
    <s v="NON_CORP - Non-Corporate Departments"/>
    <s v="FEG_OTH"/>
    <s v="Other Departments"/>
    <s v="PEF M&amp;CR MtrRdg&amp;PmtPrc Util"/>
    <s v="PEF M&amp;CR MtrRdg&amp;PmtPrc Util"/>
    <x v="5"/>
    <x v="9"/>
    <n v="903"/>
    <s v="0903100"/>
    <s v="Cust Contracts &amp; Orders-Local"/>
    <s v="11000 - Labor"/>
    <x v="1"/>
    <n v="-0.1384"/>
  </r>
  <r>
    <s v="NON_CORP - Non-Corporate Departments"/>
    <s v="FEG_OTH"/>
    <s v="Other Departments"/>
    <s v="PEF M&amp;CR MtrRdg&amp;PmtPrc Util"/>
    <s v="PEF M&amp;CR MtrRdg&amp;PmtPrc Util"/>
    <x v="5"/>
    <x v="9"/>
    <n v="903"/>
    <s v="0903100"/>
    <s v="Cust Contracts &amp; Orders-Local"/>
    <s v="18400 - Incentives Allocated"/>
    <x v="1"/>
    <n v="-0.02"/>
  </r>
  <r>
    <s v="NON_CORP - Non-Corporate Departments"/>
    <s v="FEG_OTH"/>
    <s v="Other Departments"/>
    <s v="PEF M&amp;CR MtrRdg&amp;PmtPrc Util"/>
    <s v="PEF M&amp;CR MtrRdg&amp;PmtPrc Util"/>
    <x v="5"/>
    <x v="9"/>
    <n v="903"/>
    <s v="0903200"/>
    <s v="Cust Billing &amp; Acct"/>
    <s v="11000 - Labor"/>
    <x v="1"/>
    <n v="-0.35560000000000003"/>
  </r>
  <r>
    <s v="NON_CORP - Non-Corporate Departments"/>
    <s v="FEG_OTH"/>
    <s v="Other Departments"/>
    <s v="PEF M&amp;CR MtrRdg&amp;PmtPrc Util"/>
    <s v="PEF M&amp;CR MtrRdg&amp;PmtPrc Util"/>
    <x v="5"/>
    <x v="9"/>
    <n v="903"/>
    <s v="0903200"/>
    <s v="Cust Billing &amp; Acct"/>
    <s v="18400 - Incentives Allocated"/>
    <x v="1"/>
    <n v="-0.1"/>
  </r>
  <r>
    <s v="NON_CORP - Non-Corporate Departments"/>
    <s v="FEG_OTH"/>
    <s v="Other Departments"/>
    <s v="PEF M&amp;CR MtrRdg&amp;PmtPrc Util"/>
    <s v="PEF M&amp;CR MtrRdg&amp;PmtPrc Util"/>
    <x v="5"/>
    <x v="9"/>
    <n v="903"/>
    <s v="0903300"/>
    <s v="Cust Collecting-Local"/>
    <s v="11000 - Labor"/>
    <x v="1"/>
    <n v="-5.28E-2"/>
  </r>
  <r>
    <s v="NON_CORP - Non-Corporate Departments"/>
    <s v="FEG_OTH"/>
    <s v="Other Departments"/>
    <s v="PEF M&amp;CR MtrRdg&amp;PmtPrc Util"/>
    <s v="PEF M&amp;CR MtrRdg&amp;PmtPrc Util"/>
    <x v="5"/>
    <x v="9"/>
    <n v="903"/>
    <s v="0903300"/>
    <s v="Cust Collecting-Local"/>
    <s v="18400 - Incentives Allocated"/>
    <x v="1"/>
    <n v="-0.32"/>
  </r>
  <r>
    <s v="NON_CORP - Non-Corporate Departments"/>
    <s v="FEG_PRES"/>
    <s v="State Presidents"/>
    <s v="President Florida Staff"/>
    <s v="Florida President-DEF"/>
    <x v="14"/>
    <x v="9"/>
    <n v="426.4"/>
    <s v="0426400"/>
    <s v="Exp/Civic &amp; Political Activity"/>
    <s v="11000 - Labor"/>
    <x v="1"/>
    <n v="441531.95380000002"/>
  </r>
  <r>
    <s v="NON_CORP - Non-Corporate Departments"/>
    <s v="FEG_PRES"/>
    <s v="State Presidents"/>
    <s v="President Florida Staff"/>
    <s v="Florida President-DEF"/>
    <x v="14"/>
    <x v="9"/>
    <n v="426.4"/>
    <s v="0426400"/>
    <s v="Exp/Civic &amp; Political Activity"/>
    <s v="18400 - Incentives Allocated"/>
    <x v="1"/>
    <n v="48568.52"/>
  </r>
  <r>
    <s v="NON_CORP - Non-Corporate Departments"/>
    <s v="FEG_PRES"/>
    <s v="State Presidents"/>
    <s v="President Florida Staff"/>
    <s v="Florida President-DEF"/>
    <x v="4"/>
    <x v="9"/>
    <n v="920"/>
    <s v="0920000"/>
    <s v="A &amp; G Salaries"/>
    <s v="11000 - Labor"/>
    <x v="1"/>
    <n v="3183201.7253999999"/>
  </r>
  <r>
    <s v="NON_CORP - Non-Corporate Departments"/>
    <s v="FEG_PRES"/>
    <s v="State Presidents"/>
    <s v="President Florida Staff"/>
    <s v="Florida President-DEF"/>
    <x v="4"/>
    <x v="9"/>
    <n v="920"/>
    <s v="0920000"/>
    <s v="A &amp; G Salaries"/>
    <s v="11003 - BUD ONLY-LABOR VACANCY FACTOR"/>
    <x v="1"/>
    <n v="-144745.69200000001"/>
  </r>
  <r>
    <s v="NON_CORP - Non-Corporate Departments"/>
    <s v="FEG_PRES"/>
    <s v="State Presidents"/>
    <s v="President Florida Staff"/>
    <s v="Florida President-DEF"/>
    <x v="4"/>
    <x v="9"/>
    <n v="920"/>
    <s v="0920000"/>
    <s v="A &amp; G Salaries"/>
    <s v="18400 - Incentives Allocated"/>
    <x v="1"/>
    <n v="335770"/>
  </r>
  <r>
    <s v="NON_CORP - Non-Corporate Departments"/>
    <s v="FEG_PRES"/>
    <s v="State Presidents"/>
    <s v="Rates &amp; Regulatory-Florida"/>
    <s v="Florida Rates-DEF"/>
    <x v="4"/>
    <x v="9"/>
    <n v="920"/>
    <s v="0920000"/>
    <s v="A &amp; G Salaries"/>
    <s v="11000 - Labor"/>
    <x v="1"/>
    <n v="2309260.9939999999"/>
  </r>
  <r>
    <s v="NON_CORP - Non-Corporate Departments"/>
    <s v="FEG_PRES"/>
    <s v="State Presidents"/>
    <s v="Rates &amp; Regulatory-Florida"/>
    <s v="Florida Rates-DEF"/>
    <x v="4"/>
    <x v="9"/>
    <n v="920"/>
    <s v="0920000"/>
    <s v="A &amp; G Salaries"/>
    <s v="18400 - Incentives Allocated"/>
    <x v="1"/>
    <n v="254018.74"/>
  </r>
  <r>
    <s v="NON_CORP - Non-Corporate Departments"/>
    <s v="FEG_TRANS"/>
    <s v="Transmission"/>
    <s v="System Operations &amp; Planning"/>
    <s v="Sys Ops Control Area-Florida"/>
    <x v="3"/>
    <x v="9"/>
    <n v="556"/>
    <s v="0556000"/>
    <s v="System Cnts &amp; Load Dispatching"/>
    <s v="11000 - Labor"/>
    <x v="1"/>
    <n v="398255.2"/>
  </r>
  <r>
    <s v="NON_CORP - Non-Corporate Departments"/>
    <s v="FEG_TRANS"/>
    <s v="Transmission"/>
    <s v="System Operations &amp; Planning"/>
    <s v="Sys Ops Control Area-Florida"/>
    <x v="3"/>
    <x v="9"/>
    <n v="556"/>
    <s v="0556000"/>
    <s v="System Cnts &amp; Load Dispatching"/>
    <s v="11002 - Labor-Union"/>
    <x v="1"/>
    <n v="1206803.8400000001"/>
  </r>
  <r>
    <s v="NON_CORP - Non-Corporate Departments"/>
    <s v="FEG_TRANS"/>
    <s v="Transmission"/>
    <s v="System Operations &amp; Planning"/>
    <s v="Sys Ops Control Area-Florida"/>
    <x v="3"/>
    <x v="9"/>
    <n v="556"/>
    <s v="0556000"/>
    <s v="System Cnts &amp; Load Dispatching"/>
    <s v="12004 - Overtime-Union"/>
    <x v="1"/>
    <n v="360000.02"/>
  </r>
  <r>
    <s v="NON_CORP - Non-Corporate Departments"/>
    <s v="FEG_TRANS"/>
    <s v="Transmission"/>
    <s v="System Operations &amp; Planning"/>
    <s v="Sys Ops Control Area-Florida"/>
    <x v="3"/>
    <x v="9"/>
    <n v="556"/>
    <s v="0556000"/>
    <s v="System Cnts &amp; Load Dispatching"/>
    <s v="13000 - Exempt Supplemental"/>
    <x v="1"/>
    <n v="2469.9299999999998"/>
  </r>
  <r>
    <s v="NON_CORP - Non-Corporate Departments"/>
    <s v="FEG_TRANS"/>
    <s v="Transmission"/>
    <s v="System Operations &amp; Planning"/>
    <s v="Sys Ops Control Area-Florida"/>
    <x v="3"/>
    <x v="9"/>
    <n v="556"/>
    <s v="0556000"/>
    <s v="System Cnts &amp; Load Dispatching"/>
    <s v="18400 - Incentives Allocated"/>
    <x v="1"/>
    <n v="44079.77"/>
  </r>
  <r>
    <s v="NON_CORP - Non-Corporate Departments"/>
    <s v="FEG_TRANS"/>
    <s v="Transmission"/>
    <s v="System Operations &amp; Planning"/>
    <s v="Sys Ops Control Area-Florida"/>
    <x v="3"/>
    <x v="9"/>
    <n v="556"/>
    <s v="0556000"/>
    <s v="System Cnts &amp; Load Dispatching"/>
    <s v="18401 - Incentives Allocated-Union"/>
    <x v="1"/>
    <n v="47004.14"/>
  </r>
  <r>
    <s v="NON_CORP - Non-Corporate Departments"/>
    <s v="FEG_TRANS"/>
    <s v="Transmission"/>
    <s v="System Operations &amp; Planning"/>
    <s v="Sys Ops Control Area-Florida"/>
    <x v="11"/>
    <x v="9"/>
    <n v="561"/>
    <s v="0561100"/>
    <s v="Load Dispatch-Reliability"/>
    <s v="11000 - Labor"/>
    <x v="1"/>
    <n v="199127.59"/>
  </r>
  <r>
    <s v="NON_CORP - Non-Corporate Departments"/>
    <s v="FEG_TRANS"/>
    <s v="Transmission"/>
    <s v="System Operations &amp; Planning"/>
    <s v="Sys Ops Control Area-Florida"/>
    <x v="11"/>
    <x v="9"/>
    <n v="561"/>
    <s v="0561100"/>
    <s v="Load Dispatch-Reliability"/>
    <s v="11002 - Labor-Union"/>
    <x v="1"/>
    <n v="603401.91500000004"/>
  </r>
  <r>
    <s v="NON_CORP - Non-Corporate Departments"/>
    <s v="FEG_TRANS"/>
    <s v="Transmission"/>
    <s v="System Operations &amp; Planning"/>
    <s v="Sys Ops Control Area-Florida"/>
    <x v="11"/>
    <x v="9"/>
    <n v="561"/>
    <s v="0561100"/>
    <s v="Load Dispatch-Reliability"/>
    <s v="12004 - Overtime-Union"/>
    <x v="1"/>
    <n v="180000.019"/>
  </r>
  <r>
    <s v="NON_CORP - Non-Corporate Departments"/>
    <s v="FEG_TRANS"/>
    <s v="Transmission"/>
    <s v="System Operations &amp; Planning"/>
    <s v="Sys Ops Control Area-Florida"/>
    <x v="11"/>
    <x v="9"/>
    <n v="561"/>
    <s v="0561100"/>
    <s v="Load Dispatch-Reliability"/>
    <s v="13000 - Exempt Supplemental"/>
    <x v="1"/>
    <n v="1234.97"/>
  </r>
  <r>
    <s v="NON_CORP - Non-Corporate Departments"/>
    <s v="FEG_TRANS"/>
    <s v="Transmission"/>
    <s v="System Operations &amp; Planning"/>
    <s v="Sys Ops Control Area-Florida"/>
    <x v="11"/>
    <x v="9"/>
    <n v="561"/>
    <s v="0561100"/>
    <s v="Load Dispatch-Reliability"/>
    <s v="18400 - Incentives Allocated"/>
    <x v="1"/>
    <n v="22039.89"/>
  </r>
  <r>
    <s v="NON_CORP - Non-Corporate Departments"/>
    <s v="FEG_TRANS"/>
    <s v="Transmission"/>
    <s v="System Operations &amp; Planning"/>
    <s v="Sys Ops Control Area-Florida"/>
    <x v="11"/>
    <x v="9"/>
    <n v="561"/>
    <s v="0561100"/>
    <s v="Load Dispatch-Reliability"/>
    <s v="18401 - Incentives Allocated-Union"/>
    <x v="1"/>
    <n v="23502.07"/>
  </r>
  <r>
    <s v="NON_CORP - Non-Corporate Departments"/>
    <s v="FEG_TRANS"/>
    <s v="Transmission"/>
    <s v="System Operations &amp; Planning"/>
    <s v="Sys Ops Control Area-Florida"/>
    <x v="11"/>
    <x v="9"/>
    <n v="561"/>
    <s v="0561200"/>
    <s v="Load Dispatch-Mnitor&amp;OprTrnSys"/>
    <s v="11000 - Labor"/>
    <x v="1"/>
    <n v="199127.64"/>
  </r>
  <r>
    <s v="NON_CORP - Non-Corporate Departments"/>
    <s v="FEG_TRANS"/>
    <s v="Transmission"/>
    <s v="System Operations &amp; Planning"/>
    <s v="Sys Ops Control Area-Florida"/>
    <x v="11"/>
    <x v="9"/>
    <n v="561"/>
    <s v="0561200"/>
    <s v="Load Dispatch-Mnitor&amp;OprTrnSys"/>
    <s v="11002 - Labor-Union"/>
    <x v="1"/>
    <n v="603401.93999999994"/>
  </r>
  <r>
    <s v="NON_CORP - Non-Corporate Departments"/>
    <s v="FEG_TRANS"/>
    <s v="Transmission"/>
    <s v="System Operations &amp; Planning"/>
    <s v="Sys Ops Control Area-Florida"/>
    <x v="11"/>
    <x v="9"/>
    <n v="561"/>
    <s v="0561200"/>
    <s v="Load Dispatch-Mnitor&amp;OprTrnSys"/>
    <s v="12004 - Overtime-Union"/>
    <x v="1"/>
    <n v="179999.98"/>
  </r>
  <r>
    <s v="NON_CORP - Non-Corporate Departments"/>
    <s v="FEG_TRANS"/>
    <s v="Transmission"/>
    <s v="System Operations &amp; Planning"/>
    <s v="Sys Ops Control Area-Florida"/>
    <x v="11"/>
    <x v="9"/>
    <n v="561"/>
    <s v="0561200"/>
    <s v="Load Dispatch-Mnitor&amp;OprTrnSys"/>
    <s v="13000 - Exempt Supplemental"/>
    <x v="1"/>
    <n v="1234.97"/>
  </r>
  <r>
    <s v="NON_CORP - Non-Corporate Departments"/>
    <s v="FEG_TRANS"/>
    <s v="Transmission"/>
    <s v="System Operations &amp; Planning"/>
    <s v="Sys Ops Control Area-Florida"/>
    <x v="11"/>
    <x v="9"/>
    <n v="561"/>
    <s v="0561200"/>
    <s v="Load Dispatch-Mnitor&amp;OprTrnSys"/>
    <s v="18400 - Incentives Allocated"/>
    <x v="1"/>
    <n v="22039.88"/>
  </r>
  <r>
    <s v="NON_CORP - Non-Corporate Departments"/>
    <s v="FEG_TRANS"/>
    <s v="Transmission"/>
    <s v="System Operations &amp; Planning"/>
    <s v="Sys Ops Control Area-Florida"/>
    <x v="11"/>
    <x v="9"/>
    <n v="561"/>
    <s v="0561200"/>
    <s v="Load Dispatch-Mnitor&amp;OprTrnSys"/>
    <s v="18401 - Incentives Allocated-Union"/>
    <x v="1"/>
    <n v="23502.07"/>
  </r>
  <r>
    <s v="NON_CORP - Non-Corporate Departments"/>
    <s v="FEG_TRANS"/>
    <s v="Transmission"/>
    <s v="System Operations &amp; Planning"/>
    <s v="Sys Ops Control Area-Florida"/>
    <x v="11"/>
    <x v="9"/>
    <n v="561"/>
    <s v="0561300"/>
    <s v="Load Dispatch - TransSvc&amp;Sch"/>
    <s v="11000 - Labor"/>
    <x v="1"/>
    <n v="199127.64"/>
  </r>
  <r>
    <s v="NON_CORP - Non-Corporate Departments"/>
    <s v="FEG_TRANS"/>
    <s v="Transmission"/>
    <s v="System Operations &amp; Planning"/>
    <s v="Sys Ops Control Area-Florida"/>
    <x v="11"/>
    <x v="9"/>
    <n v="561"/>
    <s v="0561300"/>
    <s v="Load Dispatch - TransSvc&amp;Sch"/>
    <s v="11002 - Labor-Union"/>
    <x v="1"/>
    <n v="603401.93999999994"/>
  </r>
  <r>
    <s v="NON_CORP - Non-Corporate Departments"/>
    <s v="FEG_TRANS"/>
    <s v="Transmission"/>
    <s v="System Operations &amp; Planning"/>
    <s v="Sys Ops Control Area-Florida"/>
    <x v="11"/>
    <x v="9"/>
    <n v="561"/>
    <s v="0561300"/>
    <s v="Load Dispatch - TransSvc&amp;Sch"/>
    <s v="12004 - Overtime-Union"/>
    <x v="1"/>
    <n v="179999.98"/>
  </r>
  <r>
    <s v="NON_CORP - Non-Corporate Departments"/>
    <s v="FEG_TRANS"/>
    <s v="Transmission"/>
    <s v="System Operations &amp; Planning"/>
    <s v="Sys Ops Control Area-Florida"/>
    <x v="11"/>
    <x v="9"/>
    <n v="561"/>
    <s v="0561300"/>
    <s v="Load Dispatch - TransSvc&amp;Sch"/>
    <s v="13000 - Exempt Supplemental"/>
    <x v="1"/>
    <n v="1234.97"/>
  </r>
  <r>
    <s v="NON_CORP - Non-Corporate Departments"/>
    <s v="FEG_TRANS"/>
    <s v="Transmission"/>
    <s v="System Operations &amp; Planning"/>
    <s v="Sys Ops Control Area-Florida"/>
    <x v="11"/>
    <x v="9"/>
    <n v="561"/>
    <s v="0561300"/>
    <s v="Load Dispatch - TransSvc&amp;Sch"/>
    <s v="18400 - Incentives Allocated"/>
    <x v="1"/>
    <n v="22039.88"/>
  </r>
  <r>
    <s v="NON_CORP - Non-Corporate Departments"/>
    <s v="FEG_TRANS"/>
    <s v="Transmission"/>
    <s v="System Operations &amp; Planning"/>
    <s v="Sys Ops Control Area-Florida"/>
    <x v="11"/>
    <x v="9"/>
    <n v="561"/>
    <s v="0561300"/>
    <s v="Load Dispatch - TransSvc&amp;Sch"/>
    <s v="18401 - Incentives Allocated-Union"/>
    <x v="1"/>
    <n v="23502.07"/>
  </r>
  <r>
    <s v="NON_CORP - Non-Corporate Departments"/>
    <s v="FEG_TRANS"/>
    <s v="Transmission"/>
    <s v="System Operations &amp; Planning"/>
    <s v="Sys Ops Control Area-Florida"/>
    <x v="12"/>
    <x v="9"/>
    <n v="569.20000000000005"/>
    <s v="0569200"/>
    <s v="Maint Of Computer Software"/>
    <s v="11000 - Labor"/>
    <x v="1"/>
    <n v="819504.92599999998"/>
  </r>
  <r>
    <s v="NON_CORP - Non-Corporate Departments"/>
    <s v="FEG_TRANS"/>
    <s v="Transmission"/>
    <s v="System Operations &amp; Planning"/>
    <s v="Sys Ops Control Area-Florida"/>
    <x v="12"/>
    <x v="9"/>
    <n v="569.20000000000005"/>
    <s v="0569200"/>
    <s v="Maint Of Computer Software"/>
    <s v="18400 - Incentives Allocated"/>
    <x v="1"/>
    <n v="90145.56"/>
  </r>
  <r>
    <s v="NON_CORP - Non-Corporate Departments"/>
    <s v="FEG_TRANS"/>
    <s v="Transmission"/>
    <s v="System Operations &amp; Planning"/>
    <s v="Sys Ops Energy Acctg PEF"/>
    <x v="11"/>
    <x v="9"/>
    <n v="561"/>
    <s v="0561200"/>
    <s v="Load Dispatch-Mnitor&amp;OprTrnSys"/>
    <s v="11000 - Labor"/>
    <x v="1"/>
    <n v="201224.44"/>
  </r>
  <r>
    <s v="NON_CORP - Non-Corporate Departments"/>
    <s v="FEG_TRANS"/>
    <s v="Transmission"/>
    <s v="System Operations &amp; Planning"/>
    <s v="Sys Ops Energy Acctg PEF"/>
    <x v="11"/>
    <x v="9"/>
    <n v="561"/>
    <s v="0561200"/>
    <s v="Load Dispatch-Mnitor&amp;OprTrnSys"/>
    <s v="18400 - Incentives Allocated"/>
    <x v="1"/>
    <n v="22134.66"/>
  </r>
  <r>
    <s v="NON_CORP - Non-Corporate Departments"/>
    <s v="FEG_TRANS"/>
    <s v="Transmission"/>
    <s v="System Operations &amp; Planning"/>
    <s v="Sys Ops Energy Acctg PEF"/>
    <x v="11"/>
    <x v="9"/>
    <n v="561"/>
    <s v="0561300"/>
    <s v="Load Dispatch - TransSvc&amp;Sch"/>
    <s v="11000 - Labor"/>
    <x v="1"/>
    <n v="22358.241999999998"/>
  </r>
  <r>
    <s v="NON_CORP - Non-Corporate Departments"/>
    <s v="FEG_TRANS"/>
    <s v="Transmission"/>
    <s v="System Operations &amp; Planning"/>
    <s v="Sys Ops Energy Acctg PEF"/>
    <x v="11"/>
    <x v="9"/>
    <n v="561"/>
    <s v="0561300"/>
    <s v="Load Dispatch - TransSvc&amp;Sch"/>
    <s v="18400 - Incentives Allocated"/>
    <x v="1"/>
    <n v="2459.38"/>
  </r>
  <r>
    <s v="NON_CORP - Non-Corporate Departments"/>
    <s v="FEG_TRANS"/>
    <s v="Transmission"/>
    <s v="System Operations &amp; Planning"/>
    <s v="Sys Ops Energy Acctg PEF"/>
    <x v="11"/>
    <x v="9"/>
    <n v="566"/>
    <s v="0566000"/>
    <s v="Misc Trans Exp-Other"/>
    <s v="11000 - Labor"/>
    <x v="1"/>
    <n v="373645.50400000002"/>
  </r>
  <r>
    <s v="NON_CORP - Non-Corporate Departments"/>
    <s v="FEG_TRANS"/>
    <s v="Transmission"/>
    <s v="System Operations &amp; Planning"/>
    <s v="Sys Ops Energy Acctg PEF"/>
    <x v="11"/>
    <x v="9"/>
    <n v="566"/>
    <s v="0566000"/>
    <s v="Misc Trans Exp-Other"/>
    <s v="18400 - Incentives Allocated"/>
    <x v="1"/>
    <n v="41101.040000000001"/>
  </r>
  <r>
    <s v="NON_CORP - Non-Corporate Departments"/>
    <s v="FEG_TRANS"/>
    <s v="Transmission"/>
    <s v="System Operations &amp; Planning"/>
    <s v="Sys Ops Engr &amp; Training"/>
    <x v="11"/>
    <x v="9"/>
    <n v="561"/>
    <s v="0561200"/>
    <s v="Load Dispatch-Mnitor&amp;OprTrnSys"/>
    <s v="11000 - Labor"/>
    <x v="1"/>
    <n v="1159590.42"/>
  </r>
  <r>
    <s v="NON_CORP - Non-Corporate Departments"/>
    <s v="FEG_TRANS"/>
    <s v="Transmission"/>
    <s v="System Operations &amp; Planning"/>
    <s v="Sys Ops Engr &amp; Training"/>
    <x v="11"/>
    <x v="9"/>
    <n v="561"/>
    <s v="0561200"/>
    <s v="Load Dispatch-Mnitor&amp;OprTrnSys"/>
    <s v="18400 - Incentives Allocated"/>
    <x v="1"/>
    <n v="127554.96"/>
  </r>
  <r>
    <s v="NON_CORP - Non-Corporate Departments"/>
    <s v="FEG_TRANS"/>
    <s v="Transmission"/>
    <s v="System Operations &amp; Planning"/>
    <s v="Sys Ops Engr &amp; Training"/>
    <x v="11"/>
    <x v="9"/>
    <n v="561"/>
    <s v="0561300"/>
    <s v="Load Dispatch - TransSvc&amp;Sch"/>
    <s v="11000 - Labor"/>
    <x v="1"/>
    <n v="128843.414"/>
  </r>
  <r>
    <s v="NON_CORP - Non-Corporate Departments"/>
    <s v="FEG_TRANS"/>
    <s v="Transmission"/>
    <s v="System Operations &amp; Planning"/>
    <s v="Sys Ops Engr &amp; Training"/>
    <x v="11"/>
    <x v="9"/>
    <n v="561"/>
    <s v="0561300"/>
    <s v="Load Dispatch - TransSvc&amp;Sch"/>
    <s v="18400 - Incentives Allocated"/>
    <x v="1"/>
    <n v="14172.78"/>
  </r>
  <r>
    <s v="NON_CORP - Non-Corporate Departments"/>
    <s v="FEG_TRANS"/>
    <s v="Transmission"/>
    <s v="System Operations &amp; Planning"/>
    <s v="Sys Ops Staff"/>
    <x v="3"/>
    <x v="9"/>
    <n v="556"/>
    <s v="0556000"/>
    <s v="System Cnts &amp; Load Dispatching"/>
    <s v="11000 - Labor"/>
    <x v="1"/>
    <n v="78789.66"/>
  </r>
  <r>
    <s v="NON_CORP - Non-Corporate Departments"/>
    <s v="FEG_TRANS"/>
    <s v="Transmission"/>
    <s v="System Operations &amp; Planning"/>
    <s v="Sys Ops Staff"/>
    <x v="3"/>
    <x v="9"/>
    <n v="556"/>
    <s v="0556000"/>
    <s v="System Cnts &amp; Load Dispatching"/>
    <s v="18400 - Incentives Allocated"/>
    <x v="1"/>
    <n v="8666.84"/>
  </r>
  <r>
    <s v="NON_CORP - Non-Corporate Departments"/>
    <s v="FEG_TRANS"/>
    <s v="Transmission"/>
    <s v="System Operations &amp; Planning"/>
    <s v="Sys Ops Staff"/>
    <x v="11"/>
    <x v="9"/>
    <n v="561"/>
    <s v="0561100"/>
    <s v="Load Dispatch-Reliability"/>
    <s v="11000 - Labor"/>
    <x v="1"/>
    <n v="65293.065999999999"/>
  </r>
  <r>
    <s v="NON_CORP - Non-Corporate Departments"/>
    <s v="FEG_TRANS"/>
    <s v="Transmission"/>
    <s v="System Operations &amp; Planning"/>
    <s v="Sys Ops Staff"/>
    <x v="11"/>
    <x v="9"/>
    <n v="561"/>
    <s v="0561100"/>
    <s v="Load Dispatch-Reliability"/>
    <s v="18400 - Incentives Allocated"/>
    <x v="1"/>
    <n v="7441.26"/>
  </r>
  <r>
    <s v="NON_CORP - Non-Corporate Departments"/>
    <s v="FEG_TRANS"/>
    <s v="Transmission"/>
    <s v="System Operations &amp; Planning"/>
    <s v="Sys Ops Staff"/>
    <x v="11"/>
    <x v="9"/>
    <n v="561"/>
    <s v="0561200"/>
    <s v="Load Dispatch-Mnitor&amp;OprTrnSys"/>
    <s v="11000 - Labor"/>
    <x v="1"/>
    <n v="130038.46"/>
  </r>
  <r>
    <s v="NON_CORP - Non-Corporate Departments"/>
    <s v="FEG_TRANS"/>
    <s v="Transmission"/>
    <s v="System Operations &amp; Planning"/>
    <s v="Sys Ops Staff"/>
    <x v="11"/>
    <x v="9"/>
    <n v="561"/>
    <s v="0561200"/>
    <s v="Load Dispatch-Mnitor&amp;OprTrnSys"/>
    <s v="18400 - Incentives Allocated"/>
    <x v="1"/>
    <n v="15210.68"/>
  </r>
  <r>
    <s v="NON_CORP - Non-Corporate Departments"/>
    <s v="FEG_TRANS"/>
    <s v="Transmission"/>
    <s v="System Operations &amp; Planning"/>
    <s v="Sys Ops Staff"/>
    <x v="11"/>
    <x v="9"/>
    <n v="561"/>
    <s v="0561300"/>
    <s v="Load Dispatch - TransSvc&amp;Sch"/>
    <s v="11000 - Labor"/>
    <x v="1"/>
    <n v="52343.96"/>
  </r>
  <r>
    <s v="NON_CORP - Non-Corporate Departments"/>
    <s v="FEG_TRANS"/>
    <s v="Transmission"/>
    <s v="System Operations &amp; Planning"/>
    <s v="Sys Ops Staff"/>
    <x v="11"/>
    <x v="9"/>
    <n v="561"/>
    <s v="0561300"/>
    <s v="Load Dispatch - TransSvc&amp;Sch"/>
    <s v="18400 - Incentives Allocated"/>
    <x v="1"/>
    <n v="5887.32"/>
  </r>
  <r>
    <s v="NON_CORP - Non-Corporate Departments"/>
    <s v="FEG_TRANS"/>
    <s v="Transmission"/>
    <s v="System Operations &amp; Planning"/>
    <s v="Sys Ops Staff"/>
    <x v="4"/>
    <x v="9"/>
    <n v="920"/>
    <s v="0920000"/>
    <s v="A &amp; G Salaries"/>
    <s v="11000 - Labor"/>
    <x v="1"/>
    <n v="398102.42300000001"/>
  </r>
  <r>
    <s v="NON_CORP - Non-Corporate Departments"/>
    <s v="FEG_TRANS"/>
    <s v="Transmission"/>
    <s v="System Operations &amp; Planning"/>
    <s v="Sys Ops Staff"/>
    <x v="4"/>
    <x v="9"/>
    <n v="920"/>
    <s v="0920000"/>
    <s v="A &amp; G Salaries"/>
    <s v="11008 - BudgOnly-VacancyFactor-NoLoads"/>
    <x v="1"/>
    <n v="-181500"/>
  </r>
  <r>
    <s v="NON_CORP - Non-Corporate Departments"/>
    <s v="FEG_TRANS"/>
    <s v="Transmission"/>
    <s v="System Operations &amp; Planning"/>
    <s v="Sys Ops Staff"/>
    <x v="4"/>
    <x v="9"/>
    <n v="920"/>
    <s v="0920000"/>
    <s v="A &amp; G Salaries"/>
    <s v="18400 - Incentives Allocated"/>
    <x v="1"/>
    <n v="44768.84"/>
  </r>
  <r>
    <s v="NON_CORP - Non-Corporate Departments"/>
    <s v="FEG_TRANS"/>
    <s v="Transmission"/>
    <s v="T Resource &amp; ProjMgt"/>
    <s v="Trans C&amp;M Contractor Operation"/>
    <x v="11"/>
    <x v="9"/>
    <n v="566"/>
    <s v="0566000"/>
    <s v="Misc Trans Exp-Other"/>
    <s v="11002 - Labor-Union"/>
    <x v="1"/>
    <n v="10790.52"/>
  </r>
  <r>
    <s v="NON_CORP - Non-Corporate Departments"/>
    <s v="FEG_TRANS"/>
    <s v="Transmission"/>
    <s v="T Resource &amp; ProjMgt"/>
    <s v="Trans C&amp;M Contractor Operation"/>
    <x v="11"/>
    <x v="9"/>
    <n v="566"/>
    <s v="0566000"/>
    <s v="Misc Trans Exp-Other"/>
    <s v="18000 - Labor Overhead Allocations"/>
    <x v="1"/>
    <n v="1135.71"/>
  </r>
  <r>
    <s v="NON_CORP - Non-Corporate Departments"/>
    <s v="FEG_TRANS"/>
    <s v="Transmission"/>
    <s v="T Resource &amp; ProjMgt"/>
    <s v="Trans C&amp;M Contractor Operation"/>
    <x v="11"/>
    <x v="9"/>
    <n v="566"/>
    <s v="0566000"/>
    <s v="Misc Trans Exp-Other"/>
    <s v="18401 - Incentives Allocated-Union"/>
    <x v="1"/>
    <n v="433.82"/>
  </r>
  <r>
    <s v="NON_CORP - Non-Corporate Departments"/>
    <s v="FEG_TRANS"/>
    <s v="Transmission"/>
    <s v="T Resource &amp; ProjMgt"/>
    <s v="Trans C&amp;M Contractor Operation"/>
    <x v="8"/>
    <x v="9"/>
    <n v="588"/>
    <s v="0588100"/>
    <s v="Misc Distribution Exp-Other"/>
    <s v="11002 - Labor-Union"/>
    <x v="1"/>
    <n v="6825.42"/>
  </r>
  <r>
    <s v="NON_CORP - Non-Corporate Departments"/>
    <s v="FEG_TRANS"/>
    <s v="Transmission"/>
    <s v="T Resource &amp; ProjMgt"/>
    <s v="Trans C&amp;M Contractor Operation"/>
    <x v="8"/>
    <x v="9"/>
    <n v="588"/>
    <s v="0588100"/>
    <s v="Misc Distribution Exp-Other"/>
    <s v="18000 - Labor Overhead Allocations"/>
    <x v="1"/>
    <n v="773.97"/>
  </r>
  <r>
    <s v="NON_CORP - Non-Corporate Departments"/>
    <s v="FEG_TRANS"/>
    <s v="Transmission"/>
    <s v="T Resource &amp; ProjMgt"/>
    <s v="Trans C&amp;M Contractor Operation"/>
    <x v="8"/>
    <x v="9"/>
    <n v="588"/>
    <s v="0588100"/>
    <s v="Misc Distribution Exp-Other"/>
    <s v="18401 - Incentives Allocated-Union"/>
    <x v="1"/>
    <n v="274.39"/>
  </r>
  <r>
    <s v="NON_CORP - Non-Corporate Departments"/>
    <s v="FEG_TRANS"/>
    <s v="Transmission"/>
    <s v="T Resource &amp; ProjMgt"/>
    <s v="Transmission Resource Mgmt Fl"/>
    <x v="11"/>
    <x v="9"/>
    <n v="566"/>
    <s v="0566000"/>
    <s v="Misc Trans Exp-Other"/>
    <s v="11000 - Labor"/>
    <x v="1"/>
    <n v="276260.58679999999"/>
  </r>
  <r>
    <s v="NON_CORP - Non-Corporate Departments"/>
    <s v="FEG_TRANS"/>
    <s v="Transmission"/>
    <s v="T Resource &amp; ProjMgt"/>
    <s v="Transmission Resource Mgmt Fl"/>
    <x v="11"/>
    <x v="9"/>
    <n v="566"/>
    <s v="0566000"/>
    <s v="Misc Trans Exp-Other"/>
    <s v="11002 - Labor-Union"/>
    <x v="1"/>
    <n v="17754.02"/>
  </r>
  <r>
    <s v="NON_CORP - Non-Corporate Departments"/>
    <s v="FEG_TRANS"/>
    <s v="Transmission"/>
    <s v="T Resource &amp; ProjMgt"/>
    <s v="Transmission Resource Mgmt Fl"/>
    <x v="11"/>
    <x v="9"/>
    <n v="566"/>
    <s v="0566000"/>
    <s v="Misc Trans Exp-Other"/>
    <s v="12000 - Overtime"/>
    <x v="1"/>
    <n v="254.16"/>
  </r>
  <r>
    <s v="NON_CORP - Non-Corporate Departments"/>
    <s v="FEG_TRANS"/>
    <s v="Transmission"/>
    <s v="T Resource &amp; ProjMgt"/>
    <s v="Transmission Resource Mgmt Fl"/>
    <x v="11"/>
    <x v="9"/>
    <n v="566"/>
    <s v="0566000"/>
    <s v="Misc Trans Exp-Other"/>
    <s v="18000 - Labor Overhead Allocations"/>
    <x v="1"/>
    <n v="5937.52"/>
  </r>
  <r>
    <s v="NON_CORP - Non-Corporate Departments"/>
    <s v="FEG_TRANS"/>
    <s v="Transmission"/>
    <s v="T Resource &amp; ProjMgt"/>
    <s v="Transmission Resource Mgmt Fl"/>
    <x v="11"/>
    <x v="9"/>
    <n v="566"/>
    <s v="0566000"/>
    <s v="Misc Trans Exp-Other"/>
    <s v="18400 - Incentives Allocated"/>
    <x v="1"/>
    <n v="31269.41"/>
  </r>
  <r>
    <s v="NON_CORP - Non-Corporate Departments"/>
    <s v="FEG_TRANS"/>
    <s v="Transmission"/>
    <s v="T Resource &amp; ProjMgt"/>
    <s v="Transmission Resource Mgmt Fl"/>
    <x v="11"/>
    <x v="9"/>
    <n v="566"/>
    <s v="0566000"/>
    <s v="Misc Trans Exp-Other"/>
    <s v="18401 - Incentives Allocated-Union"/>
    <x v="1"/>
    <n v="713.82"/>
  </r>
  <r>
    <s v="NON_CORP - Non-Corporate Departments"/>
    <s v="FEG_TRANS"/>
    <s v="Transmission"/>
    <s v="T Resource &amp; ProjMgt"/>
    <s v="Transmission Resource Mgmt Fl"/>
    <x v="12"/>
    <x v="9"/>
    <n v="569.20000000000005"/>
    <s v="0569200"/>
    <s v="Maint Of Computer Software"/>
    <s v="11000 - Labor"/>
    <x v="1"/>
    <n v="4536.7683999999999"/>
  </r>
  <r>
    <s v="NON_CORP - Non-Corporate Departments"/>
    <s v="FEG_TRANS"/>
    <s v="Transmission"/>
    <s v="T Resource &amp; ProjMgt"/>
    <s v="Transmission Resource Mgmt Fl"/>
    <x v="12"/>
    <x v="9"/>
    <n v="569.20000000000005"/>
    <s v="0569200"/>
    <s v="Maint Of Computer Software"/>
    <s v="18400 - Incentives Allocated"/>
    <x v="1"/>
    <n v="499.02"/>
  </r>
  <r>
    <s v="NON_CORP - Non-Corporate Departments"/>
    <s v="FEG_TRANS"/>
    <s v="Transmission"/>
    <s v="T Resource &amp; ProjMgt"/>
    <s v="Transmission Resource Mgmt Fl"/>
    <x v="12"/>
    <x v="9"/>
    <n v="571"/>
    <s v="0571000"/>
    <s v="Maint Of Overhead Lines-Trans"/>
    <s v="11000 - Labor"/>
    <x v="1"/>
    <n v="87739.423200000005"/>
  </r>
  <r>
    <s v="NON_CORP - Non-Corporate Departments"/>
    <s v="FEG_TRANS"/>
    <s v="Transmission"/>
    <s v="T Resource &amp; ProjMgt"/>
    <s v="Transmission Resource Mgmt Fl"/>
    <x v="12"/>
    <x v="9"/>
    <n v="571"/>
    <s v="0571000"/>
    <s v="Maint Of Overhead Lines-Trans"/>
    <s v="18000 - Labor Overhead Allocations"/>
    <x v="1"/>
    <n v="68658.259999999995"/>
  </r>
  <r>
    <s v="NON_CORP - Non-Corporate Departments"/>
    <s v="FEG_TRANS"/>
    <s v="Transmission"/>
    <s v="T Resource &amp; ProjMgt"/>
    <s v="Transmission Resource Mgmt Fl"/>
    <x v="12"/>
    <x v="9"/>
    <n v="571"/>
    <s v="0571000"/>
    <s v="Maint Of Overhead Lines-Trans"/>
    <s v="18400 - Incentives Allocated"/>
    <x v="1"/>
    <n v="9651.35"/>
  </r>
  <r>
    <s v="NON_CORP - Non-Corporate Departments"/>
    <s v="FEG_TRANS"/>
    <s v="Transmission"/>
    <s v="T Resource &amp; ProjMgt"/>
    <s v="Transmission Resource Mgmt Fl"/>
    <x v="8"/>
    <x v="9"/>
    <n v="588"/>
    <s v="0588100"/>
    <s v="Misc Distribution Exp-Other"/>
    <s v="11002 - Labor-Union"/>
    <x v="1"/>
    <n v="41490.43"/>
  </r>
  <r>
    <s v="NON_CORP - Non-Corporate Departments"/>
    <s v="FEG_TRANS"/>
    <s v="Transmission"/>
    <s v="T Resource &amp; ProjMgt"/>
    <s v="Transmission Resource Mgmt Fl"/>
    <x v="8"/>
    <x v="9"/>
    <n v="588"/>
    <s v="0588100"/>
    <s v="Misc Distribution Exp-Other"/>
    <s v="18000 - Labor Overhead Allocations"/>
    <x v="1"/>
    <n v="1799.53"/>
  </r>
  <r>
    <s v="NON_CORP - Non-Corporate Departments"/>
    <s v="FEG_TRANS"/>
    <s v="Transmission"/>
    <s v="T Resource &amp; ProjMgt"/>
    <s v="Transmission Resource Mgmt Fl"/>
    <x v="8"/>
    <x v="9"/>
    <n v="588"/>
    <s v="0588100"/>
    <s v="Misc Distribution Exp-Other"/>
    <s v="18401 - Incentives Allocated-Union"/>
    <x v="1"/>
    <n v="1667.92"/>
  </r>
  <r>
    <s v="NON_CORP - Non-Corporate Departments"/>
    <s v="FEG_TRANS"/>
    <s v="Transmission"/>
    <s v="T Resource &amp; ProjMgt"/>
    <s v="Transmission Resource Mgmt Fl"/>
    <x v="7"/>
    <x v="9"/>
    <n v="593"/>
    <s v="0593000"/>
    <s v="Maint Overhd Lines-Other-Dist"/>
    <s v="18000 - Labor Overhead Allocations"/>
    <x v="1"/>
    <n v="18196.5"/>
  </r>
  <r>
    <s v="NON_CORP - Non-Corporate Departments"/>
    <s v="FEG_TRANS"/>
    <s v="Transmission"/>
    <s v="Tranmission Staff"/>
    <s v="Transmission SVP Staff-PEF"/>
    <x v="11"/>
    <x v="9"/>
    <n v="566"/>
    <s v="0566100"/>
    <s v="Misc Trans-Trans Lines Related"/>
    <s v="11000 - Labor"/>
    <x v="1"/>
    <n v="14715.647800000001"/>
  </r>
  <r>
    <s v="NON_CORP - Non-Corporate Departments"/>
    <s v="FEG_TRANS"/>
    <s v="Transmission"/>
    <s v="Tranmission Staff"/>
    <s v="Transmission SVP Staff-PEF"/>
    <x v="11"/>
    <x v="9"/>
    <n v="566"/>
    <s v="0566100"/>
    <s v="Misc Trans-Trans Lines Related"/>
    <s v="18400 - Incentives Allocated"/>
    <x v="1"/>
    <n v="1765.88"/>
  </r>
  <r>
    <s v="NON_CORP - Non-Corporate Departments"/>
    <s v="FEG_TRANS"/>
    <s v="Transmission"/>
    <s v="Trans Operations Svcs"/>
    <s v="Trans Compliance Staff"/>
    <x v="11"/>
    <x v="9"/>
    <n v="561"/>
    <s v="0561100"/>
    <s v="Load Dispatch-Reliability"/>
    <s v="11000 - Labor"/>
    <x v="1"/>
    <n v="93654.876000000004"/>
  </r>
  <r>
    <s v="NON_CORP - Non-Corporate Departments"/>
    <s v="FEG_TRANS"/>
    <s v="Transmission"/>
    <s v="Trans Operations Svcs"/>
    <s v="Trans Compliance Staff"/>
    <x v="11"/>
    <x v="9"/>
    <n v="561"/>
    <s v="0561100"/>
    <s v="Load Dispatch-Reliability"/>
    <s v="18400 - Incentives Allocated"/>
    <x v="1"/>
    <n v="10622.44"/>
  </r>
  <r>
    <s v="NON_CORP - Non-Corporate Departments"/>
    <s v="FEG_TRANS"/>
    <s v="Transmission"/>
    <s v="Trans Operations Svcs"/>
    <s v="Trans Compliance Staff"/>
    <x v="11"/>
    <x v="9"/>
    <n v="561"/>
    <s v="0561200"/>
    <s v="Load Dispatch-Mnitor&amp;OprTrnSys"/>
    <s v="11000 - Labor"/>
    <x v="1"/>
    <n v="327792.40000000002"/>
  </r>
  <r>
    <s v="NON_CORP - Non-Corporate Departments"/>
    <s v="FEG_TRANS"/>
    <s v="Transmission"/>
    <s v="Trans Operations Svcs"/>
    <s v="Trans Compliance Staff"/>
    <x v="11"/>
    <x v="9"/>
    <n v="561"/>
    <s v="0561200"/>
    <s v="Load Dispatch-Mnitor&amp;OprTrnSys"/>
    <s v="18400 - Incentives Allocated"/>
    <x v="1"/>
    <n v="37178.400000000001"/>
  </r>
  <r>
    <s v="NON_CORP - Non-Corporate Departments"/>
    <s v="FEG_TRANS"/>
    <s v="Transmission"/>
    <s v="Trans Operations Svcs"/>
    <s v="Trans Compliance Staff"/>
    <x v="11"/>
    <x v="9"/>
    <n v="561"/>
    <s v="0561300"/>
    <s v="Load Dispatch - TransSvc&amp;Sch"/>
    <s v="11000 - Labor"/>
    <x v="1"/>
    <n v="46827.6"/>
  </r>
  <r>
    <s v="NON_CORP - Non-Corporate Departments"/>
    <s v="FEG_TRANS"/>
    <s v="Transmission"/>
    <s v="Trans Operations Svcs"/>
    <s v="Trans Compliance Staff"/>
    <x v="11"/>
    <x v="9"/>
    <n v="561"/>
    <s v="0561300"/>
    <s v="Load Dispatch - TransSvc&amp;Sch"/>
    <s v="18400 - Incentives Allocated"/>
    <x v="1"/>
    <n v="5311.28"/>
  </r>
  <r>
    <s v="NON_CORP - Non-Corporate Departments"/>
    <s v="FEG_TRANS"/>
    <s v="Transmission"/>
    <s v="Transmission C&amp;M"/>
    <s v="Trans C&amp;M FL"/>
    <x v="11"/>
    <x v="9"/>
    <n v="562"/>
    <s v="0562000"/>
    <s v="Station Expenses"/>
    <s v="11002 - Labor-Union"/>
    <x v="1"/>
    <n v="117800.92"/>
  </r>
  <r>
    <s v="NON_CORP - Non-Corporate Departments"/>
    <s v="FEG_TRANS"/>
    <s v="Transmission"/>
    <s v="Transmission C&amp;M"/>
    <s v="Trans C&amp;M FL"/>
    <x v="11"/>
    <x v="9"/>
    <n v="562"/>
    <s v="0562000"/>
    <s v="Station Expenses"/>
    <s v="12004 - Overtime-Union"/>
    <x v="1"/>
    <n v="7072.51"/>
  </r>
  <r>
    <s v="NON_CORP - Non-Corporate Departments"/>
    <s v="FEG_TRANS"/>
    <s v="Transmission"/>
    <s v="Transmission C&amp;M"/>
    <s v="Trans C&amp;M FL"/>
    <x v="11"/>
    <x v="9"/>
    <n v="562"/>
    <s v="0562000"/>
    <s v="Station Expenses"/>
    <s v="18000 - Labor Overhead Allocations"/>
    <x v="1"/>
    <n v="6018.08"/>
  </r>
  <r>
    <s v="NON_CORP - Non-Corporate Departments"/>
    <s v="FEG_TRANS"/>
    <s v="Transmission"/>
    <s v="Transmission C&amp;M"/>
    <s v="Trans C&amp;M FL"/>
    <x v="11"/>
    <x v="9"/>
    <n v="562"/>
    <s v="0562000"/>
    <s v="Station Expenses"/>
    <s v="18401 - Incentives Allocated-Union"/>
    <x v="1"/>
    <n v="5009.68"/>
  </r>
  <r>
    <s v="NON_CORP - Non-Corporate Departments"/>
    <s v="FEG_TRANS"/>
    <s v="Transmission"/>
    <s v="Transmission C&amp;M"/>
    <s v="Trans C&amp;M FL"/>
    <x v="11"/>
    <x v="9"/>
    <n v="563"/>
    <s v="0563000"/>
    <s v="Overhead Line Expenses-Trans"/>
    <s v="18000 - Labor Overhead Allocations"/>
    <x v="1"/>
    <n v="18787.89"/>
  </r>
  <r>
    <s v="NON_CORP - Non-Corporate Departments"/>
    <s v="FEG_TRANS"/>
    <s v="Transmission"/>
    <s v="Transmission C&amp;M"/>
    <s v="Trans C&amp;M FL"/>
    <x v="11"/>
    <x v="9"/>
    <n v="566"/>
    <s v="0566000"/>
    <s v="Misc Trans Exp-Other"/>
    <s v="11000 - Labor"/>
    <x v="1"/>
    <n v="164550.59700000001"/>
  </r>
  <r>
    <s v="NON_CORP - Non-Corporate Departments"/>
    <s v="FEG_TRANS"/>
    <s v="Transmission"/>
    <s v="Transmission C&amp;M"/>
    <s v="Trans C&amp;M FL"/>
    <x v="11"/>
    <x v="9"/>
    <n v="566"/>
    <s v="0566000"/>
    <s v="Misc Trans Exp-Other"/>
    <s v="11002 - Labor-Union"/>
    <x v="1"/>
    <n v="568347.41"/>
  </r>
  <r>
    <s v="NON_CORP - Non-Corporate Departments"/>
    <s v="FEG_TRANS"/>
    <s v="Transmission"/>
    <s v="Transmission C&amp;M"/>
    <s v="Trans C&amp;M FL"/>
    <x v="11"/>
    <x v="9"/>
    <n v="566"/>
    <s v="0566000"/>
    <s v="Misc Trans Exp-Other"/>
    <s v="12004 - Overtime-Union"/>
    <x v="1"/>
    <n v="13081.71"/>
  </r>
  <r>
    <s v="NON_CORP - Non-Corporate Departments"/>
    <s v="FEG_TRANS"/>
    <s v="Transmission"/>
    <s v="Transmission C&amp;M"/>
    <s v="Trans C&amp;M FL"/>
    <x v="11"/>
    <x v="9"/>
    <n v="566"/>
    <s v="0566000"/>
    <s v="Misc Trans Exp-Other"/>
    <s v="18000 - Labor Overhead Allocations"/>
    <x v="1"/>
    <n v="41132.78"/>
  </r>
  <r>
    <s v="NON_CORP - Non-Corporate Departments"/>
    <s v="FEG_TRANS"/>
    <s v="Transmission"/>
    <s v="Transmission C&amp;M"/>
    <s v="Trans C&amp;M FL"/>
    <x v="11"/>
    <x v="9"/>
    <n v="566"/>
    <s v="0566000"/>
    <s v="Misc Trans Exp-Other"/>
    <s v="18400 - Incentives Allocated"/>
    <x v="1"/>
    <n v="19746.22"/>
  </r>
  <r>
    <s v="NON_CORP - Non-Corporate Departments"/>
    <s v="FEG_TRANS"/>
    <s v="Transmission"/>
    <s v="Transmission C&amp;M"/>
    <s v="Trans C&amp;M FL"/>
    <x v="11"/>
    <x v="9"/>
    <n v="566"/>
    <s v="0566000"/>
    <s v="Misc Trans Exp-Other"/>
    <s v="18401 - Incentives Allocated-Union"/>
    <x v="1"/>
    <n v="23217.65"/>
  </r>
  <r>
    <s v="NON_CORP - Non-Corporate Departments"/>
    <s v="FEG_TRANS"/>
    <s v="Transmission"/>
    <s v="Transmission C&amp;M"/>
    <s v="Trans C&amp;M FL"/>
    <x v="12"/>
    <x v="9"/>
    <n v="569"/>
    <s v="0569000"/>
    <s v="Maint Of Structures-Trans"/>
    <s v="11002 - Labor-Union"/>
    <x v="1"/>
    <n v="189044.68"/>
  </r>
  <r>
    <s v="NON_CORP - Non-Corporate Departments"/>
    <s v="FEG_TRANS"/>
    <s v="Transmission"/>
    <s v="Transmission C&amp;M"/>
    <s v="Trans C&amp;M FL"/>
    <x v="12"/>
    <x v="9"/>
    <n v="569"/>
    <s v="0569000"/>
    <s v="Maint Of Structures-Trans"/>
    <s v="12004 - Overtime-Union"/>
    <x v="1"/>
    <n v="36326.639999999999"/>
  </r>
  <r>
    <s v="NON_CORP - Non-Corporate Departments"/>
    <s v="FEG_TRANS"/>
    <s v="Transmission"/>
    <s v="Transmission C&amp;M"/>
    <s v="Trans C&amp;M FL"/>
    <x v="12"/>
    <x v="9"/>
    <n v="569"/>
    <s v="0569000"/>
    <s v="Maint Of Structures-Trans"/>
    <s v="18000 - Labor Overhead Allocations"/>
    <x v="1"/>
    <n v="11428.04"/>
  </r>
  <r>
    <s v="NON_CORP - Non-Corporate Departments"/>
    <s v="FEG_TRANS"/>
    <s v="Transmission"/>
    <s v="Transmission C&amp;M"/>
    <s v="Trans C&amp;M FL"/>
    <x v="12"/>
    <x v="9"/>
    <n v="569"/>
    <s v="0569000"/>
    <s v="Maint Of Structures-Trans"/>
    <s v="18401 - Incentives Allocated-Union"/>
    <x v="1"/>
    <n v="8689.4599999999991"/>
  </r>
  <r>
    <s v="NON_CORP - Non-Corporate Departments"/>
    <s v="FEG_TRANS"/>
    <s v="Transmission"/>
    <s v="Transmission C&amp;M"/>
    <s v="Trans C&amp;M FL"/>
    <x v="12"/>
    <x v="9"/>
    <n v="570"/>
    <s v="0570100"/>
    <s v="Maint  Stat Equip-Other- Trans"/>
    <s v="11002 - Labor-Union"/>
    <x v="1"/>
    <n v="87681.68"/>
  </r>
  <r>
    <s v="NON_CORP - Non-Corporate Departments"/>
    <s v="FEG_TRANS"/>
    <s v="Transmission"/>
    <s v="Transmission C&amp;M"/>
    <s v="Trans C&amp;M FL"/>
    <x v="12"/>
    <x v="9"/>
    <n v="570"/>
    <s v="0570100"/>
    <s v="Maint  Stat Equip-Other- Trans"/>
    <s v="12004 - Overtime-Union"/>
    <x v="1"/>
    <n v="12577.97"/>
  </r>
  <r>
    <s v="NON_CORP - Non-Corporate Departments"/>
    <s v="FEG_TRANS"/>
    <s v="Transmission"/>
    <s v="Transmission C&amp;M"/>
    <s v="Trans C&amp;M FL"/>
    <x v="12"/>
    <x v="9"/>
    <n v="570"/>
    <s v="0570100"/>
    <s v="Maint  Stat Equip-Other- Trans"/>
    <s v="18000 - Labor Overhead Allocations"/>
    <x v="1"/>
    <n v="14257.62"/>
  </r>
  <r>
    <s v="NON_CORP - Non-Corporate Departments"/>
    <s v="FEG_TRANS"/>
    <s v="Transmission"/>
    <s v="Transmission C&amp;M"/>
    <s v="Trans C&amp;M FL"/>
    <x v="12"/>
    <x v="9"/>
    <n v="570"/>
    <s v="0570100"/>
    <s v="Maint  Stat Equip-Other- Trans"/>
    <s v="18401 - Incentives Allocated-Union"/>
    <x v="1"/>
    <n v="4063.69"/>
  </r>
  <r>
    <s v="NON_CORP - Non-Corporate Departments"/>
    <s v="FEG_TRANS"/>
    <s v="Transmission"/>
    <s v="Transmission C&amp;M"/>
    <s v="Trans C&amp;M FL"/>
    <x v="12"/>
    <x v="9"/>
    <n v="570"/>
    <s v="0570200"/>
    <s v="Main-Cir BrkrsTrnsf Mtrs-Trans"/>
    <s v="11000 - Labor"/>
    <x v="1"/>
    <n v="21149.54"/>
  </r>
  <r>
    <s v="NON_CORP - Non-Corporate Departments"/>
    <s v="FEG_TRANS"/>
    <s v="Transmission"/>
    <s v="Transmission C&amp;M"/>
    <s v="Trans C&amp;M FL"/>
    <x v="12"/>
    <x v="9"/>
    <n v="570"/>
    <s v="0570200"/>
    <s v="Main-Cir BrkrsTrnsf Mtrs-Trans"/>
    <s v="11002 - Labor-Union"/>
    <x v="1"/>
    <n v="563597.24"/>
  </r>
  <r>
    <s v="NON_CORP - Non-Corporate Departments"/>
    <s v="FEG_TRANS"/>
    <s v="Transmission"/>
    <s v="Transmission C&amp;M"/>
    <s v="Trans C&amp;M FL"/>
    <x v="12"/>
    <x v="9"/>
    <n v="570"/>
    <s v="0570200"/>
    <s v="Main-Cir BrkrsTrnsf Mtrs-Trans"/>
    <s v="12004 - Overtime-Union"/>
    <x v="1"/>
    <n v="125283.18"/>
  </r>
  <r>
    <s v="NON_CORP - Non-Corporate Departments"/>
    <s v="FEG_TRANS"/>
    <s v="Transmission"/>
    <s v="Transmission C&amp;M"/>
    <s v="Trans C&amp;M FL"/>
    <x v="12"/>
    <x v="9"/>
    <n v="570"/>
    <s v="0570200"/>
    <s v="Main-Cir BrkrsTrnsf Mtrs-Trans"/>
    <s v="18000 - Labor Overhead Allocations"/>
    <x v="1"/>
    <n v="55543.3"/>
  </r>
  <r>
    <s v="NON_CORP - Non-Corporate Departments"/>
    <s v="FEG_TRANS"/>
    <s v="Transmission"/>
    <s v="Transmission C&amp;M"/>
    <s v="Trans C&amp;M FL"/>
    <x v="12"/>
    <x v="9"/>
    <n v="570"/>
    <s v="0570200"/>
    <s v="Main-Cir BrkrsTrnsf Mtrs-Trans"/>
    <s v="18400 - Incentives Allocated"/>
    <x v="1"/>
    <n v="2537.94"/>
  </r>
  <r>
    <s v="NON_CORP - Non-Corporate Departments"/>
    <s v="FEG_TRANS"/>
    <s v="Transmission"/>
    <s v="Transmission C&amp;M"/>
    <s v="Trans C&amp;M FL"/>
    <x v="12"/>
    <x v="9"/>
    <n v="570"/>
    <s v="0570200"/>
    <s v="Main-Cir BrkrsTrnsf Mtrs-Trans"/>
    <s v="18401 - Incentives Allocated-Union"/>
    <x v="1"/>
    <n v="26569.040000000001"/>
  </r>
  <r>
    <s v="NON_CORP - Non-Corporate Departments"/>
    <s v="FEG_TRANS"/>
    <s v="Transmission"/>
    <s v="Transmission C&amp;M"/>
    <s v="Trans C&amp;M FL"/>
    <x v="12"/>
    <x v="9"/>
    <n v="571"/>
    <s v="0571000"/>
    <s v="Maint Of Overhead Lines-Trans"/>
    <s v="11002 - Labor-Union"/>
    <x v="1"/>
    <n v="164910.57"/>
  </r>
  <r>
    <s v="NON_CORP - Non-Corporate Departments"/>
    <s v="FEG_TRANS"/>
    <s v="Transmission"/>
    <s v="Transmission C&amp;M"/>
    <s v="Trans C&amp;M FL"/>
    <x v="12"/>
    <x v="9"/>
    <n v="571"/>
    <s v="0571000"/>
    <s v="Maint Of Overhead Lines-Trans"/>
    <s v="12004 - Overtime-Union"/>
    <x v="1"/>
    <n v="71744.72"/>
  </r>
  <r>
    <s v="NON_CORP - Non-Corporate Departments"/>
    <s v="FEG_TRANS"/>
    <s v="Transmission"/>
    <s v="Transmission C&amp;M"/>
    <s v="Trans C&amp;M FL"/>
    <x v="12"/>
    <x v="9"/>
    <n v="571"/>
    <s v="0571000"/>
    <s v="Maint Of Overhead Lines-Trans"/>
    <s v="18000 - Labor Overhead Allocations"/>
    <x v="1"/>
    <n v="14717.04"/>
  </r>
  <r>
    <s v="NON_CORP - Non-Corporate Departments"/>
    <s v="FEG_TRANS"/>
    <s v="Transmission"/>
    <s v="Transmission C&amp;M"/>
    <s v="Trans C&amp;M FL"/>
    <x v="12"/>
    <x v="9"/>
    <n v="571"/>
    <s v="0571000"/>
    <s v="Maint Of Overhead Lines-Trans"/>
    <s v="18401 - Incentives Allocated-Union"/>
    <x v="1"/>
    <n v="8781.7900000000009"/>
  </r>
  <r>
    <s v="NON_CORP - Non-Corporate Departments"/>
    <s v="FEG_TRANS"/>
    <s v="Transmission"/>
    <s v="Transmission C&amp;M"/>
    <s v="Trans C&amp;M FL"/>
    <x v="8"/>
    <x v="9"/>
    <n v="582"/>
    <s v="0582100"/>
    <s v="Station Expenses-Other-Dist"/>
    <s v="11002 - Labor-Union"/>
    <x v="1"/>
    <n v="159488.01999999999"/>
  </r>
  <r>
    <s v="NON_CORP - Non-Corporate Departments"/>
    <s v="FEG_TRANS"/>
    <s v="Transmission"/>
    <s v="Transmission C&amp;M"/>
    <s v="Trans C&amp;M FL"/>
    <x v="8"/>
    <x v="9"/>
    <n v="582"/>
    <s v="0582100"/>
    <s v="Station Expenses-Other-Dist"/>
    <s v="12004 - Overtime-Union"/>
    <x v="1"/>
    <n v="17326.98"/>
  </r>
  <r>
    <s v="NON_CORP - Non-Corporate Departments"/>
    <s v="FEG_TRANS"/>
    <s v="Transmission"/>
    <s v="Transmission C&amp;M"/>
    <s v="Trans C&amp;M FL"/>
    <x v="8"/>
    <x v="9"/>
    <n v="582"/>
    <s v="0582100"/>
    <s v="Station Expenses-Other-Dist"/>
    <s v="18000 - Labor Overhead Allocations"/>
    <x v="1"/>
    <n v="8558.18"/>
  </r>
  <r>
    <s v="NON_CORP - Non-Corporate Departments"/>
    <s v="FEG_TRANS"/>
    <s v="Transmission"/>
    <s v="Transmission C&amp;M"/>
    <s v="Trans C&amp;M FL"/>
    <x v="8"/>
    <x v="9"/>
    <n v="582"/>
    <s v="0582100"/>
    <s v="Station Expenses-Other-Dist"/>
    <s v="18401 - Incentives Allocated-Union"/>
    <x v="1"/>
    <n v="7008.41"/>
  </r>
  <r>
    <s v="NON_CORP - Non-Corporate Departments"/>
    <s v="FEG_TRANS"/>
    <s v="Transmission"/>
    <s v="Transmission C&amp;M"/>
    <s v="Trans C&amp;M FL"/>
    <x v="8"/>
    <x v="9"/>
    <n v="588"/>
    <s v="0588100"/>
    <s v="Misc Distribution Exp-Other"/>
    <s v="11000 - Labor"/>
    <x v="1"/>
    <n v="5894.9603999999999"/>
  </r>
  <r>
    <s v="NON_CORP - Non-Corporate Departments"/>
    <s v="FEG_TRANS"/>
    <s v="Transmission"/>
    <s v="Transmission C&amp;M"/>
    <s v="Trans C&amp;M FL"/>
    <x v="8"/>
    <x v="9"/>
    <n v="588"/>
    <s v="0588100"/>
    <s v="Misc Distribution Exp-Other"/>
    <s v="11002 - Labor-Union"/>
    <x v="1"/>
    <n v="408592.51"/>
  </r>
  <r>
    <s v="NON_CORP - Non-Corporate Departments"/>
    <s v="FEG_TRANS"/>
    <s v="Transmission"/>
    <s v="Transmission C&amp;M"/>
    <s v="Trans C&amp;M FL"/>
    <x v="8"/>
    <x v="9"/>
    <n v="588"/>
    <s v="0588100"/>
    <s v="Misc Distribution Exp-Other"/>
    <s v="12004 - Overtime-Union"/>
    <x v="1"/>
    <n v="9407.44"/>
  </r>
  <r>
    <s v="NON_CORP - Non-Corporate Departments"/>
    <s v="FEG_TRANS"/>
    <s v="Transmission"/>
    <s v="Transmission C&amp;M"/>
    <s v="Trans C&amp;M FL"/>
    <x v="8"/>
    <x v="9"/>
    <n v="588"/>
    <s v="0588100"/>
    <s v="Misc Distribution Exp-Other"/>
    <s v="18000 - Labor Overhead Allocations"/>
    <x v="1"/>
    <n v="29623.09"/>
  </r>
  <r>
    <s v="NON_CORP - Non-Corporate Departments"/>
    <s v="FEG_TRANS"/>
    <s v="Transmission"/>
    <s v="Transmission C&amp;M"/>
    <s v="Trans C&amp;M FL"/>
    <x v="8"/>
    <x v="9"/>
    <n v="588"/>
    <s v="0588100"/>
    <s v="Misc Distribution Exp-Other"/>
    <s v="18400 - Incentives Allocated"/>
    <x v="1"/>
    <n v="707.36"/>
  </r>
  <r>
    <s v="NON_CORP - Non-Corporate Departments"/>
    <s v="FEG_TRANS"/>
    <s v="Transmission"/>
    <s v="Transmission C&amp;M"/>
    <s v="Trans C&amp;M FL"/>
    <x v="8"/>
    <x v="9"/>
    <n v="588"/>
    <s v="0588100"/>
    <s v="Misc Distribution Exp-Other"/>
    <s v="18401 - Incentives Allocated-Union"/>
    <x v="1"/>
    <n v="16691.439999999999"/>
  </r>
  <r>
    <s v="NON_CORP - Non-Corporate Departments"/>
    <s v="FEG_TRANS"/>
    <s v="Transmission"/>
    <s v="Transmission C&amp;M"/>
    <s v="Trans C&amp;M FL"/>
    <x v="7"/>
    <x v="9"/>
    <n v="592"/>
    <s v="0592100"/>
    <s v="Maint Station Equip-Other-Dist"/>
    <s v="11002 - Labor-Union"/>
    <x v="1"/>
    <n v="82165.509999999995"/>
  </r>
  <r>
    <s v="NON_CORP - Non-Corporate Departments"/>
    <s v="FEG_TRANS"/>
    <s v="Transmission"/>
    <s v="Transmission C&amp;M"/>
    <s v="Trans C&amp;M FL"/>
    <x v="7"/>
    <x v="9"/>
    <n v="592"/>
    <s v="0592100"/>
    <s v="Maint Station Equip-Other-Dist"/>
    <s v="12004 - Overtime-Union"/>
    <x v="1"/>
    <n v="37114.21"/>
  </r>
  <r>
    <s v="NON_CORP - Non-Corporate Departments"/>
    <s v="FEG_TRANS"/>
    <s v="Transmission"/>
    <s v="Transmission C&amp;M"/>
    <s v="Trans C&amp;M FL"/>
    <x v="7"/>
    <x v="9"/>
    <n v="592"/>
    <s v="0592100"/>
    <s v="Maint Station Equip-Other-Dist"/>
    <s v="18000 - Labor Overhead Allocations"/>
    <x v="1"/>
    <n v="6385.77"/>
  </r>
  <r>
    <s v="NON_CORP - Non-Corporate Departments"/>
    <s v="FEG_TRANS"/>
    <s v="Transmission"/>
    <s v="Transmission C&amp;M"/>
    <s v="Trans C&amp;M FL"/>
    <x v="7"/>
    <x v="9"/>
    <n v="592"/>
    <s v="0592100"/>
    <s v="Maint Station Equip-Other-Dist"/>
    <s v="18401 - Incentives Allocated-Union"/>
    <x v="1"/>
    <n v="4424.7"/>
  </r>
  <r>
    <s v="NON_CORP - Non-Corporate Departments"/>
    <s v="FEG_TRANS"/>
    <s v="Transmission"/>
    <s v="Transmission C&amp;M"/>
    <s v="Trans C&amp;M FL"/>
    <x v="7"/>
    <x v="9"/>
    <n v="592"/>
    <s v="0592200"/>
    <s v="Cir BrkrsTrnsf Mters Rely-Dist"/>
    <s v="11000 - Labor"/>
    <x v="1"/>
    <n v="11885.69"/>
  </r>
  <r>
    <s v="NON_CORP - Non-Corporate Departments"/>
    <s v="FEG_TRANS"/>
    <s v="Transmission"/>
    <s v="Transmission C&amp;M"/>
    <s v="Trans C&amp;M FL"/>
    <x v="7"/>
    <x v="9"/>
    <n v="592"/>
    <s v="0592200"/>
    <s v="Cir BrkrsTrnsf Mters Rely-Dist"/>
    <s v="11002 - Labor-Union"/>
    <x v="1"/>
    <n v="395959.07"/>
  </r>
  <r>
    <s v="NON_CORP - Non-Corporate Departments"/>
    <s v="FEG_TRANS"/>
    <s v="Transmission"/>
    <s v="Transmission C&amp;M"/>
    <s v="Trans C&amp;M FL"/>
    <x v="7"/>
    <x v="9"/>
    <n v="592"/>
    <s v="0592200"/>
    <s v="Cir BrkrsTrnsf Mters Rely-Dist"/>
    <s v="12004 - Overtime-Union"/>
    <x v="1"/>
    <n v="75426.53"/>
  </r>
  <r>
    <s v="NON_CORP - Non-Corporate Departments"/>
    <s v="FEG_TRANS"/>
    <s v="Transmission"/>
    <s v="Transmission C&amp;M"/>
    <s v="Trans C&amp;M FL"/>
    <x v="7"/>
    <x v="9"/>
    <n v="592"/>
    <s v="0592200"/>
    <s v="Cir BrkrsTrnsf Mters Rely-Dist"/>
    <s v="18000 - Labor Overhead Allocations"/>
    <x v="1"/>
    <n v="28722.11"/>
  </r>
  <r>
    <s v="NON_CORP - Non-Corporate Departments"/>
    <s v="FEG_TRANS"/>
    <s v="Transmission"/>
    <s v="Transmission C&amp;M"/>
    <s v="Trans C&amp;M FL"/>
    <x v="7"/>
    <x v="9"/>
    <n v="592"/>
    <s v="0592200"/>
    <s v="Cir BrkrsTrnsf Mters Rely-Dist"/>
    <s v="18400 - Incentives Allocated"/>
    <x v="1"/>
    <n v="1426.29"/>
  </r>
  <r>
    <s v="NON_CORP - Non-Corporate Departments"/>
    <s v="FEG_TRANS"/>
    <s v="Transmission"/>
    <s v="Transmission C&amp;M"/>
    <s v="Trans C&amp;M FL"/>
    <x v="7"/>
    <x v="9"/>
    <n v="592"/>
    <s v="0592200"/>
    <s v="Cir BrkrsTrnsf Mters Rely-Dist"/>
    <s v="18401 - Incentives Allocated-Union"/>
    <x v="1"/>
    <n v="18456.14"/>
  </r>
  <r>
    <s v="NON_CORP - Non-Corporate Departments"/>
    <s v="FEG_TRANS"/>
    <s v="Transmission"/>
    <s v="Transmission C&amp;M"/>
    <s v="Trans C&amp;M FL"/>
    <x v="7"/>
    <x v="9"/>
    <n v="595"/>
    <s v="0595200"/>
    <s v="Cir Brkrs Transf Capcitrs-Dist"/>
    <s v="11000 - Labor"/>
    <x v="1"/>
    <n v="3845.38"/>
  </r>
  <r>
    <s v="NON_CORP - Non-Corporate Departments"/>
    <s v="FEG_TRANS"/>
    <s v="Transmission"/>
    <s v="Transmission C&amp;M"/>
    <s v="Trans C&amp;M FL"/>
    <x v="7"/>
    <x v="9"/>
    <n v="595"/>
    <s v="0595200"/>
    <s v="Cir Brkrs Transf Capcitrs-Dist"/>
    <s v="11002 - Labor-Union"/>
    <x v="1"/>
    <n v="279.17"/>
  </r>
  <r>
    <s v="NON_CORP - Non-Corporate Departments"/>
    <s v="FEG_TRANS"/>
    <s v="Transmission"/>
    <s v="Transmission C&amp;M"/>
    <s v="Trans C&amp;M FL"/>
    <x v="7"/>
    <x v="9"/>
    <n v="595"/>
    <s v="0595200"/>
    <s v="Cir Brkrs Transf Capcitrs-Dist"/>
    <s v="12004 - Overtime-Union"/>
    <x v="1"/>
    <n v="41.89"/>
  </r>
  <r>
    <s v="NON_CORP - Non-Corporate Departments"/>
    <s v="FEG_TRANS"/>
    <s v="Transmission"/>
    <s v="Transmission C&amp;M"/>
    <s v="Trans C&amp;M FL"/>
    <x v="7"/>
    <x v="9"/>
    <n v="595"/>
    <s v="0595200"/>
    <s v="Cir Brkrs Transf Capcitrs-Dist"/>
    <s v="18000 - Labor Overhead Allocations"/>
    <x v="1"/>
    <n v="17.82"/>
  </r>
  <r>
    <s v="NON_CORP - Non-Corporate Departments"/>
    <s v="FEG_TRANS"/>
    <s v="Transmission"/>
    <s v="Transmission C&amp;M"/>
    <s v="Trans C&amp;M FL"/>
    <x v="7"/>
    <x v="9"/>
    <n v="595"/>
    <s v="0595200"/>
    <s v="Cir Brkrs Transf Capcitrs-Dist"/>
    <s v="18400 - Incentives Allocated"/>
    <x v="1"/>
    <n v="461.45"/>
  </r>
  <r>
    <s v="NON_CORP - Non-Corporate Departments"/>
    <s v="FEG_TRANS"/>
    <s v="Transmission"/>
    <s v="Transmission C&amp;M"/>
    <s v="Trans C&amp;M FL"/>
    <x v="7"/>
    <x v="9"/>
    <n v="595"/>
    <s v="0595200"/>
    <s v="Cir Brkrs Transf Capcitrs-Dist"/>
    <s v="18401 - Incentives Allocated-Union"/>
    <x v="1"/>
    <n v="12.48"/>
  </r>
  <r>
    <s v="NON_CORP - Non-Corporate Departments"/>
    <s v="FEG_TRANS"/>
    <s v="Transmission"/>
    <s v="Transmission C&amp;M"/>
    <s v="Trans C&amp;M Generation Services"/>
    <x v="11"/>
    <x v="9"/>
    <n v="566"/>
    <s v="0566000"/>
    <s v="Misc Trans Exp-Other"/>
    <s v="11002 - Labor-Union"/>
    <x v="1"/>
    <n v="27360.769"/>
  </r>
  <r>
    <s v="NON_CORP - Non-Corporate Departments"/>
    <s v="FEG_TRANS"/>
    <s v="Transmission"/>
    <s v="Transmission C&amp;M"/>
    <s v="Trans C&amp;M Generation Services"/>
    <x v="11"/>
    <x v="9"/>
    <n v="566"/>
    <s v="0566000"/>
    <s v="Misc Trans Exp-Other"/>
    <s v="18000 - Labor Overhead Allocations"/>
    <x v="1"/>
    <n v="1853.88"/>
  </r>
  <r>
    <s v="NON_CORP - Non-Corporate Departments"/>
    <s v="FEG_TRANS"/>
    <s v="Transmission"/>
    <s v="Transmission C&amp;M"/>
    <s v="Trans C&amp;M Generation Services"/>
    <x v="11"/>
    <x v="9"/>
    <n v="566"/>
    <s v="0566000"/>
    <s v="Misc Trans Exp-Other"/>
    <s v="18401 - Incentives Allocated-Union"/>
    <x v="1"/>
    <n v="1099.96"/>
  </r>
  <r>
    <s v="NON_CORP - Non-Corporate Departments"/>
    <s v="FEG_TRANS"/>
    <s v="Transmission"/>
    <s v="Transmission C&amp;M"/>
    <s v="Trans C&amp;M Generation Services"/>
    <x v="8"/>
    <x v="9"/>
    <n v="588"/>
    <s v="0588100"/>
    <s v="Misc Distribution Exp-Other"/>
    <s v="11002 - Labor-Union"/>
    <x v="1"/>
    <n v="14858.411"/>
  </r>
  <r>
    <s v="NON_CORP - Non-Corporate Departments"/>
    <s v="FEG_TRANS"/>
    <s v="Transmission"/>
    <s v="Transmission C&amp;M"/>
    <s v="Trans C&amp;M Generation Services"/>
    <x v="8"/>
    <x v="9"/>
    <n v="588"/>
    <s v="0588100"/>
    <s v="Misc Distribution Exp-Other"/>
    <s v="18000 - Labor Overhead Allocations"/>
    <x v="1"/>
    <n v="1058.67"/>
  </r>
  <r>
    <s v="NON_CORP - Non-Corporate Departments"/>
    <s v="FEG_TRANS"/>
    <s v="Transmission"/>
    <s v="Transmission C&amp;M"/>
    <s v="Trans C&amp;M Generation Services"/>
    <x v="8"/>
    <x v="9"/>
    <n v="588"/>
    <s v="0588100"/>
    <s v="Misc Distribution Exp-Other"/>
    <s v="18401 - Incentives Allocated-Union"/>
    <x v="1"/>
    <n v="597.33000000000004"/>
  </r>
  <r>
    <s v="NON_CORP - Non-Corporate Departments"/>
    <s v="FEG_TRANS"/>
    <s v="Transmission"/>
    <s v="Transmission C&amp;M"/>
    <s v="Trans C&amp;M Relay"/>
    <x v="11"/>
    <x v="9"/>
    <n v="566"/>
    <s v="0566000"/>
    <s v="Misc Trans Exp-Other"/>
    <s v="11002 - Labor-Union"/>
    <x v="1"/>
    <n v="337826.95"/>
  </r>
  <r>
    <s v="NON_CORP - Non-Corporate Departments"/>
    <s v="FEG_TRANS"/>
    <s v="Transmission"/>
    <s v="Transmission C&amp;M"/>
    <s v="Trans C&amp;M Relay"/>
    <x v="11"/>
    <x v="9"/>
    <n v="566"/>
    <s v="0566000"/>
    <s v="Misc Trans Exp-Other"/>
    <s v="12004 - Overtime-Union"/>
    <x v="1"/>
    <n v="2772.52"/>
  </r>
  <r>
    <s v="NON_CORP - Non-Corporate Departments"/>
    <s v="FEG_TRANS"/>
    <s v="Transmission"/>
    <s v="Transmission C&amp;M"/>
    <s v="Trans C&amp;M Relay"/>
    <x v="11"/>
    <x v="9"/>
    <n v="566"/>
    <s v="0566000"/>
    <s v="Misc Trans Exp-Other"/>
    <s v="18000 - Labor Overhead Allocations"/>
    <x v="1"/>
    <n v="15374.31"/>
  </r>
  <r>
    <s v="NON_CORP - Non-Corporate Departments"/>
    <s v="FEG_TRANS"/>
    <s v="Transmission"/>
    <s v="Transmission C&amp;M"/>
    <s v="Trans C&amp;M Relay"/>
    <x v="11"/>
    <x v="9"/>
    <n v="566"/>
    <s v="0566000"/>
    <s v="Misc Trans Exp-Other"/>
    <s v="18401 - Incentives Allocated-Union"/>
    <x v="1"/>
    <n v="13663.86"/>
  </r>
  <r>
    <s v="NON_CORP - Non-Corporate Departments"/>
    <s v="FEG_TRANS"/>
    <s v="Transmission"/>
    <s v="Transmission C&amp;M"/>
    <s v="Trans C&amp;M Relay"/>
    <x v="12"/>
    <x v="9"/>
    <n v="570"/>
    <s v="0570200"/>
    <s v="Main-Cir BrkrsTrnsf Mtrs-Trans"/>
    <s v="11002 - Labor-Union"/>
    <x v="1"/>
    <n v="590625.5"/>
  </r>
  <r>
    <s v="NON_CORP - Non-Corporate Departments"/>
    <s v="FEG_TRANS"/>
    <s v="Transmission"/>
    <s v="Transmission C&amp;M"/>
    <s v="Trans C&amp;M Relay"/>
    <x v="12"/>
    <x v="9"/>
    <n v="570"/>
    <s v="0570200"/>
    <s v="Main-Cir BrkrsTrnsf Mtrs-Trans"/>
    <s v="12004 - Overtime-Union"/>
    <x v="1"/>
    <n v="100994.43"/>
  </r>
  <r>
    <s v="NON_CORP - Non-Corporate Departments"/>
    <s v="FEG_TRANS"/>
    <s v="Transmission"/>
    <s v="Transmission C&amp;M"/>
    <s v="Trans C&amp;M Relay"/>
    <x v="12"/>
    <x v="9"/>
    <n v="570"/>
    <s v="0570200"/>
    <s v="Main-Cir BrkrsTrnsf Mtrs-Trans"/>
    <s v="18000 - Labor Overhead Allocations"/>
    <x v="1"/>
    <n v="32968.29"/>
  </r>
  <r>
    <s v="NON_CORP - Non-Corporate Departments"/>
    <s v="FEG_TRANS"/>
    <s v="Transmission"/>
    <s v="Transmission C&amp;M"/>
    <s v="Trans C&amp;M Relay"/>
    <x v="12"/>
    <x v="9"/>
    <n v="570"/>
    <s v="0570200"/>
    <s v="Main-Cir BrkrsTrnsf Mtrs-Trans"/>
    <s v="18401 - Incentives Allocated-Union"/>
    <x v="1"/>
    <n v="27417.31"/>
  </r>
  <r>
    <s v="NON_CORP - Non-Corporate Departments"/>
    <s v="FEG_TRANS"/>
    <s v="Transmission"/>
    <s v="Transmission C&amp;M"/>
    <s v="Trans C&amp;M Relay"/>
    <x v="8"/>
    <x v="9"/>
    <n v="588"/>
    <s v="0588100"/>
    <s v="Misc Distribution Exp-Other"/>
    <s v="11002 - Labor-Union"/>
    <x v="1"/>
    <n v="237371.85"/>
  </r>
  <r>
    <s v="NON_CORP - Non-Corporate Departments"/>
    <s v="FEG_TRANS"/>
    <s v="Transmission"/>
    <s v="Transmission C&amp;M"/>
    <s v="Trans C&amp;M Relay"/>
    <x v="8"/>
    <x v="9"/>
    <n v="588"/>
    <s v="0588100"/>
    <s v="Misc Distribution Exp-Other"/>
    <s v="12004 - Overtime-Union"/>
    <x v="1"/>
    <n v="1904.9"/>
  </r>
  <r>
    <s v="NON_CORP - Non-Corporate Departments"/>
    <s v="FEG_TRANS"/>
    <s v="Transmission"/>
    <s v="Transmission C&amp;M"/>
    <s v="Trans C&amp;M Relay"/>
    <x v="8"/>
    <x v="9"/>
    <n v="588"/>
    <s v="0588100"/>
    <s v="Misc Distribution Exp-Other"/>
    <s v="18000 - Labor Overhead Allocations"/>
    <x v="1"/>
    <n v="10770.55"/>
  </r>
  <r>
    <s v="NON_CORP - Non-Corporate Departments"/>
    <s v="FEG_TRANS"/>
    <s v="Transmission"/>
    <s v="Transmission C&amp;M"/>
    <s v="Trans C&amp;M Relay"/>
    <x v="8"/>
    <x v="9"/>
    <n v="588"/>
    <s v="0588100"/>
    <s v="Misc Distribution Exp-Other"/>
    <s v="18401 - Incentives Allocated-Union"/>
    <x v="1"/>
    <n v="9599.48"/>
  </r>
  <r>
    <s v="NON_CORP - Non-Corporate Departments"/>
    <s v="FEG_TRANS"/>
    <s v="Transmission"/>
    <s v="Transmission C&amp;M"/>
    <s v="Trans C&amp;M Relay"/>
    <x v="7"/>
    <x v="9"/>
    <n v="592"/>
    <s v="0592200"/>
    <s v="Cir BrkrsTrnsf Mters Rely-Dist"/>
    <s v="11002 - Labor-Union"/>
    <x v="1"/>
    <n v="594225.31000000006"/>
  </r>
  <r>
    <s v="NON_CORP - Non-Corporate Departments"/>
    <s v="FEG_TRANS"/>
    <s v="Transmission"/>
    <s v="Transmission C&amp;M"/>
    <s v="Trans C&amp;M Relay"/>
    <x v="7"/>
    <x v="9"/>
    <n v="592"/>
    <s v="0592200"/>
    <s v="Cir BrkrsTrnsf Mters Rely-Dist"/>
    <s v="12004 - Overtime-Union"/>
    <x v="1"/>
    <n v="107935.94"/>
  </r>
  <r>
    <s v="NON_CORP - Non-Corporate Departments"/>
    <s v="FEG_TRANS"/>
    <s v="Transmission"/>
    <s v="Transmission C&amp;M"/>
    <s v="Trans C&amp;M Relay"/>
    <x v="7"/>
    <x v="9"/>
    <n v="592"/>
    <s v="0592200"/>
    <s v="Cir BrkrsTrnsf Mters Rely-Dist"/>
    <s v="18000 - Labor Overhead Allocations"/>
    <x v="1"/>
    <n v="33680.43"/>
  </r>
  <r>
    <s v="NON_CORP - Non-Corporate Departments"/>
    <s v="FEG_TRANS"/>
    <s v="Transmission"/>
    <s v="Transmission C&amp;M"/>
    <s v="Trans C&amp;M Relay"/>
    <x v="7"/>
    <x v="9"/>
    <n v="592"/>
    <s v="0592200"/>
    <s v="Cir BrkrsTrnsf Mters Rely-Dist"/>
    <s v="18401 - Incentives Allocated-Union"/>
    <x v="1"/>
    <n v="27770.26"/>
  </r>
  <r>
    <s v="NON_CORP - Non-Corporate Departments"/>
    <s v="FEG_TRANS"/>
    <s v="Transmission"/>
    <s v="Transmission Engineering"/>
    <s v="T Engr Florida"/>
    <x v="11"/>
    <x v="9"/>
    <n v="562"/>
    <s v="0562000"/>
    <s v="Station Expenses"/>
    <s v="18000 - Labor Overhead Allocations"/>
    <x v="1"/>
    <n v="5779.49"/>
  </r>
  <r>
    <s v="NON_CORP - Non-Corporate Departments"/>
    <s v="FEG_TRANS"/>
    <s v="Transmission"/>
    <s v="Transmission Engineering"/>
    <s v="T Engr Florida"/>
    <x v="11"/>
    <x v="9"/>
    <n v="566"/>
    <s v="0566000"/>
    <s v="Misc Trans Exp-Other"/>
    <s v="11000 - Labor"/>
    <x v="1"/>
    <n v="69714.97"/>
  </r>
  <r>
    <s v="NON_CORP - Non-Corporate Departments"/>
    <s v="FEG_TRANS"/>
    <s v="Transmission"/>
    <s v="Transmission Engineering"/>
    <s v="T Engr Florida"/>
    <x v="11"/>
    <x v="9"/>
    <n v="566"/>
    <s v="0566000"/>
    <s v="Misc Trans Exp-Other"/>
    <s v="18400 - Incentives Allocated"/>
    <x v="1"/>
    <n v="7668.69"/>
  </r>
  <r>
    <s v="NON_CORP - Non-Corporate Departments"/>
    <s v="FEG_TRANS"/>
    <s v="Transmission"/>
    <s v="Transmission Engineering"/>
    <s v="T Engr Florida"/>
    <x v="8"/>
    <x v="9"/>
    <n v="582"/>
    <s v="0582100"/>
    <s v="Station Expenses-Other-Dist"/>
    <s v="18000 - Labor Overhead Allocations"/>
    <x v="1"/>
    <n v="17338.330000000002"/>
  </r>
  <r>
    <s v="NON_CORP - Non-Corporate Departments"/>
    <s v="FEG_TRANS"/>
    <s v="Transmission"/>
    <s v="Transmission Engineering"/>
    <s v="T Engr Florida"/>
    <x v="8"/>
    <x v="9"/>
    <n v="588"/>
    <s v="0588100"/>
    <s v="Misc Distribution Exp-Other"/>
    <s v="11000 - Labor"/>
    <x v="1"/>
    <n v="209144.742"/>
  </r>
  <r>
    <s v="NON_CORP - Non-Corporate Departments"/>
    <s v="FEG_TRANS"/>
    <s v="Transmission"/>
    <s v="Transmission Engineering"/>
    <s v="T Engr Florida"/>
    <x v="8"/>
    <x v="9"/>
    <n v="588"/>
    <s v="0588100"/>
    <s v="Misc Distribution Exp-Other"/>
    <s v="18400 - Incentives Allocated"/>
    <x v="1"/>
    <n v="23005.93"/>
  </r>
  <r>
    <s v="NON_CORP - Non-Corporate Departments"/>
    <s v="FEG_TRANS"/>
    <s v="Transmission"/>
    <s v="Transmission VegMgt"/>
    <s v="Trans Asset Protection"/>
    <x v="12"/>
    <x v="9"/>
    <n v="571"/>
    <s v="0571000"/>
    <s v="Maint Of Overhead Lines-Trans"/>
    <s v="11000 - Labor"/>
    <x v="1"/>
    <n v="317080.05800000002"/>
  </r>
  <r>
    <s v="NON_CORP - Non-Corporate Departments"/>
    <s v="FEG_TRANS"/>
    <s v="Transmission"/>
    <s v="Transmission VegMgt"/>
    <s v="Trans Asset Protection"/>
    <x v="12"/>
    <x v="9"/>
    <n v="571"/>
    <s v="0571000"/>
    <s v="Maint Of Overhead Lines-Trans"/>
    <s v="18400 - Incentives Allocated"/>
    <x v="1"/>
    <n v="34878.78"/>
  </r>
  <r>
    <s v="NON_CORP - Non-Corporate Departments"/>
    <s v="FEG_TRANS"/>
    <s v="Transmission"/>
    <s v="Transmission VegMgt"/>
    <s v="Trans Veg Mgmt Florida"/>
    <x v="12"/>
    <x v="9"/>
    <n v="571"/>
    <s v="0571000"/>
    <s v="Maint Of Overhead Lines-Trans"/>
    <s v="11000 - Labor"/>
    <x v="1"/>
    <n v="455025.99"/>
  </r>
  <r>
    <s v="NON_CORP - Non-Corporate Departments"/>
    <s v="FEG_TRANS"/>
    <s v="Transmission"/>
    <s v="Transmission VegMgt"/>
    <s v="Trans Veg Mgmt Florida"/>
    <x v="12"/>
    <x v="9"/>
    <n v="571"/>
    <s v="0571000"/>
    <s v="Maint Of Overhead Lines-Trans"/>
    <s v="18400 - Incentives Allocated"/>
    <x v="1"/>
    <n v="50052.82"/>
  </r>
  <r>
    <s v="NON_CORP - Non-Corporate Departments"/>
    <s v="FEG_TRANS"/>
    <s v="Transmission"/>
    <s v="Transmission VegMgt"/>
    <s v="Trans Veg Mgmt Support"/>
    <x v="12"/>
    <x v="9"/>
    <n v="571"/>
    <s v="0571000"/>
    <s v="Maint Of Overhead Lines-Trans"/>
    <s v="11000 - Labor"/>
    <x v="1"/>
    <n v="54509.32"/>
  </r>
  <r>
    <s v="NON_CORP - Non-Corporate Departments"/>
    <s v="FEG_TRANS"/>
    <s v="Transmission"/>
    <s v="Transmission VegMgt"/>
    <s v="Trans Veg Mgmt Support"/>
    <x v="12"/>
    <x v="9"/>
    <n v="571"/>
    <s v="0571000"/>
    <s v="Maint Of Overhead Lines-Trans"/>
    <s v="18400 - Incentives Allocated"/>
    <x v="1"/>
    <n v="5996.02"/>
  </r>
  <r>
    <s v="NON_CORP - Non-Corporate Departments"/>
    <s v="GOVERNANCE"/>
    <s v="Governance"/>
    <s v="Mapping OU to 60RX3D NDF13 Gov"/>
    <s v="Mapping OU to 60RX3D NDF13 Gov"/>
    <x v="10"/>
    <x v="9"/>
    <n v="910"/>
    <s v="0910000"/>
    <s v="Misc Cust Serv/Inform Exp"/>
    <s v="11000 - Labor"/>
    <x v="1"/>
    <n v="35601.18"/>
  </r>
  <r>
    <s v="NON_CORP - Non-Corporate Departments"/>
    <s v="GOVERNANCE"/>
    <s v="Governance"/>
    <s v="Mapping OU to 60RX3D NDF13 Gov"/>
    <s v="Mapping OU to 60RX3D NDF13 Gov"/>
    <x v="10"/>
    <x v="9"/>
    <n v="910"/>
    <s v="0910000"/>
    <s v="Misc Cust Serv/Inform Exp"/>
    <s v="18400 - Incentives Allocated"/>
    <x v="1"/>
    <n v="3916.1"/>
  </r>
  <r>
    <s v="NON_CORP - Non-Corporate Departments"/>
    <s v="GOVERNANCE"/>
    <s v="Governance"/>
    <s v="Mapping OU to 60RX3D NDF13 Gov"/>
    <s v="Mapping OU to 60RX3D NDF13 Gov"/>
    <x v="4"/>
    <x v="9"/>
    <n v="920"/>
    <s v="0920000"/>
    <s v="A &amp; G Salaries"/>
    <s v="11000 - Labor"/>
    <x v="1"/>
    <n v="1333092.1000000001"/>
  </r>
  <r>
    <s v="NON_CORP - Non-Corporate Departments"/>
    <s v="GOVERNANCE"/>
    <s v="Governance"/>
    <s v="Mapping OU to 60RX3D NDF13 Gov"/>
    <s v="Mapping OU to 60RX3D NDF13 Gov"/>
    <x v="4"/>
    <x v="9"/>
    <n v="920"/>
    <s v="0920000"/>
    <s v="A &amp; G Salaries"/>
    <s v="18400 - Incentives Allocated"/>
    <x v="1"/>
    <n v="159971.14000000001"/>
  </r>
  <r>
    <s v="NON_CORP - Non-Corporate Departments"/>
    <s v="GOVERNANCE"/>
    <s v="Governance"/>
    <s v="Mapping OU to 60RX3D NDF13 Gov"/>
    <s v="Mapping OU to 60RX3D NDF13 Gov"/>
    <x v="4"/>
    <x v="9"/>
    <n v="921"/>
    <s v="0921100"/>
    <s v="Employee Expenses"/>
    <s v="11000 - Labor"/>
    <x v="1"/>
    <n v="52620"/>
  </r>
  <r>
    <s v="NON_CORP - Non-Corporate Departments"/>
    <s v="GOVERNANCE"/>
    <s v="Governance"/>
    <s v="Mapping OU to 60RX3D NDF13 Gov"/>
    <s v="Mapping OU to 60RX3D NDF13 Gov"/>
    <x v="4"/>
    <x v="9"/>
    <n v="921"/>
    <s v="0921100"/>
    <s v="Employee Expenses"/>
    <s v="18400 - Incentives Allocated"/>
    <x v="1"/>
    <n v="6314.3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17C169-6E13-4C58-BC50-F7F27E3616DC}" name="PivotTable1" cacheId="0" applyNumberFormats="0" applyBorderFormats="0" applyFontFormats="0" applyPatternFormats="0" applyAlignmentFormats="0" applyWidthHeightFormats="1" dataCaption="Values" updatedVersion="8" minRefreshableVersion="3" useAutoFormatting="1" colGrandTotals="0" itemPrintTitles="1" createdVersion="6" indent="0" outline="1" outlineData="1" multipleFieldFilters="0" rowHeaderCaption="FERC Category">
  <location ref="A5:B73" firstHeaderRow="1" firstDataRow="2" firstDataCol="1"/>
  <pivotFields count="13">
    <pivotField showAll="0"/>
    <pivotField showAll="0"/>
    <pivotField showAll="0"/>
    <pivotField showAll="0"/>
    <pivotField showAll="0"/>
    <pivotField axis="axisRow" showAll="0">
      <items count="16">
        <item h="1" x="9"/>
        <item h="1" x="13"/>
        <item h="1" x="14"/>
        <item x="0"/>
        <item x="1"/>
        <item x="2"/>
        <item x="3"/>
        <item x="11"/>
        <item x="12"/>
        <item x="8"/>
        <item x="7"/>
        <item x="5"/>
        <item x="10"/>
        <item x="6"/>
        <item x="4"/>
        <item t="default"/>
      </items>
    </pivotField>
    <pivotField axis="axisRow" showAll="0">
      <items count="12">
        <item x="0"/>
        <item x="1"/>
        <item x="2"/>
        <item x="3"/>
        <item x="10"/>
        <item x="4"/>
        <item x="5"/>
        <item x="6"/>
        <item x="7"/>
        <item x="8"/>
        <item x="9"/>
        <item t="default"/>
      </items>
    </pivotField>
    <pivotField showAll="0"/>
    <pivotField showAll="0"/>
    <pivotField showAll="0"/>
    <pivotField showAll="0"/>
    <pivotField axis="axisCol" showAll="0">
      <items count="3">
        <item h="1" x="0"/>
        <item x="1"/>
        <item t="default"/>
      </items>
    </pivotField>
    <pivotField dataField="1" showAll="0"/>
  </pivotFields>
  <rowFields count="2">
    <field x="5"/>
    <field x="6"/>
  </rowFields>
  <rowItems count="67"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7"/>
    </i>
    <i r="1">
      <x v="8"/>
    </i>
    <i r="1">
      <x v="9"/>
    </i>
    <i r="1">
      <x v="10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7"/>
    </i>
    <i r="1">
      <x v="8"/>
    </i>
    <i r="1">
      <x v="9"/>
    </i>
    <i>
      <x v="5"/>
    </i>
    <i r="1">
      <x v="1"/>
    </i>
    <i r="1">
      <x v="2"/>
    </i>
    <i r="1">
      <x v="3"/>
    </i>
    <i r="1">
      <x v="5"/>
    </i>
    <i r="1">
      <x v="6"/>
    </i>
    <i r="1">
      <x v="7"/>
    </i>
    <i r="1">
      <x v="8"/>
    </i>
    <i r="1">
      <x v="9"/>
    </i>
    <i r="1">
      <x v="10"/>
    </i>
    <i>
      <x v="6"/>
    </i>
    <i r="1">
      <x v="1"/>
    </i>
    <i r="1">
      <x v="2"/>
    </i>
    <i r="1">
      <x v="3"/>
    </i>
    <i r="1">
      <x v="5"/>
    </i>
    <i r="1">
      <x v="6"/>
    </i>
    <i r="1">
      <x v="7"/>
    </i>
    <i r="1">
      <x v="8"/>
    </i>
    <i r="1">
      <x v="9"/>
    </i>
    <i r="1">
      <x v="10"/>
    </i>
    <i>
      <x v="7"/>
    </i>
    <i r="1">
      <x v="10"/>
    </i>
    <i>
      <x v="8"/>
    </i>
    <i r="1">
      <x v="10"/>
    </i>
    <i>
      <x v="9"/>
    </i>
    <i r="1">
      <x v="10"/>
    </i>
    <i>
      <x v="10"/>
    </i>
    <i r="1">
      <x v="10"/>
    </i>
    <i>
      <x v="11"/>
    </i>
    <i r="1">
      <x v="10"/>
    </i>
    <i>
      <x v="12"/>
    </i>
    <i r="1">
      <x v="10"/>
    </i>
    <i>
      <x v="13"/>
    </i>
    <i r="1">
      <x v="10"/>
    </i>
    <i>
      <x v="14"/>
    </i>
    <i r="1">
      <x/>
    </i>
    <i r="1">
      <x v="1"/>
    </i>
    <i r="1">
      <x v="2"/>
    </i>
    <i r="1">
      <x v="3"/>
    </i>
    <i r="1">
      <x v="4"/>
    </i>
    <i r="1">
      <x v="5"/>
    </i>
    <i r="1">
      <x v="7"/>
    </i>
    <i r="1">
      <x v="8"/>
    </i>
    <i r="1">
      <x v="9"/>
    </i>
    <i r="1">
      <x v="10"/>
    </i>
    <i t="grand">
      <x/>
    </i>
  </rowItems>
  <colFields count="1">
    <field x="11"/>
  </colFields>
  <colItems count="1">
    <i>
      <x v="1"/>
    </i>
  </colItems>
  <dataFields count="1">
    <dataField name="Sum of Annual Budget Amount" fld="12" baseField="0" baseItem="0" numFmtId="37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94567-B2EC-4D3E-BC24-777963E4D0D0}">
  <sheetPr>
    <pageSetUpPr fitToPage="1"/>
  </sheetPr>
  <dimension ref="A1:J93"/>
  <sheetViews>
    <sheetView showGridLines="0" tabSelected="1" zoomScale="80" zoomScaleNormal="80" workbookViewId="0">
      <selection activeCell="H19" sqref="H19"/>
    </sheetView>
  </sheetViews>
  <sheetFormatPr defaultColWidth="8.6640625" defaultRowHeight="14.4" x14ac:dyDescent="0.3"/>
  <cols>
    <col min="1" max="1" width="32" style="32" customWidth="1"/>
    <col min="2" max="3" width="23.6640625" style="32" customWidth="1"/>
    <col min="4" max="4" width="23.6640625" style="33" customWidth="1"/>
    <col min="5" max="5" width="23.6640625" style="32" customWidth="1"/>
    <col min="6" max="6" width="11" style="32" bestFit="1" customWidth="1"/>
    <col min="7" max="7" width="12.5546875" style="32" bestFit="1" customWidth="1"/>
    <col min="8" max="8" width="13.5546875" style="32" bestFit="1" customWidth="1"/>
    <col min="9" max="9" width="8.6640625" style="32"/>
    <col min="10" max="10" width="13.6640625" style="32" bestFit="1" customWidth="1"/>
    <col min="11" max="16384" width="8.6640625" style="32"/>
  </cols>
  <sheetData>
    <row r="1" spans="1:5" x14ac:dyDescent="0.3">
      <c r="A1" s="32" t="s">
        <v>218</v>
      </c>
    </row>
    <row r="3" spans="1:5" x14ac:dyDescent="0.3">
      <c r="B3" s="34" t="s">
        <v>219</v>
      </c>
      <c r="C3" s="34" t="s">
        <v>220</v>
      </c>
      <c r="D3" s="35" t="s">
        <v>221</v>
      </c>
      <c r="E3" s="34" t="s">
        <v>222</v>
      </c>
    </row>
    <row r="4" spans="1:5" x14ac:dyDescent="0.3">
      <c r="A4" s="32" t="s">
        <v>223</v>
      </c>
      <c r="B4" s="7">
        <f>SUMIF($A$31:$A$93,A4,$E$31:$E$93)</f>
        <v>24200050.750799995</v>
      </c>
      <c r="C4" s="8">
        <f>+B4/B$8</f>
        <v>0.75112817652272523</v>
      </c>
      <c r="D4" s="12">
        <f>+D$8*C4</f>
        <v>409249.02833419887</v>
      </c>
      <c r="E4" s="7">
        <f>+B4+D4</f>
        <v>24609299.779134195</v>
      </c>
    </row>
    <row r="5" spans="1:5" x14ac:dyDescent="0.3">
      <c r="A5" s="32" t="s">
        <v>224</v>
      </c>
      <c r="B5" s="7">
        <f>SUMIF($A$31:$A$93,A5,$E$31:$E$93)</f>
        <v>4431624.0337999994</v>
      </c>
      <c r="C5" s="8">
        <f>+B5/B$8</f>
        <v>0.13755002887473028</v>
      </c>
      <c r="D5" s="12">
        <f>+D$8*C5</f>
        <v>74943.55480701536</v>
      </c>
      <c r="E5" s="7">
        <f t="shared" ref="E5:E7" si="0">+B5+D5</f>
        <v>4506567.5886070151</v>
      </c>
    </row>
    <row r="6" spans="1:5" x14ac:dyDescent="0.3">
      <c r="A6" s="32" t="s">
        <v>225</v>
      </c>
      <c r="B6" s="7">
        <f>SUMIF($A$31:$A$93,A6,$E$31:$E$93)</f>
        <v>3480684.6842</v>
      </c>
      <c r="C6" s="8">
        <f>+B6/B$8</f>
        <v>0.10803449822547569</v>
      </c>
      <c r="D6" s="12">
        <f>+D$8*C6</f>
        <v>58862.142051478484</v>
      </c>
      <c r="E6" s="7">
        <f t="shared" si="0"/>
        <v>3539546.8262514784</v>
      </c>
    </row>
    <row r="7" spans="1:5" x14ac:dyDescent="0.3">
      <c r="A7" s="32" t="s">
        <v>226</v>
      </c>
      <c r="B7" s="7">
        <f>SUMIF($A$31:$A$93,A7,$E$31:$E$93)</f>
        <v>105911.00379999998</v>
      </c>
      <c r="C7" s="8">
        <f>+B7/B$8</f>
        <v>3.2872963770687789E-3</v>
      </c>
      <c r="D7" s="12">
        <f>+D$8*C7</f>
        <v>1791.069607307199</v>
      </c>
      <c r="E7" s="7">
        <f t="shared" si="0"/>
        <v>107702.07340730718</v>
      </c>
    </row>
    <row r="8" spans="1:5" x14ac:dyDescent="0.3">
      <c r="A8" s="36" t="s">
        <v>227</v>
      </c>
      <c r="B8" s="9">
        <f>SUM(B4:B7)</f>
        <v>32218270.472599994</v>
      </c>
      <c r="C8" s="37">
        <f>SUM(C4:C7)</f>
        <v>1</v>
      </c>
      <c r="D8" s="13">
        <f>+B24</f>
        <v>544845.79479999992</v>
      </c>
      <c r="E8" s="9">
        <f>SUM(E4:E7)</f>
        <v>32763116.267399997</v>
      </c>
    </row>
    <row r="9" spans="1:5" x14ac:dyDescent="0.3">
      <c r="A9" s="36"/>
      <c r="B9" s="7"/>
      <c r="D9" s="12"/>
      <c r="E9" s="7"/>
    </row>
    <row r="10" spans="1:5" x14ac:dyDescent="0.3">
      <c r="A10" s="32" t="s">
        <v>228</v>
      </c>
      <c r="B10" s="7">
        <f>SUMIF($A$31:$A$93,A10,$E$31:$E$93)</f>
        <v>31225526.472700007</v>
      </c>
      <c r="C10" s="8">
        <f>+B10/B$14</f>
        <v>0.74237343143937617</v>
      </c>
      <c r="D10" s="12">
        <f>+D$14*C10</f>
        <v>9905836.9037264921</v>
      </c>
      <c r="E10" s="7">
        <f t="shared" ref="E10:E13" si="1">+B10+D10</f>
        <v>41131363.376426503</v>
      </c>
    </row>
    <row r="11" spans="1:5" x14ac:dyDescent="0.3">
      <c r="A11" s="32" t="s">
        <v>229</v>
      </c>
      <c r="B11" s="7">
        <f>SUMIF($A$31:$A$93,A11,$E$31:$E$93)</f>
        <v>4094160.4408999998</v>
      </c>
      <c r="C11" s="8">
        <f>+B11/B$14</f>
        <v>9.7336899604609672E-2</v>
      </c>
      <c r="D11" s="12">
        <f>+D$14*C11</f>
        <v>1298811.9070050556</v>
      </c>
      <c r="E11" s="7">
        <f t="shared" si="1"/>
        <v>5392972.3479050556</v>
      </c>
    </row>
    <row r="12" spans="1:5" x14ac:dyDescent="0.3">
      <c r="A12" s="32" t="s">
        <v>230</v>
      </c>
      <c r="B12" s="7">
        <f>SUMIF($A$31:$A$93,A12,$E$31:$E$93)</f>
        <v>1706261.0120000001</v>
      </c>
      <c r="C12" s="8">
        <f>+B12/B$14</f>
        <v>4.0565620039012117E-2</v>
      </c>
      <c r="D12" s="12">
        <f>+D$14*C12</f>
        <v>541286.09536292101</v>
      </c>
      <c r="E12" s="7">
        <f t="shared" si="1"/>
        <v>2247547.1073629213</v>
      </c>
    </row>
    <row r="13" spans="1:5" x14ac:dyDescent="0.3">
      <c r="A13" s="32" t="s">
        <v>231</v>
      </c>
      <c r="B13" s="7">
        <f>SUMIF($A$31:$A$93,A13,$E$31:$E$93)</f>
        <v>5035803.1424000002</v>
      </c>
      <c r="C13" s="8">
        <f>+B13/B$14</f>
        <v>0.11972404891700215</v>
      </c>
      <c r="D13" s="12">
        <f>+D$14*C13</f>
        <v>1597534.1409055318</v>
      </c>
      <c r="E13" s="7">
        <f t="shared" si="1"/>
        <v>6633337.2833055323</v>
      </c>
    </row>
    <row r="14" spans="1:5" x14ac:dyDescent="0.3">
      <c r="A14" s="36" t="s">
        <v>232</v>
      </c>
      <c r="B14" s="9">
        <f>SUM(B10:B13)</f>
        <v>42061751.068000004</v>
      </c>
      <c r="C14" s="37">
        <f>SUM(C10:C13)</f>
        <v>1</v>
      </c>
      <c r="D14" s="13">
        <f>+B25</f>
        <v>13343469.046999998</v>
      </c>
      <c r="E14" s="9">
        <f>SUM(E10:E13)</f>
        <v>55405220.11500001</v>
      </c>
    </row>
    <row r="15" spans="1:5" x14ac:dyDescent="0.3">
      <c r="A15" s="36"/>
      <c r="B15" s="7"/>
      <c r="D15" s="12"/>
      <c r="E15" s="7"/>
    </row>
    <row r="16" spans="1:5" x14ac:dyDescent="0.3">
      <c r="A16" s="32" t="s">
        <v>89</v>
      </c>
      <c r="B16" s="7">
        <f t="shared" ref="B16:B21" si="2">SUMIF($A$31:$A$93,A16,$E$31:$E$93)</f>
        <v>13728888.356699999</v>
      </c>
      <c r="D16" s="12"/>
      <c r="E16" s="7">
        <f t="shared" ref="E16:E21" si="3">+B16+D16</f>
        <v>13728888.356699999</v>
      </c>
    </row>
    <row r="17" spans="1:5" x14ac:dyDescent="0.3">
      <c r="A17" s="32" t="s">
        <v>233</v>
      </c>
      <c r="B17" s="7">
        <f t="shared" si="2"/>
        <v>39403863.459999993</v>
      </c>
      <c r="D17" s="12"/>
      <c r="E17" s="7">
        <f t="shared" si="3"/>
        <v>39403863.459999993</v>
      </c>
    </row>
    <row r="18" spans="1:5" x14ac:dyDescent="0.3">
      <c r="A18" s="32" t="s">
        <v>234</v>
      </c>
      <c r="B18" s="7">
        <f t="shared" si="2"/>
        <v>27857778.680500001</v>
      </c>
      <c r="D18" s="12"/>
      <c r="E18" s="7">
        <f t="shared" si="3"/>
        <v>27857778.680500001</v>
      </c>
    </row>
    <row r="19" spans="1:5" x14ac:dyDescent="0.3">
      <c r="A19" s="32" t="s">
        <v>235</v>
      </c>
      <c r="B19" s="7">
        <f t="shared" si="2"/>
        <v>5066793.8129999982</v>
      </c>
      <c r="E19" s="7">
        <f t="shared" si="3"/>
        <v>5066793.8129999982</v>
      </c>
    </row>
    <row r="20" spans="1:5" x14ac:dyDescent="0.3">
      <c r="A20" s="32" t="s">
        <v>236</v>
      </c>
      <c r="B20" s="7">
        <f t="shared" si="2"/>
        <v>5666282.2530000005</v>
      </c>
      <c r="E20" s="7">
        <f t="shared" si="3"/>
        <v>5666282.2530000005</v>
      </c>
    </row>
    <row r="21" spans="1:5" x14ac:dyDescent="0.3">
      <c r="A21" s="32" t="s">
        <v>237</v>
      </c>
      <c r="B21" s="7">
        <f t="shared" si="2"/>
        <v>80612168.50029996</v>
      </c>
      <c r="E21" s="7">
        <f t="shared" si="3"/>
        <v>80612168.50029996</v>
      </c>
    </row>
    <row r="22" spans="1:5" x14ac:dyDescent="0.3">
      <c r="A22" s="32" t="s">
        <v>238</v>
      </c>
      <c r="B22" s="38">
        <f>SUM(B16:B21)</f>
        <v>172335775.06349996</v>
      </c>
      <c r="E22" s="38">
        <f>SUM(E16:E21)</f>
        <v>172335775.06349996</v>
      </c>
    </row>
    <row r="23" spans="1:5" x14ac:dyDescent="0.3">
      <c r="B23" s="39"/>
    </row>
    <row r="24" spans="1:5" x14ac:dyDescent="0.3">
      <c r="A24" s="32" t="s">
        <v>239</v>
      </c>
      <c r="B24" s="7">
        <f>SUMIF($A$31:$A$93,A24,$E$31:$E$93)</f>
        <v>544845.79479999992</v>
      </c>
      <c r="E24" s="7"/>
    </row>
    <row r="25" spans="1:5" x14ac:dyDescent="0.3">
      <c r="A25" s="32" t="s">
        <v>240</v>
      </c>
      <c r="B25" s="7">
        <f>SUMIF($A$31:$A$93,A25,$E$31:$E$93)</f>
        <v>13343469.046999998</v>
      </c>
      <c r="E25" s="7"/>
    </row>
    <row r="26" spans="1:5" x14ac:dyDescent="0.3">
      <c r="B26" s="9">
        <f>SUM(B24:B25)</f>
        <v>13888314.841799999</v>
      </c>
      <c r="E26" s="39"/>
    </row>
    <row r="27" spans="1:5" x14ac:dyDescent="0.3">
      <c r="B27" s="7"/>
    </row>
    <row r="28" spans="1:5" ht="15" thickBot="1" x14ac:dyDescent="0.35">
      <c r="A28" s="32" t="s">
        <v>238</v>
      </c>
      <c r="B28" s="40">
        <f>+B8+B14+B22+B26</f>
        <v>260504111.44589996</v>
      </c>
      <c r="C28" s="41"/>
      <c r="D28" s="42">
        <f t="shared" ref="D28:E28" si="4">+D8+D14+D22+D26</f>
        <v>13888314.841799999</v>
      </c>
      <c r="E28" s="40">
        <f t="shared" si="4"/>
        <v>260504111.44589996</v>
      </c>
    </row>
    <row r="29" spans="1:5" ht="15" thickTop="1" x14ac:dyDescent="0.3">
      <c r="E29" s="39"/>
    </row>
    <row r="30" spans="1:5" x14ac:dyDescent="0.3">
      <c r="E30" s="39"/>
    </row>
    <row r="31" spans="1:5" s="33" customFormat="1" x14ac:dyDescent="0.3">
      <c r="A31" s="43"/>
      <c r="B31" s="44" t="s">
        <v>3</v>
      </c>
      <c r="C31" s="44" t="s">
        <v>4</v>
      </c>
      <c r="D31" s="44" t="s">
        <v>9</v>
      </c>
      <c r="E31" s="10" t="s">
        <v>10</v>
      </c>
    </row>
    <row r="32" spans="1:5" x14ac:dyDescent="0.3">
      <c r="A32" s="32" t="s">
        <v>223</v>
      </c>
      <c r="B32" s="45" t="s">
        <v>241</v>
      </c>
      <c r="C32" s="32" t="s">
        <v>125</v>
      </c>
      <c r="D32" s="33">
        <v>2024</v>
      </c>
      <c r="E32" s="7" cm="1">
        <f t="array" ref="E32">SUMPRODUCT((B32='2024  Budget - FINAL'!F:F)*('Link to COS - 2024'!C32='2024  Budget - FINAL'!G:G)*('Link to COS - 2024'!D32='2024  Budget - FINAL'!L:L),'2024  Budget - FINAL'!M:M)</f>
        <v>70963.62</v>
      </c>
    </row>
    <row r="33" spans="1:10" x14ac:dyDescent="0.3">
      <c r="A33" s="32" t="s">
        <v>225</v>
      </c>
      <c r="B33" s="45" t="s">
        <v>241</v>
      </c>
      <c r="C33" s="45" t="s">
        <v>130</v>
      </c>
      <c r="D33" s="33">
        <v>2024</v>
      </c>
      <c r="E33" s="7" cm="1">
        <f t="array" ref="E33">SUMPRODUCT((B33='2024  Budget - FINAL'!F:F)*('Link to COS - 2024'!C33='2024  Budget - FINAL'!G:G)*('Link to COS - 2024'!D33='2024  Budget - FINAL'!L:L),'2024  Budget - FINAL'!M:M)</f>
        <v>81088.600000000006</v>
      </c>
      <c r="J33" s="45"/>
    </row>
    <row r="34" spans="1:10" x14ac:dyDescent="0.3">
      <c r="A34" s="32" t="s">
        <v>223</v>
      </c>
      <c r="B34" s="45" t="s">
        <v>241</v>
      </c>
      <c r="C34" s="45" t="s">
        <v>74</v>
      </c>
      <c r="D34" s="33">
        <v>2024</v>
      </c>
      <c r="E34" s="7" cm="1">
        <f t="array" ref="E34">SUMPRODUCT((B34='2024  Budget - FINAL'!F:F)*('Link to COS - 2024'!C34='2024  Budget - FINAL'!G:G)*('Link to COS - 2024'!D34='2024  Budget - FINAL'!L:L),'2024  Budget - FINAL'!M:M)</f>
        <v>9293698.4332999978</v>
      </c>
      <c r="J34" s="45"/>
    </row>
    <row r="35" spans="1:10" x14ac:dyDescent="0.3">
      <c r="A35" s="32" t="s">
        <v>223</v>
      </c>
      <c r="B35" s="45" t="s">
        <v>241</v>
      </c>
      <c r="C35" s="45" t="s">
        <v>133</v>
      </c>
      <c r="D35" s="33">
        <v>2024</v>
      </c>
      <c r="E35" s="7" cm="1">
        <f t="array" ref="E35">SUMPRODUCT((B35='2024  Budget - FINAL'!F:F)*('Link to COS - 2024'!C35='2024  Budget - FINAL'!G:G)*('Link to COS - 2024'!D35='2024  Budget - FINAL'!L:L),'2024  Budget - FINAL'!M:M)</f>
        <v>82143.299999999988</v>
      </c>
      <c r="J35" s="45"/>
    </row>
    <row r="36" spans="1:10" x14ac:dyDescent="0.3">
      <c r="A36" s="32" t="s">
        <v>223</v>
      </c>
      <c r="B36" s="45" t="s">
        <v>241</v>
      </c>
      <c r="C36" s="45" t="s">
        <v>142</v>
      </c>
      <c r="D36" s="33">
        <v>2024</v>
      </c>
      <c r="E36" s="7" cm="1">
        <f t="array" ref="E36">SUMPRODUCT((B36='2024  Budget - FINAL'!F:F)*('Link to COS - 2024'!C36='2024  Budget - FINAL'!G:G)*('Link to COS - 2024'!D36='2024  Budget - FINAL'!L:L),'2024  Budget - FINAL'!M:M)</f>
        <v>105924.23</v>
      </c>
      <c r="J36" s="45"/>
    </row>
    <row r="37" spans="1:10" x14ac:dyDescent="0.3">
      <c r="A37" s="32" t="s">
        <v>223</v>
      </c>
      <c r="B37" s="45" t="s">
        <v>241</v>
      </c>
      <c r="C37" s="45" t="s">
        <v>143</v>
      </c>
      <c r="D37" s="33">
        <v>2024</v>
      </c>
      <c r="E37" s="7" cm="1">
        <f t="array" ref="E37">SUMPRODUCT((B37='2024  Budget - FINAL'!F:F)*('Link to COS - 2024'!C37='2024  Budget - FINAL'!G:G)*('Link to COS - 2024'!D37='2024  Budget - FINAL'!L:L),'2024  Budget - FINAL'!M:M)</f>
        <v>26853.200000000001</v>
      </c>
      <c r="J37" s="45"/>
    </row>
    <row r="38" spans="1:10" x14ac:dyDescent="0.3">
      <c r="A38" s="32" t="s">
        <v>223</v>
      </c>
      <c r="B38" s="45" t="s">
        <v>241</v>
      </c>
      <c r="C38" s="45" t="s">
        <v>144</v>
      </c>
      <c r="D38" s="33">
        <v>2024</v>
      </c>
      <c r="E38" s="7" cm="1">
        <f t="array" ref="E38">SUMPRODUCT((B38='2024  Budget - FINAL'!F:F)*('Link to COS - 2024'!C38='2024  Budget - FINAL'!G:G)*('Link to COS - 2024'!D38='2024  Budget - FINAL'!L:L),'2024  Budget - FINAL'!M:M)</f>
        <v>10206.470000000001</v>
      </c>
      <c r="J38" s="45"/>
    </row>
    <row r="39" spans="1:10" x14ac:dyDescent="0.3">
      <c r="A39" s="32" t="s">
        <v>224</v>
      </c>
      <c r="B39" s="45" t="s">
        <v>241</v>
      </c>
      <c r="C39" s="32" t="s">
        <v>69</v>
      </c>
      <c r="D39" s="33">
        <v>2024</v>
      </c>
      <c r="E39" s="7" cm="1">
        <f t="array" ref="E39">SUMPRODUCT((B39='2024  Budget - FINAL'!F:F)*('Link to COS - 2024'!C39='2024  Budget - FINAL'!G:G)*('Link to COS - 2024'!D39='2024  Budget - FINAL'!L:L),'2024  Budget - FINAL'!M:M)</f>
        <v>4431624.0337999994</v>
      </c>
      <c r="J39" s="45"/>
    </row>
    <row r="40" spans="1:10" x14ac:dyDescent="0.3">
      <c r="A40" s="32" t="s">
        <v>239</v>
      </c>
      <c r="B40" s="45" t="s">
        <v>241</v>
      </c>
      <c r="C40" s="45" t="s">
        <v>245</v>
      </c>
      <c r="D40" s="33">
        <v>2024</v>
      </c>
      <c r="E40" s="7" cm="1">
        <f t="array" ref="E40">SUMPRODUCT((B40='2024  Budget - FINAL'!F:F)*('Link to COS - 2024'!C40='2024  Budget - FINAL'!G:G)*('Link to COS - 2024'!D40='2024  Budget - FINAL'!L:L),'2024  Budget - FINAL'!M:M)</f>
        <v>1515.8718000000001</v>
      </c>
      <c r="J40" s="45"/>
    </row>
    <row r="41" spans="1:10" x14ac:dyDescent="0.3">
      <c r="A41" s="32" t="s">
        <v>239</v>
      </c>
      <c r="B41" s="45" t="s">
        <v>241</v>
      </c>
      <c r="C41" s="45" t="s">
        <v>75</v>
      </c>
      <c r="D41" s="33">
        <v>2024</v>
      </c>
      <c r="E41" s="7" cm="1">
        <f t="array" ref="E41">SUMPRODUCT((B41='2024  Budget - FINAL'!F:F)*('Link to COS - 2024'!C41='2024  Budget - FINAL'!G:G)*('Link to COS - 2024'!D41='2024  Budget - FINAL'!L:L),'2024  Budget - FINAL'!M:M)</f>
        <v>416817.76539999992</v>
      </c>
      <c r="J41" s="45"/>
    </row>
    <row r="42" spans="1:10" x14ac:dyDescent="0.3">
      <c r="B42" s="45"/>
      <c r="C42" s="45"/>
      <c r="E42" s="7"/>
      <c r="J42" s="45"/>
    </row>
    <row r="43" spans="1:10" x14ac:dyDescent="0.3">
      <c r="A43" s="32" t="s">
        <v>223</v>
      </c>
      <c r="B43" s="45" t="s">
        <v>242</v>
      </c>
      <c r="C43" s="32" t="s">
        <v>125</v>
      </c>
      <c r="D43" s="33">
        <v>2024</v>
      </c>
      <c r="E43" s="7" cm="1">
        <f t="array" ref="E43">SUMPRODUCT((B43='2024  Budget - FINAL'!F:F)*('Link to COS - 2024'!C43='2024  Budget - FINAL'!G:G)*('Link to COS - 2024'!D43='2024  Budget - FINAL'!L:L),'2024  Budget - FINAL'!M:M)</f>
        <v>4124651.8768999996</v>
      </c>
      <c r="J43" s="45"/>
    </row>
    <row r="44" spans="1:10" x14ac:dyDescent="0.3">
      <c r="A44" s="32" t="s">
        <v>223</v>
      </c>
      <c r="B44" s="45" t="s">
        <v>242</v>
      </c>
      <c r="C44" s="45" t="s">
        <v>74</v>
      </c>
      <c r="D44" s="33">
        <v>2024</v>
      </c>
      <c r="E44" s="7" cm="1">
        <f t="array" ref="E44">SUMPRODUCT((B44='2024  Budget - FINAL'!F:F)*('Link to COS - 2024'!C44='2024  Budget - FINAL'!G:G)*('Link to COS - 2024'!D44='2024  Budget - FINAL'!L:L),'2024  Budget - FINAL'!M:M)</f>
        <v>0</v>
      </c>
      <c r="J44" s="45"/>
    </row>
    <row r="45" spans="1:10" x14ac:dyDescent="0.3">
      <c r="A45" s="32" t="s">
        <v>223</v>
      </c>
      <c r="B45" s="45" t="s">
        <v>242</v>
      </c>
      <c r="C45" s="45" t="s">
        <v>133</v>
      </c>
      <c r="D45" s="33">
        <v>2024</v>
      </c>
      <c r="E45" s="7" cm="1">
        <f t="array" ref="E45">SUMPRODUCT((B45='2024  Budget - FINAL'!F:F)*('Link to COS - 2024'!C45='2024  Budget - FINAL'!G:G)*('Link to COS - 2024'!D45='2024  Budget - FINAL'!L:L),'2024  Budget - FINAL'!M:M)</f>
        <v>6656076.2364999996</v>
      </c>
      <c r="J45" s="45"/>
    </row>
    <row r="46" spans="1:10" x14ac:dyDescent="0.3">
      <c r="A46" s="32" t="s">
        <v>223</v>
      </c>
      <c r="B46" s="45" t="s">
        <v>242</v>
      </c>
      <c r="C46" s="45" t="s">
        <v>142</v>
      </c>
      <c r="D46" s="33">
        <v>2024</v>
      </c>
      <c r="E46" s="7" cm="1">
        <f t="array" ref="E46">SUMPRODUCT((B46='2024  Budget - FINAL'!F:F)*('Link to COS - 2024'!C46='2024  Budget - FINAL'!G:G)*('Link to COS - 2024'!D46='2024  Budget - FINAL'!L:L),'2024  Budget - FINAL'!M:M)</f>
        <v>786457.61899999995</v>
      </c>
      <c r="J46" s="45"/>
    </row>
    <row r="47" spans="1:10" x14ac:dyDescent="0.3">
      <c r="A47" s="32" t="s">
        <v>223</v>
      </c>
      <c r="B47" s="45" t="s">
        <v>242</v>
      </c>
      <c r="C47" s="45" t="s">
        <v>143</v>
      </c>
      <c r="D47" s="33">
        <v>2024</v>
      </c>
      <c r="E47" s="7" cm="1">
        <f t="array" ref="E47">SUMPRODUCT((B47='2024  Budget - FINAL'!F:F)*('Link to COS - 2024'!C47='2024  Budget - FINAL'!G:G)*('Link to COS - 2024'!D47='2024  Budget - FINAL'!L:L),'2024  Budget - FINAL'!M:M)</f>
        <v>275612.26120000001</v>
      </c>
      <c r="J47" s="45"/>
    </row>
    <row r="48" spans="1:10" x14ac:dyDescent="0.3">
      <c r="A48" s="32" t="s">
        <v>223</v>
      </c>
      <c r="B48" s="45" t="s">
        <v>242</v>
      </c>
      <c r="C48" s="45" t="s">
        <v>144</v>
      </c>
      <c r="D48" s="33">
        <v>2024</v>
      </c>
      <c r="E48" s="7" cm="1">
        <f t="array" ref="E48">SUMPRODUCT((B48='2024  Budget - FINAL'!F:F)*('Link to COS - 2024'!C48='2024  Budget - FINAL'!G:G)*('Link to COS - 2024'!D48='2024  Budget - FINAL'!L:L),'2024  Budget - FINAL'!M:M)</f>
        <v>2767463.5039000004</v>
      </c>
      <c r="J48" s="45"/>
    </row>
    <row r="49" spans="1:10" x14ac:dyDescent="0.3">
      <c r="A49" s="32" t="s">
        <v>224</v>
      </c>
      <c r="B49" s="45" t="s">
        <v>242</v>
      </c>
      <c r="C49" s="32" t="s">
        <v>69</v>
      </c>
      <c r="D49" s="33">
        <v>2024</v>
      </c>
      <c r="E49" s="7" cm="1">
        <f t="array" ref="E49">SUMPRODUCT((B49='2024  Budget - FINAL'!F:F)*('Link to COS - 2024'!C49='2024  Budget - FINAL'!G:G)*('Link to COS - 2024'!D49='2024  Budget - FINAL'!L:L),'2024  Budget - FINAL'!M:M)</f>
        <v>0</v>
      </c>
      <c r="J49" s="45"/>
    </row>
    <row r="50" spans="1:10" x14ac:dyDescent="0.3">
      <c r="A50" s="32" t="s">
        <v>225</v>
      </c>
      <c r="B50" s="45" t="s">
        <v>242</v>
      </c>
      <c r="C50" s="45" t="s">
        <v>130</v>
      </c>
      <c r="D50" s="33">
        <v>2024</v>
      </c>
      <c r="E50" s="7" cm="1">
        <f t="array" ref="E50">SUMPRODUCT((B50='2024  Budget - FINAL'!F:F)*('Link to COS - 2024'!C50='2024  Budget - FINAL'!G:G)*('Link to COS - 2024'!D50='2024  Budget - FINAL'!L:L),'2024  Budget - FINAL'!M:M)</f>
        <v>3399596.0841999999</v>
      </c>
      <c r="J50" s="45"/>
    </row>
    <row r="51" spans="1:10" x14ac:dyDescent="0.3">
      <c r="A51" s="32" t="s">
        <v>226</v>
      </c>
      <c r="B51" s="45" t="s">
        <v>242</v>
      </c>
      <c r="C51" s="45" t="s">
        <v>141</v>
      </c>
      <c r="D51" s="33">
        <v>2024</v>
      </c>
      <c r="E51" s="7" cm="1">
        <f t="array" ref="E51">SUMPRODUCT((B51='2024  Budget - FINAL'!F:F)*('Link to COS - 2024'!C51='2024  Budget - FINAL'!G:G)*('Link to COS - 2024'!D51='2024  Budget - FINAL'!L:L),'2024  Budget - FINAL'!M:M)</f>
        <v>105911.00379999998</v>
      </c>
      <c r="J51" s="45"/>
    </row>
    <row r="52" spans="1:10" x14ac:dyDescent="0.3">
      <c r="A52" s="32" t="s">
        <v>239</v>
      </c>
      <c r="B52" s="45" t="s">
        <v>242</v>
      </c>
      <c r="C52" s="45" t="s">
        <v>245</v>
      </c>
      <c r="D52" s="33">
        <v>2024</v>
      </c>
      <c r="E52" s="7" cm="1">
        <f t="array" ref="E52">SUMPRODUCT((B52='2024  Budget - FINAL'!F:F)*('Link to COS - 2024'!C52='2024  Budget - FINAL'!G:G)*('Link to COS - 2024'!D52='2024  Budget - FINAL'!L:L),'2024  Budget - FINAL'!M:M)</f>
        <v>1800</v>
      </c>
      <c r="J52" s="45"/>
    </row>
    <row r="53" spans="1:10" x14ac:dyDescent="0.3">
      <c r="A53" s="32" t="s">
        <v>239</v>
      </c>
      <c r="B53" s="45" t="s">
        <v>242</v>
      </c>
      <c r="C53" s="45" t="s">
        <v>75</v>
      </c>
      <c r="D53" s="33">
        <v>2024</v>
      </c>
      <c r="E53" s="7" cm="1">
        <f t="array" ref="E53">SUMPRODUCT((B53='2024  Budget - FINAL'!F:F)*('Link to COS - 2024'!C53='2024  Budget - FINAL'!G:G)*('Link to COS - 2024'!D53='2024  Budget - FINAL'!L:L),'2024  Budget - FINAL'!M:M)</f>
        <v>124712.15759999998</v>
      </c>
      <c r="J53" s="45"/>
    </row>
    <row r="54" spans="1:10" x14ac:dyDescent="0.3">
      <c r="B54" s="45"/>
      <c r="C54" s="45"/>
      <c r="E54" s="7"/>
      <c r="J54" s="45"/>
    </row>
    <row r="55" spans="1:10" x14ac:dyDescent="0.3">
      <c r="A55" s="32" t="s">
        <v>228</v>
      </c>
      <c r="B55" s="45" t="s">
        <v>243</v>
      </c>
      <c r="C55" s="32" t="s">
        <v>125</v>
      </c>
      <c r="D55" s="33">
        <v>2024</v>
      </c>
      <c r="E55" s="7" cm="1">
        <f t="array" ref="E55">SUMPRODUCT((B55='2024  Budget - FINAL'!F:F)*('Link to COS - 2024'!C55='2024  Budget - FINAL'!G:G)*('Link to COS - 2024'!D55='2024  Budget - FINAL'!L:L),'2024  Budget - FINAL'!M:M)</f>
        <v>1032770.4</v>
      </c>
    </row>
    <row r="56" spans="1:10" x14ac:dyDescent="0.3">
      <c r="A56" s="32" t="s">
        <v>230</v>
      </c>
      <c r="B56" s="45" t="s">
        <v>243</v>
      </c>
      <c r="C56" s="45" t="s">
        <v>130</v>
      </c>
      <c r="D56" s="33">
        <v>2024</v>
      </c>
      <c r="E56" s="7" cm="1">
        <f t="array" ref="E56">SUMPRODUCT((B56='2024  Budget - FINAL'!F:F)*('Link to COS - 2024'!C56='2024  Budget - FINAL'!G:G)*('Link to COS - 2024'!D56='2024  Budget - FINAL'!L:L),'2024  Budget - FINAL'!M:M)</f>
        <v>1180127.04</v>
      </c>
      <c r="J56" s="45"/>
    </row>
    <row r="57" spans="1:10" x14ac:dyDescent="0.3">
      <c r="A57" s="32" t="s">
        <v>228</v>
      </c>
      <c r="B57" s="45" t="s">
        <v>243</v>
      </c>
      <c r="C57" s="45" t="s">
        <v>74</v>
      </c>
      <c r="D57" s="33">
        <v>2024</v>
      </c>
      <c r="E57" s="7" cm="1">
        <f t="array" ref="E57">SUMPRODUCT((B57='2024  Budget - FINAL'!F:F)*('Link to COS - 2024'!C57='2024  Budget - FINAL'!G:G)*('Link to COS - 2024'!D57='2024  Budget - FINAL'!L:L),'2024  Budget - FINAL'!M:M)</f>
        <v>8858178.1255000029</v>
      </c>
      <c r="J57" s="45"/>
    </row>
    <row r="58" spans="1:10" x14ac:dyDescent="0.3">
      <c r="A58" s="32" t="s">
        <v>228</v>
      </c>
      <c r="B58" s="45" t="s">
        <v>243</v>
      </c>
      <c r="C58" s="45" t="s">
        <v>133</v>
      </c>
      <c r="D58" s="33">
        <v>2024</v>
      </c>
      <c r="E58" s="7" cm="1">
        <f t="array" ref="E58">SUMPRODUCT((B58='2024  Budget - FINAL'!F:F)*('Link to COS - 2024'!C58='2024  Budget - FINAL'!G:G)*('Link to COS - 2024'!D58='2024  Budget - FINAL'!L:L),'2024  Budget - FINAL'!M:M)</f>
        <v>1195475.4099999999</v>
      </c>
      <c r="J58" s="45"/>
    </row>
    <row r="59" spans="1:10" x14ac:dyDescent="0.3">
      <c r="A59" s="32" t="s">
        <v>228</v>
      </c>
      <c r="B59" s="45" t="s">
        <v>243</v>
      </c>
      <c r="C59" s="45" t="s">
        <v>142</v>
      </c>
      <c r="D59" s="33">
        <v>2024</v>
      </c>
      <c r="E59" s="7" cm="1">
        <f t="array" ref="E59">SUMPRODUCT((B59='2024  Budget - FINAL'!F:F)*('Link to COS - 2024'!C59='2024  Budget - FINAL'!G:G)*('Link to COS - 2024'!D59='2024  Budget - FINAL'!L:L),'2024  Budget - FINAL'!M:M)</f>
        <v>1541572.44</v>
      </c>
      <c r="J59" s="45"/>
    </row>
    <row r="60" spans="1:10" x14ac:dyDescent="0.3">
      <c r="A60" s="32" t="s">
        <v>228</v>
      </c>
      <c r="B60" s="45" t="s">
        <v>243</v>
      </c>
      <c r="C60" s="45" t="s">
        <v>143</v>
      </c>
      <c r="D60" s="33">
        <v>2024</v>
      </c>
      <c r="E60" s="7" cm="1">
        <f t="array" ref="E60">SUMPRODUCT((B60='2024  Budget - FINAL'!F:F)*('Link to COS - 2024'!C60='2024  Budget - FINAL'!G:G)*('Link to COS - 2024'!D60='2024  Budget - FINAL'!L:L),'2024  Budget - FINAL'!M:M)</f>
        <v>390807.48</v>
      </c>
      <c r="J60" s="45"/>
    </row>
    <row r="61" spans="1:10" x14ac:dyDescent="0.3">
      <c r="A61" s="32" t="s">
        <v>228</v>
      </c>
      <c r="B61" s="45" t="s">
        <v>243</v>
      </c>
      <c r="C61" s="45" t="s">
        <v>144</v>
      </c>
      <c r="D61" s="33">
        <v>2024</v>
      </c>
      <c r="E61" s="7" cm="1">
        <f t="array" ref="E61">SUMPRODUCT((B61='2024  Budget - FINAL'!F:F)*('Link to COS - 2024'!C61='2024  Budget - FINAL'!G:G)*('Link to COS - 2024'!D61='2024  Budget - FINAL'!L:L),'2024  Budget - FINAL'!M:M)</f>
        <v>148539.64000000001</v>
      </c>
      <c r="J61" s="45"/>
    </row>
    <row r="62" spans="1:10" x14ac:dyDescent="0.3">
      <c r="A62" s="32" t="s">
        <v>229</v>
      </c>
      <c r="B62" s="45" t="s">
        <v>243</v>
      </c>
      <c r="C62" s="32" t="s">
        <v>69</v>
      </c>
      <c r="D62" s="33">
        <v>2024</v>
      </c>
      <c r="E62" s="7" cm="1">
        <f t="array" ref="E62">SUMPRODUCT((B62='2024  Budget - FINAL'!F:F)*('Link to COS - 2024'!C62='2024  Budget - FINAL'!G:G)*('Link to COS - 2024'!D62='2024  Budget - FINAL'!L:L),'2024  Budget - FINAL'!M:M)</f>
        <v>4094160.4408999998</v>
      </c>
      <c r="J62" s="45"/>
    </row>
    <row r="63" spans="1:10" x14ac:dyDescent="0.3">
      <c r="A63" s="32" t="s">
        <v>240</v>
      </c>
      <c r="B63" s="45" t="s">
        <v>243</v>
      </c>
      <c r="C63" s="45" t="s">
        <v>75</v>
      </c>
      <c r="D63" s="33">
        <v>2024</v>
      </c>
      <c r="E63" s="7" cm="1">
        <f t="array" ref="E63">SUMPRODUCT((B63='2024  Budget - FINAL'!F:F)*('Link to COS - 2024'!C63='2024  Budget - FINAL'!G:G)*('Link to COS - 2024'!D63='2024  Budget - FINAL'!L:L),'2024  Budget - FINAL'!M:M)</f>
        <v>6630051.7913999986</v>
      </c>
      <c r="J63" s="45"/>
    </row>
    <row r="64" spans="1:10" x14ac:dyDescent="0.3">
      <c r="B64" s="45"/>
      <c r="C64" s="45"/>
      <c r="E64" s="7"/>
      <c r="J64" s="45"/>
    </row>
    <row r="65" spans="1:10" x14ac:dyDescent="0.3">
      <c r="A65" s="32" t="s">
        <v>228</v>
      </c>
      <c r="B65" s="45" t="s">
        <v>244</v>
      </c>
      <c r="C65" s="32" t="s">
        <v>125</v>
      </c>
      <c r="D65" s="33">
        <v>2024</v>
      </c>
      <c r="E65" s="7" cm="1">
        <f t="array" ref="E65">SUMPRODUCT((B65='2024  Budget - FINAL'!F:F)*('Link to COS - 2024'!C65='2024  Budget - FINAL'!G:G)*('Link to COS - 2024'!D65='2024  Budget - FINAL'!L:L),'2024  Budget - FINAL'!M:M)</f>
        <v>2785688.4194000005</v>
      </c>
      <c r="J65" s="45"/>
    </row>
    <row r="66" spans="1:10" x14ac:dyDescent="0.3">
      <c r="A66" s="32" t="s">
        <v>228</v>
      </c>
      <c r="B66" s="45" t="s">
        <v>244</v>
      </c>
      <c r="C66" s="45" t="s">
        <v>74</v>
      </c>
      <c r="D66" s="33">
        <v>2024</v>
      </c>
      <c r="E66" s="7" cm="1">
        <f t="array" ref="E66">SUMPRODUCT((B66='2024  Budget - FINAL'!F:F)*('Link to COS - 2024'!C66='2024  Budget - FINAL'!G:G)*('Link to COS - 2024'!D66='2024  Budget - FINAL'!L:L),'2024  Budget - FINAL'!M:M)</f>
        <v>0</v>
      </c>
      <c r="J66" s="45"/>
    </row>
    <row r="67" spans="1:10" x14ac:dyDescent="0.3">
      <c r="A67" s="32" t="s">
        <v>228</v>
      </c>
      <c r="B67" s="45" t="s">
        <v>244</v>
      </c>
      <c r="C67" s="45" t="s">
        <v>133</v>
      </c>
      <c r="D67" s="33">
        <v>2024</v>
      </c>
      <c r="E67" s="7" cm="1">
        <f t="array" ref="E67">SUMPRODUCT((B67='2024  Budget - FINAL'!F:F)*('Link to COS - 2024'!C67='2024  Budget - FINAL'!G:G)*('Link to COS - 2024'!D67='2024  Budget - FINAL'!L:L),'2024  Budget - FINAL'!M:M)</f>
        <v>482571.01109999995</v>
      </c>
      <c r="J67" s="45"/>
    </row>
    <row r="68" spans="1:10" x14ac:dyDescent="0.3">
      <c r="A68" s="32" t="s">
        <v>228</v>
      </c>
      <c r="B68" s="45" t="s">
        <v>244</v>
      </c>
      <c r="C68" s="45" t="s">
        <v>142</v>
      </c>
      <c r="D68" s="33">
        <v>2024</v>
      </c>
      <c r="E68" s="7" cm="1">
        <f t="array" ref="E68">SUMPRODUCT((B68='2024  Budget - FINAL'!F:F)*('Link to COS - 2024'!C68='2024  Budget - FINAL'!G:G)*('Link to COS - 2024'!D68='2024  Budget - FINAL'!L:L),'2024  Budget - FINAL'!M:M)</f>
        <v>10627060.375</v>
      </c>
      <c r="J68" s="45"/>
    </row>
    <row r="69" spans="1:10" x14ac:dyDescent="0.3">
      <c r="A69" s="32" t="s">
        <v>228</v>
      </c>
      <c r="B69" s="45" t="s">
        <v>244</v>
      </c>
      <c r="C69" s="45" t="s">
        <v>143</v>
      </c>
      <c r="D69" s="33">
        <v>2024</v>
      </c>
      <c r="E69" s="7" cm="1">
        <f t="array" ref="E69">SUMPRODUCT((B69='2024  Budget - FINAL'!F:F)*('Link to COS - 2024'!C69='2024  Budget - FINAL'!G:G)*('Link to COS - 2024'!D69='2024  Budget - FINAL'!L:L),'2024  Budget - FINAL'!M:M)</f>
        <v>4462744.9070999995</v>
      </c>
      <c r="J69" s="45"/>
    </row>
    <row r="70" spans="1:10" x14ac:dyDescent="0.3">
      <c r="A70" s="32" t="s">
        <v>228</v>
      </c>
      <c r="B70" s="45" t="s">
        <v>244</v>
      </c>
      <c r="C70" s="45" t="s">
        <v>144</v>
      </c>
      <c r="D70" s="33">
        <v>2024</v>
      </c>
      <c r="E70" s="7" cm="1">
        <f t="array" ref="E70">SUMPRODUCT((B70='2024  Budget - FINAL'!F:F)*('Link to COS - 2024'!C70='2024  Budget - FINAL'!G:G)*('Link to COS - 2024'!D70='2024  Budget - FINAL'!L:L),'2024  Budget - FINAL'!M:M)</f>
        <v>-299881.73540000006</v>
      </c>
      <c r="J70" s="45"/>
    </row>
    <row r="71" spans="1:10" x14ac:dyDescent="0.3">
      <c r="A71" s="32" t="s">
        <v>229</v>
      </c>
      <c r="B71" s="45" t="s">
        <v>244</v>
      </c>
      <c r="C71" s="32" t="s">
        <v>69</v>
      </c>
      <c r="D71" s="33">
        <v>2024</v>
      </c>
      <c r="E71" s="7" cm="1">
        <f t="array" ref="E71">SUMPRODUCT((B71='2024  Budget - FINAL'!F:F)*('Link to COS - 2024'!C71='2024  Budget - FINAL'!G:G)*('Link to COS - 2024'!D71='2024  Budget - FINAL'!L:L),'2024  Budget - FINAL'!M:M)</f>
        <v>0</v>
      </c>
      <c r="J71" s="45"/>
    </row>
    <row r="72" spans="1:10" x14ac:dyDescent="0.3">
      <c r="A72" s="32" t="s">
        <v>230</v>
      </c>
      <c r="B72" s="45" t="s">
        <v>244</v>
      </c>
      <c r="C72" s="45" t="s">
        <v>130</v>
      </c>
      <c r="D72" s="33">
        <v>2024</v>
      </c>
      <c r="E72" s="7" cm="1">
        <f t="array" ref="E72">SUMPRODUCT((B72='2024  Budget - FINAL'!F:F)*('Link to COS - 2024'!C72='2024  Budget - FINAL'!G:G)*('Link to COS - 2024'!D72='2024  Budget - FINAL'!L:L),'2024  Budget - FINAL'!M:M)</f>
        <v>526133.97199999995</v>
      </c>
      <c r="J72" s="45"/>
    </row>
    <row r="73" spans="1:10" x14ac:dyDescent="0.3">
      <c r="A73" s="32" t="s">
        <v>231</v>
      </c>
      <c r="B73" s="45" t="s">
        <v>244</v>
      </c>
      <c r="C73" s="45" t="s">
        <v>141</v>
      </c>
      <c r="D73" s="33">
        <v>2024</v>
      </c>
      <c r="E73" s="7" cm="1">
        <f t="array" ref="E73">SUMPRODUCT((B73='2024  Budget - FINAL'!F:F)*('Link to COS - 2024'!C73='2024  Budget - FINAL'!G:G)*('Link to COS - 2024'!D73='2024  Budget - FINAL'!L:L),'2024  Budget - FINAL'!M:M)</f>
        <v>5035803.1424000002</v>
      </c>
      <c r="J73" s="45"/>
    </row>
    <row r="74" spans="1:10" x14ac:dyDescent="0.3">
      <c r="A74" s="32" t="s">
        <v>240</v>
      </c>
      <c r="B74" s="45" t="s">
        <v>244</v>
      </c>
      <c r="C74" s="45" t="s">
        <v>245</v>
      </c>
      <c r="D74" s="33">
        <v>2024</v>
      </c>
      <c r="E74" s="7" cm="1">
        <f t="array" ref="E74">SUMPRODUCT((B74='2024  Budget - FINAL'!F:F)*('Link to COS - 2024'!C74='2024  Budget - FINAL'!G:G)*('Link to COS - 2024'!D74='2024  Budget - FINAL'!L:L),'2024  Budget - FINAL'!M:M)</f>
        <v>6710993.2577999989</v>
      </c>
      <c r="J74" s="45"/>
    </row>
    <row r="75" spans="1:10" x14ac:dyDescent="0.3">
      <c r="A75" s="32" t="s">
        <v>240</v>
      </c>
      <c r="B75" s="45" t="s">
        <v>244</v>
      </c>
      <c r="C75" s="45" t="s">
        <v>75</v>
      </c>
      <c r="D75" s="33">
        <v>2024</v>
      </c>
      <c r="E75" s="7" cm="1">
        <f t="array" ref="E75">SUMPRODUCT((B75='2024  Budget - FINAL'!F:F)*('Link to COS - 2024'!C75='2024  Budget - FINAL'!G:G)*('Link to COS - 2024'!D75='2024  Budget - FINAL'!L:L),'2024  Budget - FINAL'!M:M)</f>
        <v>2423.997800000001</v>
      </c>
      <c r="J75" s="45"/>
    </row>
    <row r="76" spans="1:10" x14ac:dyDescent="0.3">
      <c r="B76" s="45"/>
      <c r="C76" s="45"/>
      <c r="E76" s="7"/>
      <c r="J76" s="45"/>
    </row>
    <row r="77" spans="1:10" x14ac:dyDescent="0.3">
      <c r="A77" s="32" t="s">
        <v>89</v>
      </c>
      <c r="B77" s="45" t="s">
        <v>246</v>
      </c>
      <c r="C77" s="45"/>
      <c r="D77" s="33">
        <v>2024</v>
      </c>
      <c r="E77" s="7" cm="1">
        <f t="array" ref="E77">SUMPRODUCT((B77='2024  Budget - FINAL'!F:F)*('Link to COS - 2024'!D77='2024  Budget - FINAL'!L:L),'2024  Budget - FINAL'!M:M)</f>
        <v>8861535.5092999991</v>
      </c>
      <c r="J77" s="45"/>
    </row>
    <row r="78" spans="1:10" x14ac:dyDescent="0.3">
      <c r="A78" s="32" t="s">
        <v>89</v>
      </c>
      <c r="B78" s="45" t="s">
        <v>247</v>
      </c>
      <c r="C78" s="45"/>
      <c r="D78" s="33">
        <v>2024</v>
      </c>
      <c r="E78" s="7" cm="1">
        <f t="array" ref="E78">SUMPRODUCT((B78='2024  Budget - FINAL'!F:F)*('Link to COS - 2024'!D78='2024  Budget - FINAL'!L:L),'2024  Budget - FINAL'!M:M)</f>
        <v>4867352.8474000013</v>
      </c>
      <c r="J78" s="45"/>
    </row>
    <row r="79" spans="1:10" x14ac:dyDescent="0.3">
      <c r="B79" s="45"/>
      <c r="C79" s="45"/>
      <c r="E79" s="7"/>
      <c r="J79" s="45"/>
    </row>
    <row r="80" spans="1:10" x14ac:dyDescent="0.3">
      <c r="A80" s="32" t="s">
        <v>233</v>
      </c>
      <c r="B80" s="45" t="s">
        <v>248</v>
      </c>
      <c r="C80" s="45"/>
      <c r="D80" s="33">
        <v>2024</v>
      </c>
      <c r="E80" s="7" cm="1">
        <f t="array" ref="E80">SUMPRODUCT((B80='2024  Budget - FINAL'!F:F)*('Link to COS - 2024'!D80='2024  Budget - FINAL'!L:L),'2024  Budget - FINAL'!M:M)</f>
        <v>19726375.439799987</v>
      </c>
      <c r="J80" s="45"/>
    </row>
    <row r="81" spans="1:5" x14ac:dyDescent="0.3">
      <c r="A81" s="32" t="s">
        <v>233</v>
      </c>
      <c r="B81" s="45" t="s">
        <v>249</v>
      </c>
      <c r="C81" s="45"/>
      <c r="D81" s="33">
        <v>2024</v>
      </c>
      <c r="E81" s="7" cm="1">
        <f t="array" ref="E81">SUMPRODUCT((B81='2024  Budget - FINAL'!F:F)*('Link to COS - 2024'!D81='2024  Budget - FINAL'!L:L),'2024  Budget - FINAL'!M:M)</f>
        <v>19677488.020200007</v>
      </c>
    </row>
    <row r="82" spans="1:5" x14ac:dyDescent="0.3">
      <c r="B82" s="45"/>
      <c r="C82" s="45"/>
      <c r="E82" s="7"/>
    </row>
    <row r="83" spans="1:5" x14ac:dyDescent="0.3">
      <c r="A83" s="32" t="s">
        <v>234</v>
      </c>
      <c r="B83" s="45" t="s">
        <v>250</v>
      </c>
      <c r="C83" s="45"/>
      <c r="D83" s="33">
        <v>2024</v>
      </c>
      <c r="E83" s="7" cm="1">
        <f t="array" ref="E83">SUMPRODUCT((B83='2024  Budget - FINAL'!F:F)*('Link to COS - 2024'!D83='2024  Budget - FINAL'!L:L),'2024  Budget - FINAL'!M:M)</f>
        <v>27857778.680500001</v>
      </c>
    </row>
    <row r="84" spans="1:5" x14ac:dyDescent="0.3">
      <c r="B84" s="45"/>
      <c r="C84" s="45"/>
      <c r="E84" s="7"/>
    </row>
    <row r="85" spans="1:5" x14ac:dyDescent="0.3">
      <c r="A85" s="32" t="s">
        <v>235</v>
      </c>
      <c r="B85" s="45" t="s">
        <v>251</v>
      </c>
      <c r="C85" s="45"/>
      <c r="D85" s="33">
        <v>2024</v>
      </c>
      <c r="E85" s="7" cm="1">
        <f t="array" ref="E85">SUMPRODUCT((B85='2024  Budget - FINAL'!F:F)*('Link to COS - 2024'!D85='2024  Budget - FINAL'!L:L),'2024  Budget - FINAL'!M:M)</f>
        <v>5066793.8129999982</v>
      </c>
    </row>
    <row r="86" spans="1:5" x14ac:dyDescent="0.3">
      <c r="B86" s="45"/>
      <c r="C86" s="45"/>
      <c r="E86" s="7"/>
    </row>
    <row r="87" spans="1:5" x14ac:dyDescent="0.3">
      <c r="A87" s="32" t="s">
        <v>236</v>
      </c>
      <c r="B87" s="45" t="s">
        <v>252</v>
      </c>
      <c r="C87" s="45"/>
      <c r="D87" s="33">
        <v>2024</v>
      </c>
      <c r="E87" s="7" cm="1">
        <f t="array" ref="E87">SUMPRODUCT((B87='2024  Budget - FINAL'!F:F)*('Link to COS - 2024'!D87='2024  Budget - FINAL'!L:L),'2024  Budget - FINAL'!M:M)</f>
        <v>5666282.2530000005</v>
      </c>
    </row>
    <row r="88" spans="1:5" x14ac:dyDescent="0.3">
      <c r="B88" s="45"/>
      <c r="C88" s="45"/>
      <c r="E88" s="7"/>
    </row>
    <row r="89" spans="1:5" x14ac:dyDescent="0.3">
      <c r="A89" s="32" t="s">
        <v>237</v>
      </c>
      <c r="B89" s="45" t="s">
        <v>253</v>
      </c>
      <c r="C89" s="45"/>
      <c r="D89" s="33">
        <v>2024</v>
      </c>
      <c r="E89" s="7" cm="1">
        <f t="array" ref="E89">SUMPRODUCT((B89='2024  Budget - FINAL'!F:F)*('Link to COS - 2024'!D89='2024  Budget - FINAL'!L:L),'2024  Budget - FINAL'!M:M)</f>
        <v>80612168.50029996</v>
      </c>
    </row>
    <row r="90" spans="1:5" x14ac:dyDescent="0.3">
      <c r="B90" s="45"/>
      <c r="C90" s="45"/>
      <c r="E90" s="7"/>
    </row>
    <row r="91" spans="1:5" x14ac:dyDescent="0.3">
      <c r="B91" s="45"/>
      <c r="C91" s="45"/>
      <c r="E91" s="7"/>
    </row>
    <row r="92" spans="1:5" ht="15" thickBot="1" x14ac:dyDescent="0.35">
      <c r="A92" s="32" t="s">
        <v>238</v>
      </c>
      <c r="E92" s="40">
        <f>SUM(E31:E91)</f>
        <v>260504111.4458999</v>
      </c>
    </row>
    <row r="93" spans="1:5" ht="15" thickTop="1" x14ac:dyDescent="0.3">
      <c r="A93" s="32" t="s">
        <v>254</v>
      </c>
      <c r="E93" s="7">
        <f>GETPIVOTDATA("Annual Budget Amount",'Budget Pivot - All Charges'!$A$5,"Fiscal Year",2024)</f>
        <v>260504111.44590005</v>
      </c>
    </row>
  </sheetData>
  <pageMargins left="0.7" right="0.7" top="0.25" bottom="0.25" header="0.3" footer="0.3"/>
  <pageSetup scale="56" orientation="portrait" r:id="rId1"/>
  <headerFooter>
    <oddHeader xml:space="preserve">&amp;RDEF’s Response to OPC POD 1 (1-26)
Q7
Page &amp;P of &amp;N
</oddHeader>
    <oddFooter>&amp;R20240025-OPCPOD1-00004317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24765-F5AE-4274-B81D-B4FCC9C9D56C}">
  <sheetPr>
    <pageSetUpPr fitToPage="1"/>
  </sheetPr>
  <dimension ref="A1:G73"/>
  <sheetViews>
    <sheetView tabSelected="1" zoomScale="80" zoomScaleNormal="80" workbookViewId="0">
      <selection activeCell="H19" sqref="H19"/>
    </sheetView>
  </sheetViews>
  <sheetFormatPr defaultRowHeight="14.4" x14ac:dyDescent="0.3"/>
  <cols>
    <col min="1" max="1" width="52.109375" bestFit="1" customWidth="1"/>
    <col min="2" max="2" width="16.6640625" bestFit="1" customWidth="1"/>
    <col min="3" max="3" width="12.109375" bestFit="1" customWidth="1"/>
    <col min="4" max="4" width="14.5546875" bestFit="1" customWidth="1"/>
    <col min="5" max="5" width="12" bestFit="1" customWidth="1"/>
    <col min="6" max="7" width="36" bestFit="1" customWidth="1"/>
  </cols>
  <sheetData>
    <row r="1" spans="1:7" x14ac:dyDescent="0.3">
      <c r="A1" s="3" t="s">
        <v>255</v>
      </c>
      <c r="F1" s="14" t="s">
        <v>130</v>
      </c>
      <c r="G1" t="s">
        <v>256</v>
      </c>
    </row>
    <row r="2" spans="1:7" x14ac:dyDescent="0.3">
      <c r="A2" s="3" t="s">
        <v>257</v>
      </c>
      <c r="F2" s="14" t="s">
        <v>75</v>
      </c>
      <c r="G2" t="s">
        <v>256</v>
      </c>
    </row>
    <row r="3" spans="1:7" x14ac:dyDescent="0.3">
      <c r="F3" s="15" t="s">
        <v>245</v>
      </c>
      <c r="G3" t="s">
        <v>258</v>
      </c>
    </row>
    <row r="5" spans="1:7" x14ac:dyDescent="0.3">
      <c r="A5" s="17" t="s">
        <v>259</v>
      </c>
      <c r="B5" s="17" t="s">
        <v>260</v>
      </c>
    </row>
    <row r="6" spans="1:7" x14ac:dyDescent="0.3">
      <c r="A6" s="17" t="s">
        <v>261</v>
      </c>
      <c r="B6">
        <v>2024</v>
      </c>
    </row>
    <row r="7" spans="1:7" x14ac:dyDescent="0.3">
      <c r="A7" s="11" t="s">
        <v>241</v>
      </c>
      <c r="B7" s="31">
        <v>14520835.5243</v>
      </c>
    </row>
    <row r="8" spans="1:7" x14ac:dyDescent="0.3">
      <c r="A8" s="16" t="s">
        <v>69</v>
      </c>
      <c r="B8" s="31">
        <v>4431624.0338000003</v>
      </c>
    </row>
    <row r="9" spans="1:7" x14ac:dyDescent="0.3">
      <c r="A9" s="16" t="s">
        <v>125</v>
      </c>
      <c r="B9" s="31">
        <v>70963.62</v>
      </c>
    </row>
    <row r="10" spans="1:7" x14ac:dyDescent="0.3">
      <c r="A10" s="16" t="s">
        <v>130</v>
      </c>
      <c r="B10" s="31">
        <v>81088.600000000006</v>
      </c>
    </row>
    <row r="11" spans="1:7" x14ac:dyDescent="0.3">
      <c r="A11" s="16" t="s">
        <v>133</v>
      </c>
      <c r="B11" s="31">
        <v>82143.3</v>
      </c>
    </row>
    <row r="12" spans="1:7" x14ac:dyDescent="0.3">
      <c r="A12" s="16" t="s">
        <v>74</v>
      </c>
      <c r="B12" s="31">
        <v>9293698.4332999997</v>
      </c>
    </row>
    <row r="13" spans="1:7" x14ac:dyDescent="0.3">
      <c r="A13" s="16" t="s">
        <v>75</v>
      </c>
      <c r="B13" s="31">
        <v>416817.76540000003</v>
      </c>
    </row>
    <row r="14" spans="1:7" x14ac:dyDescent="0.3">
      <c r="A14" s="16" t="s">
        <v>142</v>
      </c>
      <c r="B14" s="31">
        <v>105924.23</v>
      </c>
    </row>
    <row r="15" spans="1:7" x14ac:dyDescent="0.3">
      <c r="A15" s="16" t="s">
        <v>143</v>
      </c>
      <c r="B15" s="31">
        <v>26853.200000000001</v>
      </c>
    </row>
    <row r="16" spans="1:7" x14ac:dyDescent="0.3">
      <c r="A16" s="16" t="s">
        <v>144</v>
      </c>
      <c r="B16" s="31">
        <v>10206.469999999999</v>
      </c>
    </row>
    <row r="17" spans="1:2" x14ac:dyDescent="0.3">
      <c r="A17" s="16" t="s">
        <v>245</v>
      </c>
      <c r="B17" s="31">
        <v>1515.8718000000001</v>
      </c>
    </row>
    <row r="18" spans="1:2" x14ac:dyDescent="0.3">
      <c r="A18" s="11" t="s">
        <v>243</v>
      </c>
      <c r="B18" s="31">
        <v>25071682.767800003</v>
      </c>
    </row>
    <row r="19" spans="1:2" x14ac:dyDescent="0.3">
      <c r="A19" s="16" t="s">
        <v>69</v>
      </c>
      <c r="B19" s="31">
        <v>4094160.4409000003</v>
      </c>
    </row>
    <row r="20" spans="1:2" x14ac:dyDescent="0.3">
      <c r="A20" s="16" t="s">
        <v>125</v>
      </c>
      <c r="B20" s="31">
        <v>1032770.4</v>
      </c>
    </row>
    <row r="21" spans="1:2" x14ac:dyDescent="0.3">
      <c r="A21" s="16" t="s">
        <v>130</v>
      </c>
      <c r="B21" s="31">
        <v>1180127.04</v>
      </c>
    </row>
    <row r="22" spans="1:2" x14ac:dyDescent="0.3">
      <c r="A22" s="16" t="s">
        <v>133</v>
      </c>
      <c r="B22" s="31">
        <v>1195475.4099999999</v>
      </c>
    </row>
    <row r="23" spans="1:2" x14ac:dyDescent="0.3">
      <c r="A23" s="16" t="s">
        <v>74</v>
      </c>
      <c r="B23" s="31">
        <v>8858178.1254999992</v>
      </c>
    </row>
    <row r="24" spans="1:2" x14ac:dyDescent="0.3">
      <c r="A24" s="16" t="s">
        <v>75</v>
      </c>
      <c r="B24" s="31">
        <v>6630051.7913999995</v>
      </c>
    </row>
    <row r="25" spans="1:2" x14ac:dyDescent="0.3">
      <c r="A25" s="16" t="s">
        <v>142</v>
      </c>
      <c r="B25" s="31">
        <v>1541572.44</v>
      </c>
    </row>
    <row r="26" spans="1:2" x14ac:dyDescent="0.3">
      <c r="A26" s="16" t="s">
        <v>143</v>
      </c>
      <c r="B26" s="31">
        <v>390807.48</v>
      </c>
    </row>
    <row r="27" spans="1:2" x14ac:dyDescent="0.3">
      <c r="A27" s="16" t="s">
        <v>144</v>
      </c>
      <c r="B27" s="31">
        <v>148539.64000000001</v>
      </c>
    </row>
    <row r="28" spans="1:2" x14ac:dyDescent="0.3">
      <c r="A28" s="11" t="s">
        <v>242</v>
      </c>
      <c r="B28" s="31">
        <v>18242280.743099999</v>
      </c>
    </row>
    <row r="29" spans="1:2" x14ac:dyDescent="0.3">
      <c r="A29" s="16" t="s">
        <v>125</v>
      </c>
      <c r="B29" s="31">
        <v>4124651.8769</v>
      </c>
    </row>
    <row r="30" spans="1:2" x14ac:dyDescent="0.3">
      <c r="A30" s="16" t="s">
        <v>130</v>
      </c>
      <c r="B30" s="31">
        <v>3399596.0841999999</v>
      </c>
    </row>
    <row r="31" spans="1:2" x14ac:dyDescent="0.3">
      <c r="A31" s="16" t="s">
        <v>133</v>
      </c>
      <c r="B31" s="31">
        <v>6656076.2364999996</v>
      </c>
    </row>
    <row r="32" spans="1:2" x14ac:dyDescent="0.3">
      <c r="A32" s="16" t="s">
        <v>75</v>
      </c>
      <c r="B32" s="31">
        <v>124712.15759999995</v>
      </c>
    </row>
    <row r="33" spans="1:2" x14ac:dyDescent="0.3">
      <c r="A33" s="16" t="s">
        <v>141</v>
      </c>
      <c r="B33" s="31">
        <v>105911.00379999998</v>
      </c>
    </row>
    <row r="34" spans="1:2" x14ac:dyDescent="0.3">
      <c r="A34" s="16" t="s">
        <v>142</v>
      </c>
      <c r="B34" s="31">
        <v>786457.61900000006</v>
      </c>
    </row>
    <row r="35" spans="1:2" x14ac:dyDescent="0.3">
      <c r="A35" s="16" t="s">
        <v>143</v>
      </c>
      <c r="B35" s="31">
        <v>275612.26120000001</v>
      </c>
    </row>
    <row r="36" spans="1:2" x14ac:dyDescent="0.3">
      <c r="A36" s="16" t="s">
        <v>144</v>
      </c>
      <c r="B36" s="31">
        <v>2767463.5038999999</v>
      </c>
    </row>
    <row r="37" spans="1:2" x14ac:dyDescent="0.3">
      <c r="A37" s="16" t="s">
        <v>245</v>
      </c>
      <c r="B37" s="31">
        <v>1800</v>
      </c>
    </row>
    <row r="38" spans="1:2" x14ac:dyDescent="0.3">
      <c r="A38" s="11" t="s">
        <v>244</v>
      </c>
      <c r="B38" s="31">
        <v>30333537.347199999</v>
      </c>
    </row>
    <row r="39" spans="1:2" x14ac:dyDescent="0.3">
      <c r="A39" s="16" t="s">
        <v>125</v>
      </c>
      <c r="B39" s="31">
        <v>2785688.4194000005</v>
      </c>
    </row>
    <row r="40" spans="1:2" x14ac:dyDescent="0.3">
      <c r="A40" s="16" t="s">
        <v>130</v>
      </c>
      <c r="B40" s="31">
        <v>526133.97199999995</v>
      </c>
    </row>
    <row r="41" spans="1:2" x14ac:dyDescent="0.3">
      <c r="A41" s="16" t="s">
        <v>133</v>
      </c>
      <c r="B41" s="31">
        <v>482571.0111</v>
      </c>
    </row>
    <row r="42" spans="1:2" x14ac:dyDescent="0.3">
      <c r="A42" s="16" t="s">
        <v>75</v>
      </c>
      <c r="B42" s="31">
        <v>2423.9978000000156</v>
      </c>
    </row>
    <row r="43" spans="1:2" x14ac:dyDescent="0.3">
      <c r="A43" s="16" t="s">
        <v>141</v>
      </c>
      <c r="B43" s="31">
        <v>5035803.1423999984</v>
      </c>
    </row>
    <row r="44" spans="1:2" x14ac:dyDescent="0.3">
      <c r="A44" s="16" t="s">
        <v>142</v>
      </c>
      <c r="B44" s="31">
        <v>10627060.375000002</v>
      </c>
    </row>
    <row r="45" spans="1:2" x14ac:dyDescent="0.3">
      <c r="A45" s="16" t="s">
        <v>143</v>
      </c>
      <c r="B45" s="31">
        <v>4462744.9070999995</v>
      </c>
    </row>
    <row r="46" spans="1:2" x14ac:dyDescent="0.3">
      <c r="A46" s="16" t="s">
        <v>144</v>
      </c>
      <c r="B46" s="31">
        <v>-299881.73539999995</v>
      </c>
    </row>
    <row r="47" spans="1:2" x14ac:dyDescent="0.3">
      <c r="A47" s="16" t="s">
        <v>245</v>
      </c>
      <c r="B47" s="31">
        <v>6710993.2577999998</v>
      </c>
    </row>
    <row r="48" spans="1:2" x14ac:dyDescent="0.3">
      <c r="A48" s="11" t="s">
        <v>246</v>
      </c>
      <c r="B48" s="31">
        <v>8861535.509300001</v>
      </c>
    </row>
    <row r="49" spans="1:2" x14ac:dyDescent="0.3">
      <c r="A49" s="16" t="s">
        <v>245</v>
      </c>
      <c r="B49" s="31">
        <v>8861535.509300001</v>
      </c>
    </row>
    <row r="50" spans="1:2" x14ac:dyDescent="0.3">
      <c r="A50" s="11" t="s">
        <v>247</v>
      </c>
      <c r="B50" s="31">
        <v>4867352.8474000022</v>
      </c>
    </row>
    <row r="51" spans="1:2" x14ac:dyDescent="0.3">
      <c r="A51" s="16" t="s">
        <v>245</v>
      </c>
      <c r="B51" s="31">
        <v>4867352.8474000022</v>
      </c>
    </row>
    <row r="52" spans="1:2" x14ac:dyDescent="0.3">
      <c r="A52" s="11" t="s">
        <v>248</v>
      </c>
      <c r="B52" s="31">
        <v>19726375.439800005</v>
      </c>
    </row>
    <row r="53" spans="1:2" x14ac:dyDescent="0.3">
      <c r="A53" s="16" t="s">
        <v>245</v>
      </c>
      <c r="B53" s="31">
        <v>19726375.439800005</v>
      </c>
    </row>
    <row r="54" spans="1:2" x14ac:dyDescent="0.3">
      <c r="A54" s="11" t="s">
        <v>249</v>
      </c>
      <c r="B54" s="31">
        <v>19677488.020199999</v>
      </c>
    </row>
    <row r="55" spans="1:2" x14ac:dyDescent="0.3">
      <c r="A55" s="16" t="s">
        <v>245</v>
      </c>
      <c r="B55" s="31">
        <v>19677488.020199999</v>
      </c>
    </row>
    <row r="56" spans="1:2" x14ac:dyDescent="0.3">
      <c r="A56" s="11" t="s">
        <v>250</v>
      </c>
      <c r="B56" s="31">
        <v>27857778.680500004</v>
      </c>
    </row>
    <row r="57" spans="1:2" x14ac:dyDescent="0.3">
      <c r="A57" s="16" t="s">
        <v>245</v>
      </c>
      <c r="B57" s="31">
        <v>27857778.680500004</v>
      </c>
    </row>
    <row r="58" spans="1:2" x14ac:dyDescent="0.3">
      <c r="A58" s="11" t="s">
        <v>251</v>
      </c>
      <c r="B58" s="31">
        <v>5066793.8130000001</v>
      </c>
    </row>
    <row r="59" spans="1:2" x14ac:dyDescent="0.3">
      <c r="A59" s="16" t="s">
        <v>245</v>
      </c>
      <c r="B59" s="31">
        <v>5066793.8130000001</v>
      </c>
    </row>
    <row r="60" spans="1:2" x14ac:dyDescent="0.3">
      <c r="A60" s="11" t="s">
        <v>252</v>
      </c>
      <c r="B60" s="31">
        <v>5666282.2530000005</v>
      </c>
    </row>
    <row r="61" spans="1:2" x14ac:dyDescent="0.3">
      <c r="A61" s="16" t="s">
        <v>245</v>
      </c>
      <c r="B61" s="31">
        <v>5666282.2530000005</v>
      </c>
    </row>
    <row r="62" spans="1:2" x14ac:dyDescent="0.3">
      <c r="A62" s="11" t="s">
        <v>253</v>
      </c>
      <c r="B62" s="31">
        <v>80612168.500300035</v>
      </c>
    </row>
    <row r="63" spans="1:2" x14ac:dyDescent="0.3">
      <c r="A63" s="16" t="s">
        <v>69</v>
      </c>
      <c r="B63" s="31">
        <v>668780.89999999991</v>
      </c>
    </row>
    <row r="64" spans="1:2" x14ac:dyDescent="0.3">
      <c r="A64" s="16" t="s">
        <v>125</v>
      </c>
      <c r="B64" s="31">
        <v>921920.22</v>
      </c>
    </row>
    <row r="65" spans="1:2" x14ac:dyDescent="0.3">
      <c r="A65" s="16" t="s">
        <v>130</v>
      </c>
      <c r="B65" s="31">
        <v>1053460.79</v>
      </c>
    </row>
    <row r="66" spans="1:2" x14ac:dyDescent="0.3">
      <c r="A66" s="16" t="s">
        <v>133</v>
      </c>
      <c r="B66" s="31">
        <v>1067161.8500000001</v>
      </c>
    </row>
    <row r="67" spans="1:2" x14ac:dyDescent="0.3">
      <c r="A67" s="16" t="s">
        <v>74</v>
      </c>
      <c r="B67" s="31">
        <v>888822.33000000007</v>
      </c>
    </row>
    <row r="68" spans="1:2" x14ac:dyDescent="0.3">
      <c r="A68" s="16" t="s">
        <v>75</v>
      </c>
      <c r="B68" s="31">
        <v>443122.64999999944</v>
      </c>
    </row>
    <row r="69" spans="1:2" x14ac:dyDescent="0.3">
      <c r="A69" s="16" t="s">
        <v>142</v>
      </c>
      <c r="B69" s="31">
        <v>1376111.29</v>
      </c>
    </row>
    <row r="70" spans="1:2" x14ac:dyDescent="0.3">
      <c r="A70" s="16" t="s">
        <v>143</v>
      </c>
      <c r="B70" s="31">
        <v>348861.15</v>
      </c>
    </row>
    <row r="71" spans="1:2" x14ac:dyDescent="0.3">
      <c r="A71" s="16" t="s">
        <v>144</v>
      </c>
      <c r="B71" s="31">
        <v>132596.46</v>
      </c>
    </row>
    <row r="72" spans="1:2" x14ac:dyDescent="0.3">
      <c r="A72" s="16" t="s">
        <v>245</v>
      </c>
      <c r="B72" s="31">
        <v>73711330.860300034</v>
      </c>
    </row>
    <row r="73" spans="1:2" x14ac:dyDescent="0.3">
      <c r="A73" s="11" t="s">
        <v>262</v>
      </c>
      <c r="B73" s="31">
        <v>260504111.44590005</v>
      </c>
    </row>
  </sheetData>
  <pageMargins left="0.7" right="0.7" top="0.25" bottom="0.25" header="0.3" footer="0.3"/>
  <pageSetup scale="50" orientation="portrait" r:id="rId2"/>
  <headerFooter>
    <oddHeader xml:space="preserve">&amp;RDEF’s Response to OPC POD 1 (1-26)
Q7
Page &amp;P of &amp;N
</oddHeader>
    <oddFooter>&amp;R20240025-OPCPOD1-00004317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358F9-8459-4278-9459-F0DCC3506AC9}">
  <sheetPr>
    <tabColor rgb="FF92D050"/>
    <pageSetUpPr fitToPage="1"/>
  </sheetPr>
  <dimension ref="A1:M1199"/>
  <sheetViews>
    <sheetView tabSelected="1" topLeftCell="H1" workbookViewId="0">
      <pane ySplit="1" topLeftCell="A2" activePane="bottomLeft" state="frozen"/>
      <selection activeCell="H19" sqref="H19"/>
      <selection pane="bottomLeft" activeCell="H19" sqref="H19"/>
    </sheetView>
  </sheetViews>
  <sheetFormatPr defaultRowHeight="14.4" x14ac:dyDescent="0.3"/>
  <cols>
    <col min="1" max="1" width="54.6640625" customWidth="1"/>
    <col min="2" max="2" width="19" customWidth="1"/>
    <col min="3" max="3" width="32.6640625" customWidth="1"/>
    <col min="4" max="5" width="37.33203125" customWidth="1"/>
    <col min="6" max="6" width="52.33203125" bestFit="1" customWidth="1"/>
    <col min="7" max="7" width="19.44140625" customWidth="1"/>
    <col min="8" max="8" width="15.6640625" style="27" bestFit="1" customWidth="1"/>
    <col min="9" max="9" width="19.5546875" style="5" customWidth="1"/>
    <col min="10" max="10" width="40.33203125" bestFit="1" customWidth="1"/>
    <col min="11" max="11" width="40.44140625" bestFit="1" customWidth="1"/>
    <col min="12" max="12" width="14.6640625" style="5" bestFit="1" customWidth="1"/>
    <col min="13" max="13" width="28" style="6" bestFit="1" customWidth="1"/>
  </cols>
  <sheetData>
    <row r="1" spans="1:13" ht="28.8" x14ac:dyDescent="0.3">
      <c r="A1" s="1" t="s">
        <v>0</v>
      </c>
      <c r="B1" s="1" t="s">
        <v>302</v>
      </c>
      <c r="C1" s="1" t="s">
        <v>1</v>
      </c>
      <c r="D1" s="1" t="s">
        <v>2</v>
      </c>
      <c r="E1" s="1" t="s">
        <v>310</v>
      </c>
      <c r="F1" s="28" t="s">
        <v>3</v>
      </c>
      <c r="G1" s="29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30" t="s">
        <v>9</v>
      </c>
      <c r="M1" s="2" t="s">
        <v>10</v>
      </c>
    </row>
    <row r="2" spans="1:13" x14ac:dyDescent="0.3">
      <c r="A2" t="s">
        <v>279</v>
      </c>
      <c r="B2" t="s">
        <v>303</v>
      </c>
      <c r="C2" t="s">
        <v>300</v>
      </c>
      <c r="D2" t="s">
        <v>301</v>
      </c>
      <c r="E2" t="s">
        <v>69</v>
      </c>
      <c r="F2" t="str">
        <f>VLOOKUP(H2,Vlookup!A:B,2,0)</f>
        <v>500-509 Fossil Operations</v>
      </c>
      <c r="G2" t="str">
        <f t="shared" ref="G2:G17" si="0">IF(B2="FEG_ES",E2,"Non-Generation")</f>
        <v>Anclote</v>
      </c>
      <c r="H2" s="26">
        <v>500</v>
      </c>
      <c r="I2" s="5" t="s">
        <v>121</v>
      </c>
      <c r="J2" t="s">
        <v>122</v>
      </c>
      <c r="K2" t="s">
        <v>101</v>
      </c>
      <c r="L2" s="5">
        <v>2024</v>
      </c>
      <c r="M2" s="6">
        <v>62712</v>
      </c>
    </row>
    <row r="3" spans="1:13" x14ac:dyDescent="0.3">
      <c r="A3" t="s">
        <v>279</v>
      </c>
      <c r="B3" t="s">
        <v>303</v>
      </c>
      <c r="C3" t="s">
        <v>300</v>
      </c>
      <c r="D3" t="s">
        <v>301</v>
      </c>
      <c r="E3" t="s">
        <v>69</v>
      </c>
      <c r="F3" t="str">
        <f>VLOOKUP(H3,Vlookup!A:B,2,0)</f>
        <v>510-515 Fossil Maintenance</v>
      </c>
      <c r="G3" t="str">
        <f t="shared" si="0"/>
        <v>Anclote</v>
      </c>
      <c r="H3" s="26">
        <v>511</v>
      </c>
      <c r="I3" s="5" t="s">
        <v>182</v>
      </c>
      <c r="J3" t="s">
        <v>183</v>
      </c>
      <c r="K3" t="s">
        <v>15</v>
      </c>
      <c r="L3" s="5">
        <v>2024</v>
      </c>
      <c r="M3" s="6">
        <v>147.15479999999999</v>
      </c>
    </row>
    <row r="4" spans="1:13" x14ac:dyDescent="0.3">
      <c r="A4" t="s">
        <v>279</v>
      </c>
      <c r="B4" t="s">
        <v>303</v>
      </c>
      <c r="C4" t="s">
        <v>300</v>
      </c>
      <c r="D4" t="s">
        <v>301</v>
      </c>
      <c r="E4" t="s">
        <v>69</v>
      </c>
      <c r="F4" t="str">
        <f>VLOOKUP(H4,Vlookup!A:B,2,0)</f>
        <v>510-515 Fossil Maintenance</v>
      </c>
      <c r="G4" t="str">
        <f t="shared" si="0"/>
        <v>Anclote</v>
      </c>
      <c r="H4" s="26">
        <v>511</v>
      </c>
      <c r="I4" s="5" t="s">
        <v>182</v>
      </c>
      <c r="J4" t="s">
        <v>183</v>
      </c>
      <c r="K4" t="s">
        <v>102</v>
      </c>
      <c r="L4" s="5">
        <v>2024</v>
      </c>
      <c r="M4" s="6">
        <v>900.09299999999996</v>
      </c>
    </row>
    <row r="5" spans="1:13" x14ac:dyDescent="0.3">
      <c r="A5" t="s">
        <v>279</v>
      </c>
      <c r="B5" t="s">
        <v>303</v>
      </c>
      <c r="C5" t="s">
        <v>300</v>
      </c>
      <c r="D5" t="s">
        <v>301</v>
      </c>
      <c r="E5" t="s">
        <v>69</v>
      </c>
      <c r="F5" t="str">
        <f>VLOOKUP(H5,Vlookup!A:B,2,0)</f>
        <v>510-515 Fossil Maintenance</v>
      </c>
      <c r="G5" t="str">
        <f t="shared" si="0"/>
        <v>Anclote</v>
      </c>
      <c r="H5" s="26">
        <v>511</v>
      </c>
      <c r="I5" s="5" t="s">
        <v>182</v>
      </c>
      <c r="J5" t="s">
        <v>183</v>
      </c>
      <c r="K5" t="s">
        <v>22</v>
      </c>
      <c r="L5" s="5">
        <v>2024</v>
      </c>
      <c r="M5" s="6">
        <v>-32.829000000000001</v>
      </c>
    </row>
    <row r="6" spans="1:13" x14ac:dyDescent="0.3">
      <c r="A6" t="s">
        <v>279</v>
      </c>
      <c r="B6" t="s">
        <v>303</v>
      </c>
      <c r="C6" t="s">
        <v>300</v>
      </c>
      <c r="D6" t="s">
        <v>301</v>
      </c>
      <c r="E6" t="s">
        <v>69</v>
      </c>
      <c r="F6" t="str">
        <f>VLOOKUP(H6,Vlookup!A:B,2,0)</f>
        <v>510-515 Fossil Maintenance</v>
      </c>
      <c r="G6" t="str">
        <f t="shared" si="0"/>
        <v>Anclote</v>
      </c>
      <c r="H6" s="26">
        <v>511</v>
      </c>
      <c r="I6" s="5" t="s">
        <v>182</v>
      </c>
      <c r="J6" t="s">
        <v>183</v>
      </c>
      <c r="K6" t="s">
        <v>16</v>
      </c>
      <c r="L6" s="5">
        <v>2024</v>
      </c>
      <c r="M6" s="6">
        <v>14.05</v>
      </c>
    </row>
    <row r="7" spans="1:13" x14ac:dyDescent="0.3">
      <c r="A7" t="s">
        <v>279</v>
      </c>
      <c r="B7" t="s">
        <v>303</v>
      </c>
      <c r="C7" t="s">
        <v>300</v>
      </c>
      <c r="D7" t="s">
        <v>301</v>
      </c>
      <c r="E7" t="s">
        <v>69</v>
      </c>
      <c r="F7" t="str">
        <f>VLOOKUP(H7,Vlookup!A:B,2,0)</f>
        <v>510-515 Fossil Maintenance</v>
      </c>
      <c r="G7" t="str">
        <f t="shared" si="0"/>
        <v>Anclote</v>
      </c>
      <c r="H7" s="26">
        <v>511</v>
      </c>
      <c r="I7" s="5" t="s">
        <v>182</v>
      </c>
      <c r="J7" t="s">
        <v>183</v>
      </c>
      <c r="K7" t="s">
        <v>103</v>
      </c>
      <c r="L7" s="5">
        <v>2024</v>
      </c>
      <c r="M7" s="6">
        <v>26.99</v>
      </c>
    </row>
    <row r="8" spans="1:13" x14ac:dyDescent="0.3">
      <c r="A8" t="s">
        <v>279</v>
      </c>
      <c r="B8" t="s">
        <v>303</v>
      </c>
      <c r="C8" t="s">
        <v>300</v>
      </c>
      <c r="D8" t="s">
        <v>301</v>
      </c>
      <c r="E8" t="s">
        <v>125</v>
      </c>
      <c r="F8" t="str">
        <f>VLOOKUP(H8,Vlookup!A:B,2,0)</f>
        <v>546-550 Combustion Turbine Operations</v>
      </c>
      <c r="G8" t="str">
        <f t="shared" si="0"/>
        <v>Bartow</v>
      </c>
      <c r="H8" s="26">
        <v>546</v>
      </c>
      <c r="I8" s="5" t="s">
        <v>131</v>
      </c>
      <c r="J8" t="s">
        <v>132</v>
      </c>
      <c r="K8" t="s">
        <v>101</v>
      </c>
      <c r="L8" s="5">
        <v>2024</v>
      </c>
      <c r="M8" s="6">
        <v>27432</v>
      </c>
    </row>
    <row r="9" spans="1:13" x14ac:dyDescent="0.3">
      <c r="A9" t="s">
        <v>279</v>
      </c>
      <c r="B9" t="s">
        <v>303</v>
      </c>
      <c r="C9" t="s">
        <v>300</v>
      </c>
      <c r="D9" t="s">
        <v>301</v>
      </c>
      <c r="E9" t="s">
        <v>125</v>
      </c>
      <c r="F9" t="str">
        <f>VLOOKUP(H9,Vlookup!A:B,2,0)</f>
        <v>551-557 Combustion Turbine Maintenance</v>
      </c>
      <c r="G9" t="str">
        <f t="shared" si="0"/>
        <v>Bartow</v>
      </c>
      <c r="H9" s="26">
        <v>554</v>
      </c>
      <c r="I9" s="5" t="s">
        <v>139</v>
      </c>
      <c r="J9" t="s">
        <v>140</v>
      </c>
      <c r="K9" t="s">
        <v>15</v>
      </c>
      <c r="L9" s="5">
        <v>2024</v>
      </c>
      <c r="M9" s="6">
        <v>147.15479999999999</v>
      </c>
    </row>
    <row r="10" spans="1:13" x14ac:dyDescent="0.3">
      <c r="A10" t="s">
        <v>279</v>
      </c>
      <c r="B10" t="s">
        <v>303</v>
      </c>
      <c r="C10" t="s">
        <v>300</v>
      </c>
      <c r="D10" t="s">
        <v>301</v>
      </c>
      <c r="E10" t="s">
        <v>125</v>
      </c>
      <c r="F10" t="str">
        <f>VLOOKUP(H10,Vlookup!A:B,2,0)</f>
        <v>551-557 Combustion Turbine Maintenance</v>
      </c>
      <c r="G10" t="str">
        <f t="shared" si="0"/>
        <v>Bartow</v>
      </c>
      <c r="H10" s="26">
        <v>554</v>
      </c>
      <c r="I10" s="5" t="s">
        <v>139</v>
      </c>
      <c r="J10" t="s">
        <v>140</v>
      </c>
      <c r="K10" t="s">
        <v>22</v>
      </c>
      <c r="L10" s="5">
        <v>2024</v>
      </c>
      <c r="M10" s="6">
        <v>-4.4142000000000001</v>
      </c>
    </row>
    <row r="11" spans="1:13" x14ac:dyDescent="0.3">
      <c r="A11" t="s">
        <v>279</v>
      </c>
      <c r="B11" t="s">
        <v>303</v>
      </c>
      <c r="C11" t="s">
        <v>300</v>
      </c>
      <c r="D11" t="s">
        <v>301</v>
      </c>
      <c r="E11" t="s">
        <v>125</v>
      </c>
      <c r="F11" t="str">
        <f>VLOOKUP(H11,Vlookup!A:B,2,0)</f>
        <v>551-557 Combustion Turbine Maintenance</v>
      </c>
      <c r="G11" t="str">
        <f t="shared" si="0"/>
        <v>Bartow</v>
      </c>
      <c r="H11" s="26">
        <v>554</v>
      </c>
      <c r="I11" s="5" t="s">
        <v>139</v>
      </c>
      <c r="J11" t="s">
        <v>140</v>
      </c>
      <c r="K11" t="s">
        <v>16</v>
      </c>
      <c r="L11" s="5">
        <v>2024</v>
      </c>
      <c r="M11" s="6">
        <v>17.18</v>
      </c>
    </row>
    <row r="12" spans="1:13" x14ac:dyDescent="0.3">
      <c r="A12" t="s">
        <v>279</v>
      </c>
      <c r="B12" t="s">
        <v>303</v>
      </c>
      <c r="C12" t="s">
        <v>300</v>
      </c>
      <c r="D12" t="s">
        <v>301</v>
      </c>
      <c r="E12" t="s">
        <v>130</v>
      </c>
      <c r="F12" t="str">
        <f>VLOOKUP(H12,Vlookup!A:B,2,0)</f>
        <v>551-557 Combustion Turbine Maintenance</v>
      </c>
      <c r="G12" t="str">
        <f t="shared" si="0"/>
        <v>CENTRAL_AND_NORTH_CTS</v>
      </c>
      <c r="H12" s="26">
        <v>554</v>
      </c>
      <c r="I12" s="5" t="s">
        <v>139</v>
      </c>
      <c r="J12" t="s">
        <v>140</v>
      </c>
      <c r="K12" t="s">
        <v>15</v>
      </c>
      <c r="L12" s="5">
        <v>2024</v>
      </c>
      <c r="M12" s="6">
        <v>594.40959999999995</v>
      </c>
    </row>
    <row r="13" spans="1:13" x14ac:dyDescent="0.3">
      <c r="A13" t="s">
        <v>279</v>
      </c>
      <c r="B13" t="s">
        <v>303</v>
      </c>
      <c r="C13" t="s">
        <v>300</v>
      </c>
      <c r="D13" t="s">
        <v>301</v>
      </c>
      <c r="E13" t="s">
        <v>130</v>
      </c>
      <c r="F13" t="str">
        <f>VLOOKUP(H13,Vlookup!A:B,2,0)</f>
        <v>551-557 Combustion Turbine Maintenance</v>
      </c>
      <c r="G13" t="str">
        <f t="shared" si="0"/>
        <v>CENTRAL_AND_NORTH_CTS</v>
      </c>
      <c r="H13" s="26">
        <v>554</v>
      </c>
      <c r="I13" s="5" t="s">
        <v>139</v>
      </c>
      <c r="J13" t="s">
        <v>140</v>
      </c>
      <c r="K13" t="s">
        <v>22</v>
      </c>
      <c r="L13" s="5">
        <v>2024</v>
      </c>
      <c r="M13" s="6">
        <v>-17.8308</v>
      </c>
    </row>
    <row r="14" spans="1:13" x14ac:dyDescent="0.3">
      <c r="A14" t="s">
        <v>279</v>
      </c>
      <c r="B14" t="s">
        <v>303</v>
      </c>
      <c r="C14" t="s">
        <v>300</v>
      </c>
      <c r="D14" t="s">
        <v>301</v>
      </c>
      <c r="E14" t="s">
        <v>130</v>
      </c>
      <c r="F14" t="str">
        <f>VLOOKUP(H14,Vlookup!A:B,2,0)</f>
        <v>551-557 Combustion Turbine Maintenance</v>
      </c>
      <c r="G14" t="str">
        <f t="shared" si="0"/>
        <v>CENTRAL_AND_NORTH_CTS</v>
      </c>
      <c r="H14" s="26">
        <v>554</v>
      </c>
      <c r="I14" s="5" t="s">
        <v>139</v>
      </c>
      <c r="J14" t="s">
        <v>140</v>
      </c>
      <c r="K14" t="s">
        <v>16</v>
      </c>
      <c r="L14" s="5">
        <v>2024</v>
      </c>
      <c r="M14" s="6">
        <v>69.2</v>
      </c>
    </row>
    <row r="15" spans="1:13" x14ac:dyDescent="0.3">
      <c r="A15" t="s">
        <v>279</v>
      </c>
      <c r="B15" t="s">
        <v>303</v>
      </c>
      <c r="C15" t="s">
        <v>300</v>
      </c>
      <c r="D15" t="s">
        <v>301</v>
      </c>
      <c r="E15" t="s">
        <v>133</v>
      </c>
      <c r="F15" t="str">
        <f>VLOOKUP(H15,Vlookup!A:B,2,0)</f>
        <v>546-550 Combustion Turbine Operations</v>
      </c>
      <c r="G15" t="str">
        <f t="shared" si="0"/>
        <v>CITRUS_CC_CT</v>
      </c>
      <c r="H15" s="26">
        <v>546</v>
      </c>
      <c r="I15" s="5" t="s">
        <v>131</v>
      </c>
      <c r="J15" t="s">
        <v>132</v>
      </c>
      <c r="K15" t="s">
        <v>101</v>
      </c>
      <c r="L15" s="5">
        <v>2024</v>
      </c>
      <c r="M15" s="6">
        <v>30492</v>
      </c>
    </row>
    <row r="16" spans="1:13" x14ac:dyDescent="0.3">
      <c r="A16" t="s">
        <v>279</v>
      </c>
      <c r="B16" t="s">
        <v>303</v>
      </c>
      <c r="C16" t="s">
        <v>300</v>
      </c>
      <c r="D16" t="s">
        <v>301</v>
      </c>
      <c r="E16" t="s">
        <v>133</v>
      </c>
      <c r="F16" t="str">
        <f>VLOOKUP(H16,Vlookup!A:B,2,0)</f>
        <v>551-557 Combustion Turbine Maintenance</v>
      </c>
      <c r="G16" t="str">
        <f t="shared" si="0"/>
        <v>CITRUS_CC_CT</v>
      </c>
      <c r="H16" s="26">
        <v>554</v>
      </c>
      <c r="I16" s="5" t="s">
        <v>139</v>
      </c>
      <c r="J16" t="s">
        <v>140</v>
      </c>
      <c r="K16" t="s">
        <v>102</v>
      </c>
      <c r="L16" s="5">
        <v>2024</v>
      </c>
      <c r="M16" s="6">
        <v>225.0232</v>
      </c>
    </row>
    <row r="17" spans="1:13" x14ac:dyDescent="0.3">
      <c r="A17" t="s">
        <v>279</v>
      </c>
      <c r="B17" t="s">
        <v>303</v>
      </c>
      <c r="C17" t="s">
        <v>300</v>
      </c>
      <c r="D17" t="s">
        <v>301</v>
      </c>
      <c r="E17" t="s">
        <v>133</v>
      </c>
      <c r="F17" t="str">
        <f>VLOOKUP(H17,Vlookup!A:B,2,0)</f>
        <v>551-557 Combustion Turbine Maintenance</v>
      </c>
      <c r="G17" t="str">
        <f t="shared" si="0"/>
        <v>CITRUS_CC_CT</v>
      </c>
      <c r="H17" s="26">
        <v>554</v>
      </c>
      <c r="I17" s="5" t="s">
        <v>139</v>
      </c>
      <c r="J17" t="s">
        <v>140</v>
      </c>
      <c r="K17" t="s">
        <v>22</v>
      </c>
      <c r="L17" s="5">
        <v>2024</v>
      </c>
      <c r="M17" s="6">
        <v>-6.7496999999999998</v>
      </c>
    </row>
    <row r="18" spans="1:13" x14ac:dyDescent="0.3">
      <c r="A18" t="s">
        <v>279</v>
      </c>
      <c r="B18" t="s">
        <v>303</v>
      </c>
      <c r="C18" t="s">
        <v>300</v>
      </c>
      <c r="D18" t="s">
        <v>301</v>
      </c>
      <c r="E18" t="s">
        <v>133</v>
      </c>
      <c r="F18" t="str">
        <f>VLOOKUP(H18,Vlookup!A:B,2,0)</f>
        <v>551-557 Combustion Turbine Maintenance</v>
      </c>
      <c r="G18" t="str">
        <f t="shared" ref="G18:G81" si="1">IF(B18="FEG_ES",E18,"Non-Generation")</f>
        <v>CITRUS_CC_CT</v>
      </c>
      <c r="H18" s="26">
        <v>554</v>
      </c>
      <c r="I18" s="5" t="s">
        <v>139</v>
      </c>
      <c r="J18" t="s">
        <v>140</v>
      </c>
      <c r="K18" t="s">
        <v>16</v>
      </c>
      <c r="L18" s="5">
        <v>2024</v>
      </c>
      <c r="M18" s="6">
        <v>-0.78</v>
      </c>
    </row>
    <row r="19" spans="1:13" x14ac:dyDescent="0.3">
      <c r="A19" t="s">
        <v>279</v>
      </c>
      <c r="B19" t="s">
        <v>303</v>
      </c>
      <c r="C19" t="s">
        <v>300</v>
      </c>
      <c r="D19" t="s">
        <v>301</v>
      </c>
      <c r="E19" t="s">
        <v>133</v>
      </c>
      <c r="F19" t="str">
        <f>VLOOKUP(H19,Vlookup!A:B,2,0)</f>
        <v>551-557 Combustion Turbine Maintenance</v>
      </c>
      <c r="G19" t="str">
        <f t="shared" si="1"/>
        <v>CITRUS_CC_CT</v>
      </c>
      <c r="H19" s="26">
        <v>554</v>
      </c>
      <c r="I19" s="5" t="s">
        <v>139</v>
      </c>
      <c r="J19" t="s">
        <v>140</v>
      </c>
      <c r="K19" t="s">
        <v>103</v>
      </c>
      <c r="L19" s="5">
        <v>2024</v>
      </c>
      <c r="M19" s="6">
        <v>6.78</v>
      </c>
    </row>
    <row r="20" spans="1:13" x14ac:dyDescent="0.3">
      <c r="A20" t="s">
        <v>279</v>
      </c>
      <c r="B20" t="s">
        <v>303</v>
      </c>
      <c r="C20" t="s">
        <v>300</v>
      </c>
      <c r="D20" t="s">
        <v>301</v>
      </c>
      <c r="E20" t="s">
        <v>75</v>
      </c>
      <c r="F20" t="str">
        <f>VLOOKUP(H20,Vlookup!A:B,2,0)</f>
        <v>500-509 Fossil Operations</v>
      </c>
      <c r="G20" t="str">
        <f t="shared" si="1"/>
        <v>DEF Other</v>
      </c>
      <c r="H20" s="26">
        <v>500</v>
      </c>
      <c r="I20" s="5" t="s">
        <v>121</v>
      </c>
      <c r="J20" t="s">
        <v>122</v>
      </c>
      <c r="K20" t="s">
        <v>15</v>
      </c>
      <c r="L20" s="5">
        <v>2024</v>
      </c>
      <c r="M20" s="6">
        <v>158571.79740000001</v>
      </c>
    </row>
    <row r="21" spans="1:13" x14ac:dyDescent="0.3">
      <c r="A21" t="s">
        <v>279</v>
      </c>
      <c r="B21" t="s">
        <v>303</v>
      </c>
      <c r="C21" t="s">
        <v>300</v>
      </c>
      <c r="D21" t="s">
        <v>301</v>
      </c>
      <c r="E21" t="s">
        <v>75</v>
      </c>
      <c r="F21" t="str">
        <f>VLOOKUP(H21,Vlookup!A:B,2,0)</f>
        <v>500-509 Fossil Operations</v>
      </c>
      <c r="G21" t="str">
        <f t="shared" si="1"/>
        <v>DEF Other</v>
      </c>
      <c r="H21" s="26">
        <v>500</v>
      </c>
      <c r="I21" s="5" t="s">
        <v>121</v>
      </c>
      <c r="J21" t="s">
        <v>122</v>
      </c>
      <c r="K21" t="s">
        <v>22</v>
      </c>
      <c r="L21" s="5">
        <v>2024</v>
      </c>
      <c r="M21" s="6">
        <v>-6705.47</v>
      </c>
    </row>
    <row r="22" spans="1:13" x14ac:dyDescent="0.3">
      <c r="A22" t="s">
        <v>279</v>
      </c>
      <c r="B22" t="s">
        <v>303</v>
      </c>
      <c r="C22" t="s">
        <v>300</v>
      </c>
      <c r="D22" t="s">
        <v>301</v>
      </c>
      <c r="E22" t="s">
        <v>75</v>
      </c>
      <c r="F22" t="str">
        <f>VLOOKUP(H22,Vlookup!A:B,2,0)</f>
        <v>500-509 Fossil Operations</v>
      </c>
      <c r="G22" t="str">
        <f t="shared" si="1"/>
        <v>DEF Other</v>
      </c>
      <c r="H22" s="26">
        <v>500</v>
      </c>
      <c r="I22" s="5" t="s">
        <v>121</v>
      </c>
      <c r="J22" t="s">
        <v>122</v>
      </c>
      <c r="K22" t="s">
        <v>16</v>
      </c>
      <c r="L22" s="5">
        <v>2024</v>
      </c>
      <c r="M22" s="6">
        <v>18224.060000000001</v>
      </c>
    </row>
    <row r="23" spans="1:13" x14ac:dyDescent="0.3">
      <c r="A23" t="s">
        <v>279</v>
      </c>
      <c r="B23" t="s">
        <v>303</v>
      </c>
      <c r="C23" t="s">
        <v>300</v>
      </c>
      <c r="D23" t="s">
        <v>301</v>
      </c>
      <c r="E23" t="s">
        <v>75</v>
      </c>
      <c r="F23" t="str">
        <f>VLOOKUP(H23,Vlookup!A:B,2,0)</f>
        <v>500-509 Fossil Operations</v>
      </c>
      <c r="G23" t="str">
        <f t="shared" si="1"/>
        <v>DEF Other</v>
      </c>
      <c r="H23" s="26">
        <v>500</v>
      </c>
      <c r="I23" s="5" t="s">
        <v>121</v>
      </c>
      <c r="J23" t="s">
        <v>122</v>
      </c>
      <c r="K23" t="s">
        <v>101</v>
      </c>
      <c r="L23" s="5">
        <v>2024</v>
      </c>
      <c r="M23" s="6">
        <v>45563.16</v>
      </c>
    </row>
    <row r="24" spans="1:13" x14ac:dyDescent="0.3">
      <c r="A24" t="s">
        <v>279</v>
      </c>
      <c r="B24" t="s">
        <v>303</v>
      </c>
      <c r="C24" t="s">
        <v>300</v>
      </c>
      <c r="D24" t="s">
        <v>301</v>
      </c>
      <c r="E24" t="s">
        <v>75</v>
      </c>
      <c r="F24" t="str">
        <f>VLOOKUP(H24,Vlookup!A:B,2,0)</f>
        <v>500-509 Fossil Operations</v>
      </c>
      <c r="G24" t="str">
        <f t="shared" si="1"/>
        <v>DEF Other</v>
      </c>
      <c r="H24" s="26">
        <v>501</v>
      </c>
      <c r="I24" s="5" t="s">
        <v>70</v>
      </c>
      <c r="J24" t="s">
        <v>71</v>
      </c>
      <c r="K24" t="s">
        <v>101</v>
      </c>
      <c r="L24" s="5">
        <v>2024</v>
      </c>
      <c r="M24" s="6">
        <v>7812</v>
      </c>
    </row>
    <row r="25" spans="1:13" x14ac:dyDescent="0.3">
      <c r="A25" t="s">
        <v>279</v>
      </c>
      <c r="B25" t="s">
        <v>303</v>
      </c>
      <c r="C25" t="s">
        <v>300</v>
      </c>
      <c r="D25" t="s">
        <v>301</v>
      </c>
      <c r="E25" t="s">
        <v>75</v>
      </c>
      <c r="F25" t="str">
        <f>VLOOKUP(H25,Vlookup!A:B,2,0)</f>
        <v>500-509 Fossil Operations</v>
      </c>
      <c r="G25" t="str">
        <f t="shared" si="1"/>
        <v>DEF Other</v>
      </c>
      <c r="H25" s="26">
        <v>506</v>
      </c>
      <c r="I25" s="5" t="s">
        <v>76</v>
      </c>
      <c r="J25" t="s">
        <v>77</v>
      </c>
      <c r="K25" t="s">
        <v>101</v>
      </c>
      <c r="L25" s="5">
        <v>2024</v>
      </c>
      <c r="M25" s="6">
        <v>8148</v>
      </c>
    </row>
    <row r="26" spans="1:13" x14ac:dyDescent="0.3">
      <c r="A26" t="s">
        <v>279</v>
      </c>
      <c r="B26" t="s">
        <v>303</v>
      </c>
      <c r="C26" t="s">
        <v>300</v>
      </c>
      <c r="D26" t="s">
        <v>301</v>
      </c>
      <c r="E26" t="s">
        <v>75</v>
      </c>
      <c r="F26" t="str">
        <f>VLOOKUP(H26,Vlookup!A:B,2,0)</f>
        <v>510-515 Fossil Maintenance</v>
      </c>
      <c r="G26" t="str">
        <f t="shared" si="1"/>
        <v>DEF Other</v>
      </c>
      <c r="H26" s="26">
        <v>510</v>
      </c>
      <c r="I26" s="5" t="s">
        <v>72</v>
      </c>
      <c r="J26" t="s">
        <v>73</v>
      </c>
      <c r="K26" t="s">
        <v>101</v>
      </c>
      <c r="L26" s="5">
        <v>2024</v>
      </c>
      <c r="M26" s="6">
        <v>114841.2</v>
      </c>
    </row>
    <row r="27" spans="1:13" x14ac:dyDescent="0.3">
      <c r="A27" t="s">
        <v>279</v>
      </c>
      <c r="B27" t="s">
        <v>303</v>
      </c>
      <c r="C27" t="s">
        <v>300</v>
      </c>
      <c r="D27" t="s">
        <v>301</v>
      </c>
      <c r="E27" t="s">
        <v>75</v>
      </c>
      <c r="F27" t="str">
        <f>VLOOKUP(H27,Vlookup!A:B,2,0)</f>
        <v>510-515 Fossil Maintenance</v>
      </c>
      <c r="G27" t="str">
        <f t="shared" si="1"/>
        <v>DEF Other</v>
      </c>
      <c r="H27" s="26">
        <v>510</v>
      </c>
      <c r="I27" s="5" t="s">
        <v>78</v>
      </c>
      <c r="J27" t="s">
        <v>79</v>
      </c>
      <c r="K27" t="s">
        <v>101</v>
      </c>
      <c r="L27" s="5">
        <v>2024</v>
      </c>
      <c r="M27" s="6">
        <v>6840.12</v>
      </c>
    </row>
    <row r="28" spans="1:13" x14ac:dyDescent="0.3">
      <c r="A28" t="s">
        <v>279</v>
      </c>
      <c r="B28" t="s">
        <v>303</v>
      </c>
      <c r="C28" t="s">
        <v>300</v>
      </c>
      <c r="D28" t="s">
        <v>301</v>
      </c>
      <c r="E28" t="s">
        <v>75</v>
      </c>
      <c r="F28" t="str">
        <f>VLOOKUP(H28,Vlookup!A:B,2,0)</f>
        <v>510-515 Fossil Maintenance</v>
      </c>
      <c r="G28" t="str">
        <f t="shared" si="1"/>
        <v>DEF Other</v>
      </c>
      <c r="H28" s="26">
        <v>511</v>
      </c>
      <c r="I28" s="5" t="s">
        <v>182</v>
      </c>
      <c r="J28" t="s">
        <v>183</v>
      </c>
      <c r="K28" t="s">
        <v>101</v>
      </c>
      <c r="L28" s="5">
        <v>2024</v>
      </c>
      <c r="M28" s="6">
        <v>372</v>
      </c>
    </row>
    <row r="29" spans="1:13" x14ac:dyDescent="0.3">
      <c r="A29" t="s">
        <v>279</v>
      </c>
      <c r="B29" t="s">
        <v>303</v>
      </c>
      <c r="C29" t="s">
        <v>300</v>
      </c>
      <c r="D29" t="s">
        <v>301</v>
      </c>
      <c r="E29" t="s">
        <v>75</v>
      </c>
      <c r="F29" t="str">
        <f>VLOOKUP(H29,Vlookup!A:B,2,0)</f>
        <v>546-550 Combustion Turbine Operations</v>
      </c>
      <c r="G29" t="str">
        <f t="shared" si="1"/>
        <v>DEF Other</v>
      </c>
      <c r="H29" s="26">
        <v>546</v>
      </c>
      <c r="I29" s="5" t="s">
        <v>131</v>
      </c>
      <c r="J29" t="s">
        <v>132</v>
      </c>
      <c r="K29" t="s">
        <v>15</v>
      </c>
      <c r="L29" s="5">
        <v>2024</v>
      </c>
      <c r="M29" s="6">
        <v>376565.97979999997</v>
      </c>
    </row>
    <row r="30" spans="1:13" x14ac:dyDescent="0.3">
      <c r="A30" t="s">
        <v>279</v>
      </c>
      <c r="B30" t="s">
        <v>303</v>
      </c>
      <c r="C30" t="s">
        <v>300</v>
      </c>
      <c r="D30" t="s">
        <v>301</v>
      </c>
      <c r="E30" t="s">
        <v>75</v>
      </c>
      <c r="F30" t="str">
        <f>VLOOKUP(H30,Vlookup!A:B,2,0)</f>
        <v>546-550 Combustion Turbine Operations</v>
      </c>
      <c r="G30" t="str">
        <f t="shared" si="1"/>
        <v>DEF Other</v>
      </c>
      <c r="H30" s="26">
        <v>546</v>
      </c>
      <c r="I30" s="5" t="s">
        <v>131</v>
      </c>
      <c r="J30" t="s">
        <v>132</v>
      </c>
      <c r="K30" t="s">
        <v>22</v>
      </c>
      <c r="L30" s="5">
        <v>2024</v>
      </c>
      <c r="M30" s="6">
        <v>-4.17</v>
      </c>
    </row>
    <row r="31" spans="1:13" x14ac:dyDescent="0.3">
      <c r="A31" t="s">
        <v>279</v>
      </c>
      <c r="B31" t="s">
        <v>303</v>
      </c>
      <c r="C31" t="s">
        <v>300</v>
      </c>
      <c r="D31" t="s">
        <v>301</v>
      </c>
      <c r="E31" t="s">
        <v>75</v>
      </c>
      <c r="F31" t="str">
        <f>VLOOKUP(H31,Vlookup!A:B,2,0)</f>
        <v>546-550 Combustion Turbine Operations</v>
      </c>
      <c r="G31" t="str">
        <f t="shared" si="1"/>
        <v>DEF Other</v>
      </c>
      <c r="H31" s="26">
        <v>546</v>
      </c>
      <c r="I31" s="5" t="s">
        <v>131</v>
      </c>
      <c r="J31" t="s">
        <v>132</v>
      </c>
      <c r="K31" t="s">
        <v>16</v>
      </c>
      <c r="L31" s="5">
        <v>2024</v>
      </c>
      <c r="M31" s="6">
        <v>45187.5</v>
      </c>
    </row>
    <row r="32" spans="1:13" x14ac:dyDescent="0.3">
      <c r="A32" t="s">
        <v>279</v>
      </c>
      <c r="B32" t="s">
        <v>303</v>
      </c>
      <c r="C32" t="s">
        <v>300</v>
      </c>
      <c r="D32" t="s">
        <v>301</v>
      </c>
      <c r="E32" t="s">
        <v>75</v>
      </c>
      <c r="F32" t="str">
        <f>VLOOKUP(H32,Vlookup!A:B,2,0)</f>
        <v>546-550 Combustion Turbine Operations</v>
      </c>
      <c r="G32" t="str">
        <f t="shared" si="1"/>
        <v>DEF Other</v>
      </c>
      <c r="H32" s="26">
        <v>547</v>
      </c>
      <c r="I32" s="5" t="s">
        <v>80</v>
      </c>
      <c r="J32" t="s">
        <v>81</v>
      </c>
      <c r="K32" t="s">
        <v>101</v>
      </c>
      <c r="L32" s="5">
        <v>2024</v>
      </c>
      <c r="M32" s="6">
        <v>40776</v>
      </c>
    </row>
    <row r="33" spans="1:13" x14ac:dyDescent="0.3">
      <c r="A33" t="s">
        <v>279</v>
      </c>
      <c r="B33" t="s">
        <v>303</v>
      </c>
      <c r="C33" t="s">
        <v>300</v>
      </c>
      <c r="D33" t="s">
        <v>301</v>
      </c>
      <c r="E33" t="s">
        <v>75</v>
      </c>
      <c r="F33" t="str">
        <f>VLOOKUP(H33,Vlookup!A:B,2,0)</f>
        <v>546-550 Combustion Turbine Operations</v>
      </c>
      <c r="G33" t="str">
        <f t="shared" si="1"/>
        <v>DEF Other</v>
      </c>
      <c r="H33" s="26">
        <v>549</v>
      </c>
      <c r="I33" s="5" t="s">
        <v>128</v>
      </c>
      <c r="J33" t="s">
        <v>129</v>
      </c>
      <c r="K33" t="s">
        <v>101</v>
      </c>
      <c r="L33" s="5">
        <v>2024</v>
      </c>
      <c r="M33" s="6">
        <v>12216</v>
      </c>
    </row>
    <row r="34" spans="1:13" x14ac:dyDescent="0.3">
      <c r="A34" t="s">
        <v>279</v>
      </c>
      <c r="B34" t="s">
        <v>303</v>
      </c>
      <c r="C34" t="s">
        <v>300</v>
      </c>
      <c r="D34" t="s">
        <v>301</v>
      </c>
      <c r="E34" t="s">
        <v>75</v>
      </c>
      <c r="F34" t="str">
        <f>VLOOKUP(H34,Vlookup!A:B,2,0)</f>
        <v>551-557 Combustion Turbine Maintenance</v>
      </c>
      <c r="G34" t="str">
        <f t="shared" si="1"/>
        <v>DEF Other</v>
      </c>
      <c r="H34" s="26">
        <v>551</v>
      </c>
      <c r="I34" s="5" t="s">
        <v>137</v>
      </c>
      <c r="J34" t="s">
        <v>138</v>
      </c>
      <c r="K34" t="s">
        <v>101</v>
      </c>
      <c r="L34" s="5">
        <v>2024</v>
      </c>
      <c r="M34" s="6">
        <v>2424</v>
      </c>
    </row>
    <row r="35" spans="1:13" x14ac:dyDescent="0.3">
      <c r="A35" t="s">
        <v>279</v>
      </c>
      <c r="B35" t="s">
        <v>303</v>
      </c>
      <c r="C35" t="s">
        <v>300</v>
      </c>
      <c r="D35" t="s">
        <v>301</v>
      </c>
      <c r="E35" t="s">
        <v>75</v>
      </c>
      <c r="F35" t="str">
        <f>VLOOKUP(H35,Vlookup!A:B,2,0)</f>
        <v>920-933 Admin &amp; General Operations</v>
      </c>
      <c r="G35" t="str">
        <f t="shared" si="1"/>
        <v>DEF Other</v>
      </c>
      <c r="H35" s="26">
        <v>920</v>
      </c>
      <c r="I35" s="5" t="s">
        <v>35</v>
      </c>
      <c r="J35" t="s">
        <v>36</v>
      </c>
      <c r="K35" t="s">
        <v>15</v>
      </c>
      <c r="L35" s="5">
        <v>2024</v>
      </c>
      <c r="M35" s="6">
        <v>3473715.84</v>
      </c>
    </row>
    <row r="36" spans="1:13" x14ac:dyDescent="0.3">
      <c r="A36" t="s">
        <v>279</v>
      </c>
      <c r="B36" t="s">
        <v>303</v>
      </c>
      <c r="C36" t="s">
        <v>300</v>
      </c>
      <c r="D36" t="s">
        <v>301</v>
      </c>
      <c r="E36" t="s">
        <v>75</v>
      </c>
      <c r="F36" t="str">
        <f>VLOOKUP(H36,Vlookup!A:B,2,0)</f>
        <v>920-933 Admin &amp; General Operations</v>
      </c>
      <c r="G36" t="str">
        <f t="shared" si="1"/>
        <v>DEF Other</v>
      </c>
      <c r="H36" s="26">
        <v>920</v>
      </c>
      <c r="I36" s="5" t="s">
        <v>35</v>
      </c>
      <c r="J36" t="s">
        <v>36</v>
      </c>
      <c r="K36" t="s">
        <v>102</v>
      </c>
      <c r="L36" s="5">
        <v>2024</v>
      </c>
      <c r="M36" s="6">
        <v>48847.46</v>
      </c>
    </row>
    <row r="37" spans="1:13" x14ac:dyDescent="0.3">
      <c r="A37" t="s">
        <v>279</v>
      </c>
      <c r="B37" t="s">
        <v>303</v>
      </c>
      <c r="C37" t="s">
        <v>300</v>
      </c>
      <c r="D37" t="s">
        <v>301</v>
      </c>
      <c r="E37" t="s">
        <v>75</v>
      </c>
      <c r="F37" t="str">
        <f>VLOOKUP(H37,Vlookup!A:B,2,0)</f>
        <v>920-933 Admin &amp; General Operations</v>
      </c>
      <c r="G37" t="str">
        <f t="shared" si="1"/>
        <v>DEF Other</v>
      </c>
      <c r="H37" s="26">
        <v>920</v>
      </c>
      <c r="I37" s="5" t="s">
        <v>35</v>
      </c>
      <c r="J37" t="s">
        <v>36</v>
      </c>
      <c r="K37" t="s">
        <v>22</v>
      </c>
      <c r="L37" s="5">
        <v>2024</v>
      </c>
      <c r="M37" s="6">
        <v>-97952.36</v>
      </c>
    </row>
    <row r="38" spans="1:13" x14ac:dyDescent="0.3">
      <c r="A38" t="s">
        <v>279</v>
      </c>
      <c r="B38" t="s">
        <v>303</v>
      </c>
      <c r="C38" t="s">
        <v>300</v>
      </c>
      <c r="D38" t="s">
        <v>301</v>
      </c>
      <c r="E38" t="s">
        <v>75</v>
      </c>
      <c r="F38" t="str">
        <f>VLOOKUP(H38,Vlookup!A:B,2,0)</f>
        <v>920-933 Admin &amp; General Operations</v>
      </c>
      <c r="G38" t="str">
        <f t="shared" si="1"/>
        <v>DEF Other</v>
      </c>
      <c r="H38" s="26">
        <v>920</v>
      </c>
      <c r="I38" s="5" t="s">
        <v>35</v>
      </c>
      <c r="J38" t="s">
        <v>36</v>
      </c>
      <c r="K38" t="s">
        <v>23</v>
      </c>
      <c r="L38" s="5">
        <v>2024</v>
      </c>
      <c r="M38" s="6">
        <v>6956.32</v>
      </c>
    </row>
    <row r="39" spans="1:13" x14ac:dyDescent="0.3">
      <c r="A39" t="s">
        <v>279</v>
      </c>
      <c r="B39" t="s">
        <v>303</v>
      </c>
      <c r="C39" t="s">
        <v>300</v>
      </c>
      <c r="D39" t="s">
        <v>301</v>
      </c>
      <c r="E39" t="s">
        <v>75</v>
      </c>
      <c r="F39" t="str">
        <f>VLOOKUP(H39,Vlookup!A:B,2,0)</f>
        <v>920-933 Admin &amp; General Operations</v>
      </c>
      <c r="G39" t="str">
        <f t="shared" si="1"/>
        <v>DEF Other</v>
      </c>
      <c r="H39" s="26">
        <v>920</v>
      </c>
      <c r="I39" s="5" t="s">
        <v>35</v>
      </c>
      <c r="J39" t="s">
        <v>36</v>
      </c>
      <c r="K39" t="s">
        <v>104</v>
      </c>
      <c r="L39" s="5">
        <v>2024</v>
      </c>
      <c r="M39" s="6">
        <v>2095.96</v>
      </c>
    </row>
    <row r="40" spans="1:13" x14ac:dyDescent="0.3">
      <c r="A40" t="s">
        <v>279</v>
      </c>
      <c r="B40" t="s">
        <v>303</v>
      </c>
      <c r="C40" t="s">
        <v>300</v>
      </c>
      <c r="D40" t="s">
        <v>301</v>
      </c>
      <c r="E40" t="s">
        <v>75</v>
      </c>
      <c r="F40" t="str">
        <f>VLOOKUP(H40,Vlookup!A:B,2,0)</f>
        <v>920-933 Admin &amp; General Operations</v>
      </c>
      <c r="G40" t="str">
        <f t="shared" si="1"/>
        <v>DEF Other</v>
      </c>
      <c r="H40" s="26">
        <v>920</v>
      </c>
      <c r="I40" s="5" t="s">
        <v>35</v>
      </c>
      <c r="J40" t="s">
        <v>36</v>
      </c>
      <c r="K40" t="s">
        <v>16</v>
      </c>
      <c r="L40" s="5">
        <v>2024</v>
      </c>
      <c r="M40" s="6">
        <v>405935.78</v>
      </c>
    </row>
    <row r="41" spans="1:13" x14ac:dyDescent="0.3">
      <c r="A41" t="s">
        <v>279</v>
      </c>
      <c r="B41" t="s">
        <v>303</v>
      </c>
      <c r="C41" t="s">
        <v>300</v>
      </c>
      <c r="D41" t="s">
        <v>301</v>
      </c>
      <c r="E41" t="s">
        <v>75</v>
      </c>
      <c r="F41" t="str">
        <f>VLOOKUP(H41,Vlookup!A:B,2,0)</f>
        <v>920-933 Admin &amp; General Operations</v>
      </c>
      <c r="G41" t="str">
        <f t="shared" si="1"/>
        <v>DEF Other</v>
      </c>
      <c r="H41" s="26">
        <v>920</v>
      </c>
      <c r="I41" s="5" t="s">
        <v>35</v>
      </c>
      <c r="J41" t="s">
        <v>36</v>
      </c>
      <c r="K41" t="s">
        <v>103</v>
      </c>
      <c r="L41" s="5">
        <v>2024</v>
      </c>
      <c r="M41" s="6">
        <v>1528.28</v>
      </c>
    </row>
    <row r="42" spans="1:13" x14ac:dyDescent="0.3">
      <c r="A42" t="s">
        <v>279</v>
      </c>
      <c r="B42" t="s">
        <v>303</v>
      </c>
      <c r="C42" t="s">
        <v>300</v>
      </c>
      <c r="D42" t="s">
        <v>301</v>
      </c>
      <c r="E42" t="s">
        <v>75</v>
      </c>
      <c r="F42" t="str">
        <f>VLOOKUP(H42,Vlookup!A:B,2,0)</f>
        <v>920-933 Admin &amp; General Operations</v>
      </c>
      <c r="G42" t="str">
        <f t="shared" si="1"/>
        <v>DEF Other</v>
      </c>
      <c r="H42" s="26">
        <v>920</v>
      </c>
      <c r="I42" s="5" t="s">
        <v>35</v>
      </c>
      <c r="J42" t="s">
        <v>36</v>
      </c>
      <c r="K42" t="s">
        <v>101</v>
      </c>
      <c r="L42" s="5">
        <v>2024</v>
      </c>
      <c r="M42" s="6">
        <v>226932.48000000001</v>
      </c>
    </row>
    <row r="43" spans="1:13" x14ac:dyDescent="0.3">
      <c r="A43" t="s">
        <v>279</v>
      </c>
      <c r="B43" t="s">
        <v>303</v>
      </c>
      <c r="C43" t="s">
        <v>300</v>
      </c>
      <c r="D43" t="s">
        <v>301</v>
      </c>
      <c r="E43" t="s">
        <v>75</v>
      </c>
      <c r="F43" t="str">
        <f>VLOOKUP(H43,Vlookup!A:B,2,0)</f>
        <v>920-933 Admin &amp; General Operations</v>
      </c>
      <c r="G43" t="str">
        <f t="shared" si="1"/>
        <v>DEF Other</v>
      </c>
      <c r="H43" s="26">
        <v>921</v>
      </c>
      <c r="I43" s="5" t="s">
        <v>105</v>
      </c>
      <c r="J43" t="s">
        <v>106</v>
      </c>
      <c r="K43" t="s">
        <v>22</v>
      </c>
      <c r="L43" s="5">
        <v>2024</v>
      </c>
      <c r="M43" s="6">
        <v>-67482.84</v>
      </c>
    </row>
    <row r="44" spans="1:13" x14ac:dyDescent="0.3">
      <c r="A44" t="s">
        <v>279</v>
      </c>
      <c r="B44" t="s">
        <v>303</v>
      </c>
      <c r="C44" t="s">
        <v>300</v>
      </c>
      <c r="D44" t="s">
        <v>301</v>
      </c>
      <c r="E44" t="s">
        <v>75</v>
      </c>
      <c r="F44" t="str">
        <f>VLOOKUP(H44,Vlookup!A:B,2,0)</f>
        <v>920-933 Admin &amp; General Operations</v>
      </c>
      <c r="G44" t="str">
        <f t="shared" si="1"/>
        <v>DEF Other</v>
      </c>
      <c r="H44" s="26">
        <v>921</v>
      </c>
      <c r="I44" s="5" t="s">
        <v>105</v>
      </c>
      <c r="J44" t="s">
        <v>106</v>
      </c>
      <c r="K44" t="s">
        <v>27</v>
      </c>
      <c r="L44" s="5">
        <v>2024</v>
      </c>
      <c r="M44" s="6">
        <v>7084.88</v>
      </c>
    </row>
    <row r="45" spans="1:13" x14ac:dyDescent="0.3">
      <c r="A45" t="s">
        <v>279</v>
      </c>
      <c r="B45" t="s">
        <v>303</v>
      </c>
      <c r="C45" t="s">
        <v>300</v>
      </c>
      <c r="D45" t="s">
        <v>301</v>
      </c>
      <c r="E45" t="s">
        <v>75</v>
      </c>
      <c r="F45" t="str">
        <f>VLOOKUP(H45,Vlookup!A:B,2,0)</f>
        <v>920-933 Admin &amp; General Operations</v>
      </c>
      <c r="G45" t="str">
        <f t="shared" si="1"/>
        <v>DEF Other</v>
      </c>
      <c r="H45" s="26">
        <v>921</v>
      </c>
      <c r="I45" s="5" t="s">
        <v>105</v>
      </c>
      <c r="J45" t="s">
        <v>106</v>
      </c>
      <c r="K45" t="s">
        <v>16</v>
      </c>
      <c r="L45" s="5">
        <v>2024</v>
      </c>
      <c r="M45" s="6">
        <v>-8098.08</v>
      </c>
    </row>
    <row r="46" spans="1:13" x14ac:dyDescent="0.3">
      <c r="A46" t="s">
        <v>279</v>
      </c>
      <c r="B46" t="s">
        <v>303</v>
      </c>
      <c r="C46" t="s">
        <v>300</v>
      </c>
      <c r="D46" t="s">
        <v>301</v>
      </c>
      <c r="E46" t="s">
        <v>141</v>
      </c>
      <c r="F46" t="str">
        <f>VLOOKUP(H46,Vlookup!A:B,2,0)</f>
        <v>546-550 Combustion Turbine Operations</v>
      </c>
      <c r="G46" t="str">
        <f t="shared" si="1"/>
        <v>Florida Regulated Solar</v>
      </c>
      <c r="H46" s="26">
        <v>548</v>
      </c>
      <c r="I46" s="5" t="s">
        <v>186</v>
      </c>
      <c r="J46" t="s">
        <v>187</v>
      </c>
      <c r="K46" t="s">
        <v>15</v>
      </c>
      <c r="L46" s="5">
        <v>2024</v>
      </c>
      <c r="M46" s="6">
        <v>3199.0079999999998</v>
      </c>
    </row>
    <row r="47" spans="1:13" x14ac:dyDescent="0.3">
      <c r="A47" t="s">
        <v>279</v>
      </c>
      <c r="B47" t="s">
        <v>303</v>
      </c>
      <c r="C47" t="s">
        <v>300</v>
      </c>
      <c r="D47" t="s">
        <v>301</v>
      </c>
      <c r="E47" t="s">
        <v>141</v>
      </c>
      <c r="F47" t="str">
        <f>VLOOKUP(H47,Vlookup!A:B,2,0)</f>
        <v>546-550 Combustion Turbine Operations</v>
      </c>
      <c r="G47" t="str">
        <f t="shared" si="1"/>
        <v>Florida Regulated Solar</v>
      </c>
      <c r="H47" s="26">
        <v>548</v>
      </c>
      <c r="I47" s="5" t="s">
        <v>186</v>
      </c>
      <c r="J47" t="s">
        <v>187</v>
      </c>
      <c r="K47" t="s">
        <v>102</v>
      </c>
      <c r="L47" s="5">
        <v>2024</v>
      </c>
      <c r="M47" s="6">
        <v>1012.6047</v>
      </c>
    </row>
    <row r="48" spans="1:13" x14ac:dyDescent="0.3">
      <c r="A48" t="s">
        <v>279</v>
      </c>
      <c r="B48" t="s">
        <v>303</v>
      </c>
      <c r="C48" t="s">
        <v>300</v>
      </c>
      <c r="D48" t="s">
        <v>301</v>
      </c>
      <c r="E48" t="s">
        <v>141</v>
      </c>
      <c r="F48" t="str">
        <f>VLOOKUP(H48,Vlookup!A:B,2,0)</f>
        <v>546-550 Combustion Turbine Operations</v>
      </c>
      <c r="G48" t="str">
        <f t="shared" si="1"/>
        <v>Florida Regulated Solar</v>
      </c>
      <c r="H48" s="26">
        <v>548</v>
      </c>
      <c r="I48" s="5" t="s">
        <v>186</v>
      </c>
      <c r="J48" t="s">
        <v>187</v>
      </c>
      <c r="K48" t="s">
        <v>22</v>
      </c>
      <c r="L48" s="5">
        <v>2024</v>
      </c>
      <c r="M48" s="6">
        <v>-133.6866</v>
      </c>
    </row>
    <row r="49" spans="1:13" x14ac:dyDescent="0.3">
      <c r="A49" t="s">
        <v>279</v>
      </c>
      <c r="B49" t="s">
        <v>303</v>
      </c>
      <c r="C49" t="s">
        <v>300</v>
      </c>
      <c r="D49" t="s">
        <v>301</v>
      </c>
      <c r="E49" t="s">
        <v>141</v>
      </c>
      <c r="F49" t="str">
        <f>VLOOKUP(H49,Vlookup!A:B,2,0)</f>
        <v>546-550 Combustion Turbine Operations</v>
      </c>
      <c r="G49" t="str">
        <f t="shared" si="1"/>
        <v>Florida Regulated Solar</v>
      </c>
      <c r="H49" s="26">
        <v>548</v>
      </c>
      <c r="I49" s="5" t="s">
        <v>186</v>
      </c>
      <c r="J49" t="s">
        <v>187</v>
      </c>
      <c r="K49" t="s">
        <v>16</v>
      </c>
      <c r="L49" s="5">
        <v>2024</v>
      </c>
      <c r="M49" s="6">
        <v>368.19</v>
      </c>
    </row>
    <row r="50" spans="1:13" x14ac:dyDescent="0.3">
      <c r="A50" t="s">
        <v>279</v>
      </c>
      <c r="B50" t="s">
        <v>303</v>
      </c>
      <c r="C50" t="s">
        <v>300</v>
      </c>
      <c r="D50" t="s">
        <v>301</v>
      </c>
      <c r="E50" t="s">
        <v>141</v>
      </c>
      <c r="F50" t="str">
        <f>VLOOKUP(H50,Vlookup!A:B,2,0)</f>
        <v>546-550 Combustion Turbine Operations</v>
      </c>
      <c r="G50" t="str">
        <f t="shared" si="1"/>
        <v>Florida Regulated Solar</v>
      </c>
      <c r="H50" s="26">
        <v>548</v>
      </c>
      <c r="I50" s="5" t="s">
        <v>186</v>
      </c>
      <c r="J50" t="s">
        <v>187</v>
      </c>
      <c r="K50" t="s">
        <v>103</v>
      </c>
      <c r="L50" s="5">
        <v>2024</v>
      </c>
      <c r="M50" s="6">
        <v>30.45</v>
      </c>
    </row>
    <row r="51" spans="1:13" x14ac:dyDescent="0.3">
      <c r="A51" t="s">
        <v>279</v>
      </c>
      <c r="B51" t="s">
        <v>303</v>
      </c>
      <c r="C51" t="s">
        <v>300</v>
      </c>
      <c r="D51" t="s">
        <v>301</v>
      </c>
      <c r="E51" t="s">
        <v>141</v>
      </c>
      <c r="F51" t="str">
        <f>VLOOKUP(H51,Vlookup!A:B,2,0)</f>
        <v>546-550 Combustion Turbine Operations</v>
      </c>
      <c r="G51" t="str">
        <f t="shared" si="1"/>
        <v>Florida Regulated Solar</v>
      </c>
      <c r="H51" s="26">
        <v>549</v>
      </c>
      <c r="I51" s="5" t="s">
        <v>128</v>
      </c>
      <c r="J51" t="s">
        <v>129</v>
      </c>
      <c r="K51" t="s">
        <v>15</v>
      </c>
      <c r="L51" s="5">
        <v>2024</v>
      </c>
      <c r="M51" s="6">
        <v>1163.4331999999999</v>
      </c>
    </row>
    <row r="52" spans="1:13" x14ac:dyDescent="0.3">
      <c r="A52" t="s">
        <v>279</v>
      </c>
      <c r="B52" t="s">
        <v>303</v>
      </c>
      <c r="C52" t="s">
        <v>300</v>
      </c>
      <c r="D52" t="s">
        <v>301</v>
      </c>
      <c r="E52" t="s">
        <v>141</v>
      </c>
      <c r="F52" t="str">
        <f>VLOOKUP(H52,Vlookup!A:B,2,0)</f>
        <v>546-550 Combustion Turbine Operations</v>
      </c>
      <c r="G52" t="str">
        <f t="shared" si="1"/>
        <v>Florida Regulated Solar</v>
      </c>
      <c r="H52" s="26">
        <v>549</v>
      </c>
      <c r="I52" s="5" t="s">
        <v>128</v>
      </c>
      <c r="J52" t="s">
        <v>129</v>
      </c>
      <c r="K52" t="s">
        <v>102</v>
      </c>
      <c r="L52" s="5">
        <v>2024</v>
      </c>
      <c r="M52" s="6">
        <v>1125.1161</v>
      </c>
    </row>
    <row r="53" spans="1:13" x14ac:dyDescent="0.3">
      <c r="A53" t="s">
        <v>279</v>
      </c>
      <c r="B53" t="s">
        <v>303</v>
      </c>
      <c r="C53" t="s">
        <v>300</v>
      </c>
      <c r="D53" t="s">
        <v>301</v>
      </c>
      <c r="E53" t="s">
        <v>141</v>
      </c>
      <c r="F53" t="str">
        <f>VLOOKUP(H53,Vlookup!A:B,2,0)</f>
        <v>546-550 Combustion Turbine Operations</v>
      </c>
      <c r="G53" t="str">
        <f t="shared" si="1"/>
        <v>Florida Regulated Solar</v>
      </c>
      <c r="H53" s="26">
        <v>549</v>
      </c>
      <c r="I53" s="5" t="s">
        <v>128</v>
      </c>
      <c r="J53" t="s">
        <v>129</v>
      </c>
      <c r="K53" t="s">
        <v>22</v>
      </c>
      <c r="L53" s="5">
        <v>2024</v>
      </c>
      <c r="M53" s="6">
        <v>-68.657399999999996</v>
      </c>
    </row>
    <row r="54" spans="1:13" x14ac:dyDescent="0.3">
      <c r="A54" t="s">
        <v>279</v>
      </c>
      <c r="B54" t="s">
        <v>303</v>
      </c>
      <c r="C54" t="s">
        <v>300</v>
      </c>
      <c r="D54" t="s">
        <v>301</v>
      </c>
      <c r="E54" t="s">
        <v>141</v>
      </c>
      <c r="F54" t="str">
        <f>VLOOKUP(H54,Vlookup!A:B,2,0)</f>
        <v>546-550 Combustion Turbine Operations</v>
      </c>
      <c r="G54" t="str">
        <f t="shared" si="1"/>
        <v>Florida Regulated Solar</v>
      </c>
      <c r="H54" s="26">
        <v>549</v>
      </c>
      <c r="I54" s="5" t="s">
        <v>128</v>
      </c>
      <c r="J54" t="s">
        <v>129</v>
      </c>
      <c r="K54" t="s">
        <v>16</v>
      </c>
      <c r="L54" s="5">
        <v>2024</v>
      </c>
      <c r="M54" s="6">
        <v>131.66999999999999</v>
      </c>
    </row>
    <row r="55" spans="1:13" x14ac:dyDescent="0.3">
      <c r="A55" t="s">
        <v>279</v>
      </c>
      <c r="B55" t="s">
        <v>303</v>
      </c>
      <c r="C55" t="s">
        <v>300</v>
      </c>
      <c r="D55" t="s">
        <v>301</v>
      </c>
      <c r="E55" t="s">
        <v>141</v>
      </c>
      <c r="F55" t="str">
        <f>VLOOKUP(H55,Vlookup!A:B,2,0)</f>
        <v>546-550 Combustion Turbine Operations</v>
      </c>
      <c r="G55" t="str">
        <f t="shared" si="1"/>
        <v>Florida Regulated Solar</v>
      </c>
      <c r="H55" s="26">
        <v>549</v>
      </c>
      <c r="I55" s="5" t="s">
        <v>128</v>
      </c>
      <c r="J55" t="s">
        <v>129</v>
      </c>
      <c r="K55" t="s">
        <v>103</v>
      </c>
      <c r="L55" s="5">
        <v>2024</v>
      </c>
      <c r="M55" s="6">
        <v>33.75</v>
      </c>
    </row>
    <row r="56" spans="1:13" x14ac:dyDescent="0.3">
      <c r="A56" t="s">
        <v>279</v>
      </c>
      <c r="B56" t="s">
        <v>303</v>
      </c>
      <c r="C56" t="s">
        <v>300</v>
      </c>
      <c r="D56" t="s">
        <v>301</v>
      </c>
      <c r="E56" t="s">
        <v>141</v>
      </c>
      <c r="F56" t="str">
        <f>VLOOKUP(H56,Vlookup!A:B,2,0)</f>
        <v>551-557 Combustion Turbine Maintenance</v>
      </c>
      <c r="G56" t="str">
        <f t="shared" si="1"/>
        <v>Florida Regulated Solar</v>
      </c>
      <c r="H56" s="26">
        <v>553</v>
      </c>
      <c r="I56" s="5" t="s">
        <v>188</v>
      </c>
      <c r="J56" t="s">
        <v>189</v>
      </c>
      <c r="K56" t="s">
        <v>15</v>
      </c>
      <c r="L56" s="5">
        <v>2024</v>
      </c>
      <c r="M56" s="6">
        <v>542.79740000000004</v>
      </c>
    </row>
    <row r="57" spans="1:13" x14ac:dyDescent="0.3">
      <c r="A57" t="s">
        <v>279</v>
      </c>
      <c r="B57" t="s">
        <v>303</v>
      </c>
      <c r="C57" t="s">
        <v>300</v>
      </c>
      <c r="D57" t="s">
        <v>301</v>
      </c>
      <c r="E57" t="s">
        <v>141</v>
      </c>
      <c r="F57" t="str">
        <f>VLOOKUP(H57,Vlookup!A:B,2,0)</f>
        <v>551-557 Combustion Turbine Maintenance</v>
      </c>
      <c r="G57" t="str">
        <f t="shared" si="1"/>
        <v>Florida Regulated Solar</v>
      </c>
      <c r="H57" s="26">
        <v>553</v>
      </c>
      <c r="I57" s="5" t="s">
        <v>188</v>
      </c>
      <c r="J57" t="s">
        <v>189</v>
      </c>
      <c r="K57" t="s">
        <v>22</v>
      </c>
      <c r="L57" s="5">
        <v>2024</v>
      </c>
      <c r="M57" s="6">
        <v>-20.49</v>
      </c>
    </row>
    <row r="58" spans="1:13" x14ac:dyDescent="0.3">
      <c r="A58" t="s">
        <v>279</v>
      </c>
      <c r="B58" t="s">
        <v>303</v>
      </c>
      <c r="C58" t="s">
        <v>300</v>
      </c>
      <c r="D58" t="s">
        <v>301</v>
      </c>
      <c r="E58" t="s">
        <v>141</v>
      </c>
      <c r="F58" t="str">
        <f>VLOOKUP(H58,Vlookup!A:B,2,0)</f>
        <v>551-557 Combustion Turbine Maintenance</v>
      </c>
      <c r="G58" t="str">
        <f t="shared" si="1"/>
        <v>Florida Regulated Solar</v>
      </c>
      <c r="H58" s="26">
        <v>553</v>
      </c>
      <c r="I58" s="5" t="s">
        <v>188</v>
      </c>
      <c r="J58" t="s">
        <v>189</v>
      </c>
      <c r="K58" t="s">
        <v>16</v>
      </c>
      <c r="L58" s="5">
        <v>2024</v>
      </c>
      <c r="M58" s="6">
        <v>62.68</v>
      </c>
    </row>
    <row r="59" spans="1:13" x14ac:dyDescent="0.3">
      <c r="A59" t="s">
        <v>279</v>
      </c>
      <c r="B59" t="s">
        <v>303</v>
      </c>
      <c r="C59" t="s">
        <v>300</v>
      </c>
      <c r="D59" t="s">
        <v>301</v>
      </c>
      <c r="E59" t="s">
        <v>141</v>
      </c>
      <c r="F59" t="str">
        <f>VLOOKUP(H59,Vlookup!A:B,2,0)</f>
        <v>551-557 Combustion Turbine Maintenance</v>
      </c>
      <c r="G59" t="str">
        <f t="shared" si="1"/>
        <v>Florida Regulated Solar</v>
      </c>
      <c r="H59" s="26">
        <v>554</v>
      </c>
      <c r="I59" s="5" t="s">
        <v>139</v>
      </c>
      <c r="J59" t="s">
        <v>140</v>
      </c>
      <c r="K59" t="s">
        <v>15</v>
      </c>
      <c r="L59" s="5">
        <v>2024</v>
      </c>
      <c r="M59" s="6">
        <v>3707.4938000000002</v>
      </c>
    </row>
    <row r="60" spans="1:13" x14ac:dyDescent="0.3">
      <c r="A60" t="s">
        <v>279</v>
      </c>
      <c r="B60" t="s">
        <v>303</v>
      </c>
      <c r="C60" t="s">
        <v>300</v>
      </c>
      <c r="D60" t="s">
        <v>301</v>
      </c>
      <c r="E60" t="s">
        <v>141</v>
      </c>
      <c r="F60" t="str">
        <f>VLOOKUP(H60,Vlookup!A:B,2,0)</f>
        <v>551-557 Combustion Turbine Maintenance</v>
      </c>
      <c r="G60" t="str">
        <f t="shared" si="1"/>
        <v>Florida Regulated Solar</v>
      </c>
      <c r="H60" s="26">
        <v>554</v>
      </c>
      <c r="I60" s="5" t="s">
        <v>139</v>
      </c>
      <c r="J60" t="s">
        <v>140</v>
      </c>
      <c r="K60" t="s">
        <v>102</v>
      </c>
      <c r="L60" s="5">
        <v>2024</v>
      </c>
      <c r="M60" s="6">
        <v>2025.2094</v>
      </c>
    </row>
    <row r="61" spans="1:13" x14ac:dyDescent="0.3">
      <c r="A61" t="s">
        <v>279</v>
      </c>
      <c r="B61" t="s">
        <v>303</v>
      </c>
      <c r="C61" t="s">
        <v>300</v>
      </c>
      <c r="D61" t="s">
        <v>301</v>
      </c>
      <c r="E61" t="s">
        <v>141</v>
      </c>
      <c r="F61" t="str">
        <f>VLOOKUP(H61,Vlookup!A:B,2,0)</f>
        <v>551-557 Combustion Turbine Maintenance</v>
      </c>
      <c r="G61" t="str">
        <f t="shared" si="1"/>
        <v>Florida Regulated Solar</v>
      </c>
      <c r="H61" s="26">
        <v>554</v>
      </c>
      <c r="I61" s="5" t="s">
        <v>139</v>
      </c>
      <c r="J61" t="s">
        <v>140</v>
      </c>
      <c r="K61" t="s">
        <v>22</v>
      </c>
      <c r="L61" s="5">
        <v>2024</v>
      </c>
      <c r="M61" s="6">
        <v>-191.2509</v>
      </c>
    </row>
    <row r="62" spans="1:13" x14ac:dyDescent="0.3">
      <c r="A62" t="s">
        <v>279</v>
      </c>
      <c r="B62" t="s">
        <v>303</v>
      </c>
      <c r="C62" t="s">
        <v>300</v>
      </c>
      <c r="D62" t="s">
        <v>301</v>
      </c>
      <c r="E62" t="s">
        <v>141</v>
      </c>
      <c r="F62" t="str">
        <f>VLOOKUP(H62,Vlookup!A:B,2,0)</f>
        <v>551-557 Combustion Turbine Maintenance</v>
      </c>
      <c r="G62" t="str">
        <f t="shared" si="1"/>
        <v>Florida Regulated Solar</v>
      </c>
      <c r="H62" s="26">
        <v>554</v>
      </c>
      <c r="I62" s="5" t="s">
        <v>139</v>
      </c>
      <c r="J62" t="s">
        <v>140</v>
      </c>
      <c r="K62" t="s">
        <v>16</v>
      </c>
      <c r="L62" s="5">
        <v>2024</v>
      </c>
      <c r="M62" s="6">
        <v>422.64</v>
      </c>
    </row>
    <row r="63" spans="1:13" x14ac:dyDescent="0.3">
      <c r="A63" t="s">
        <v>279</v>
      </c>
      <c r="B63" t="s">
        <v>303</v>
      </c>
      <c r="C63" t="s">
        <v>300</v>
      </c>
      <c r="D63" t="s">
        <v>301</v>
      </c>
      <c r="E63" t="s">
        <v>141</v>
      </c>
      <c r="F63" t="str">
        <f>VLOOKUP(H63,Vlookup!A:B,2,0)</f>
        <v>551-557 Combustion Turbine Maintenance</v>
      </c>
      <c r="G63" t="str">
        <f t="shared" si="1"/>
        <v>Florida Regulated Solar</v>
      </c>
      <c r="H63" s="26">
        <v>554</v>
      </c>
      <c r="I63" s="5" t="s">
        <v>139</v>
      </c>
      <c r="J63" t="s">
        <v>140</v>
      </c>
      <c r="K63" t="s">
        <v>103</v>
      </c>
      <c r="L63" s="5">
        <v>2024</v>
      </c>
      <c r="M63" s="6">
        <v>60.75</v>
      </c>
    </row>
    <row r="64" spans="1:13" x14ac:dyDescent="0.3">
      <c r="A64" t="s">
        <v>279</v>
      </c>
      <c r="B64" t="s">
        <v>303</v>
      </c>
      <c r="C64" t="s">
        <v>300</v>
      </c>
      <c r="D64" t="s">
        <v>301</v>
      </c>
      <c r="E64" t="s">
        <v>142</v>
      </c>
      <c r="F64" t="str">
        <f>VLOOKUP(H64,Vlookup!A:B,2,0)</f>
        <v>546-550 Combustion Turbine Operations</v>
      </c>
      <c r="G64" t="str">
        <f t="shared" si="1"/>
        <v>Hines/Tiger Bay</v>
      </c>
      <c r="H64" s="26">
        <v>546</v>
      </c>
      <c r="I64" s="5" t="s">
        <v>131</v>
      </c>
      <c r="J64" t="s">
        <v>132</v>
      </c>
      <c r="K64" t="s">
        <v>101</v>
      </c>
      <c r="L64" s="5">
        <v>2024</v>
      </c>
      <c r="M64" s="6">
        <v>73668</v>
      </c>
    </row>
    <row r="65" spans="1:13" x14ac:dyDescent="0.3">
      <c r="A65" t="s">
        <v>279</v>
      </c>
      <c r="B65" t="s">
        <v>303</v>
      </c>
      <c r="C65" t="s">
        <v>300</v>
      </c>
      <c r="D65" t="s">
        <v>301</v>
      </c>
      <c r="E65" t="s">
        <v>142</v>
      </c>
      <c r="F65" t="str">
        <f>VLOOKUP(H65,Vlookup!A:B,2,0)</f>
        <v>551-557 Combustion Turbine Maintenance</v>
      </c>
      <c r="G65" t="str">
        <f t="shared" si="1"/>
        <v>Hines/Tiger Bay</v>
      </c>
      <c r="H65" s="26">
        <v>554</v>
      </c>
      <c r="I65" s="5" t="s">
        <v>139</v>
      </c>
      <c r="J65" t="s">
        <v>140</v>
      </c>
      <c r="K65" t="s">
        <v>15</v>
      </c>
      <c r="L65" s="5">
        <v>2024</v>
      </c>
      <c r="M65" s="6">
        <v>153.39879999999999</v>
      </c>
    </row>
    <row r="66" spans="1:13" x14ac:dyDescent="0.3">
      <c r="A66" t="s">
        <v>279</v>
      </c>
      <c r="B66" t="s">
        <v>303</v>
      </c>
      <c r="C66" t="s">
        <v>300</v>
      </c>
      <c r="D66" t="s">
        <v>301</v>
      </c>
      <c r="E66" t="s">
        <v>142</v>
      </c>
      <c r="F66" t="str">
        <f>VLOOKUP(H66,Vlookup!A:B,2,0)</f>
        <v>551-557 Combustion Turbine Maintenance</v>
      </c>
      <c r="G66" t="str">
        <f t="shared" si="1"/>
        <v>Hines/Tiger Bay</v>
      </c>
      <c r="H66" s="26">
        <v>554</v>
      </c>
      <c r="I66" s="5" t="s">
        <v>139</v>
      </c>
      <c r="J66" t="s">
        <v>140</v>
      </c>
      <c r="K66" t="s">
        <v>22</v>
      </c>
      <c r="L66" s="5">
        <v>2024</v>
      </c>
      <c r="M66" s="6">
        <v>-4.6032000000000002</v>
      </c>
    </row>
    <row r="67" spans="1:13" x14ac:dyDescent="0.3">
      <c r="A67" t="s">
        <v>279</v>
      </c>
      <c r="B67" t="s">
        <v>303</v>
      </c>
      <c r="C67" t="s">
        <v>300</v>
      </c>
      <c r="D67" t="s">
        <v>301</v>
      </c>
      <c r="E67" t="s">
        <v>142</v>
      </c>
      <c r="F67" t="str">
        <f>VLOOKUP(H67,Vlookup!A:B,2,0)</f>
        <v>551-557 Combustion Turbine Maintenance</v>
      </c>
      <c r="G67" t="str">
        <f t="shared" si="1"/>
        <v>Hines/Tiger Bay</v>
      </c>
      <c r="H67" s="26">
        <v>554</v>
      </c>
      <c r="I67" s="5" t="s">
        <v>139</v>
      </c>
      <c r="J67" t="s">
        <v>140</v>
      </c>
      <c r="K67" t="s">
        <v>16</v>
      </c>
      <c r="L67" s="5">
        <v>2024</v>
      </c>
      <c r="M67" s="6">
        <v>17.899999999999999</v>
      </c>
    </row>
    <row r="68" spans="1:13" x14ac:dyDescent="0.3">
      <c r="A68" t="s">
        <v>279</v>
      </c>
      <c r="B68" t="s">
        <v>303</v>
      </c>
      <c r="C68" t="s">
        <v>300</v>
      </c>
      <c r="D68" t="s">
        <v>301</v>
      </c>
      <c r="E68" t="s">
        <v>143</v>
      </c>
      <c r="F68" t="str">
        <f>VLOOKUP(H68,Vlookup!A:B,2,0)</f>
        <v>546-550 Combustion Turbine Operations</v>
      </c>
      <c r="G68" t="str">
        <f t="shared" si="1"/>
        <v>Osprey</v>
      </c>
      <c r="H68" s="26">
        <v>546</v>
      </c>
      <c r="I68" s="5" t="s">
        <v>131</v>
      </c>
      <c r="J68" t="s">
        <v>132</v>
      </c>
      <c r="K68" t="s">
        <v>101</v>
      </c>
      <c r="L68" s="5">
        <v>2024</v>
      </c>
      <c r="M68" s="6">
        <v>26580</v>
      </c>
    </row>
    <row r="69" spans="1:13" x14ac:dyDescent="0.3">
      <c r="A69" t="s">
        <v>279</v>
      </c>
      <c r="B69" t="s">
        <v>303</v>
      </c>
      <c r="C69" t="s">
        <v>300</v>
      </c>
      <c r="D69" t="s">
        <v>301</v>
      </c>
      <c r="E69" t="s">
        <v>143</v>
      </c>
      <c r="F69" t="str">
        <f>VLOOKUP(H69,Vlookup!A:B,2,0)</f>
        <v>551-557 Combustion Turbine Maintenance</v>
      </c>
      <c r="G69" t="str">
        <f t="shared" si="1"/>
        <v>Osprey</v>
      </c>
      <c r="H69" s="26">
        <v>554</v>
      </c>
      <c r="I69" s="5" t="s">
        <v>139</v>
      </c>
      <c r="J69" t="s">
        <v>140</v>
      </c>
      <c r="K69" t="s">
        <v>15</v>
      </c>
      <c r="L69" s="5">
        <v>2024</v>
      </c>
      <c r="M69" s="6">
        <v>1232.7483999999999</v>
      </c>
    </row>
    <row r="70" spans="1:13" x14ac:dyDescent="0.3">
      <c r="A70" t="s">
        <v>279</v>
      </c>
      <c r="B70" t="s">
        <v>303</v>
      </c>
      <c r="C70" t="s">
        <v>300</v>
      </c>
      <c r="D70" t="s">
        <v>301</v>
      </c>
      <c r="E70" t="s">
        <v>143</v>
      </c>
      <c r="F70" t="str">
        <f>VLOOKUP(H70,Vlookup!A:B,2,0)</f>
        <v>551-557 Combustion Turbine Maintenance</v>
      </c>
      <c r="G70" t="str">
        <f t="shared" si="1"/>
        <v>Osprey</v>
      </c>
      <c r="H70" s="26">
        <v>554</v>
      </c>
      <c r="I70" s="5" t="s">
        <v>139</v>
      </c>
      <c r="J70" t="s">
        <v>140</v>
      </c>
      <c r="K70" t="s">
        <v>22</v>
      </c>
      <c r="L70" s="5">
        <v>2024</v>
      </c>
      <c r="M70" s="6">
        <v>-45.397199999999998</v>
      </c>
    </row>
    <row r="71" spans="1:13" x14ac:dyDescent="0.3">
      <c r="A71" t="s">
        <v>279</v>
      </c>
      <c r="B71" t="s">
        <v>303</v>
      </c>
      <c r="C71" t="s">
        <v>300</v>
      </c>
      <c r="D71" t="s">
        <v>301</v>
      </c>
      <c r="E71" t="s">
        <v>143</v>
      </c>
      <c r="F71" t="str">
        <f>VLOOKUP(H71,Vlookup!A:B,2,0)</f>
        <v>551-557 Combustion Turbine Maintenance</v>
      </c>
      <c r="G71" t="str">
        <f t="shared" si="1"/>
        <v>Osprey</v>
      </c>
      <c r="H71" s="26">
        <v>554</v>
      </c>
      <c r="I71" s="5" t="s">
        <v>139</v>
      </c>
      <c r="J71" t="s">
        <v>140</v>
      </c>
      <c r="K71" t="s">
        <v>16</v>
      </c>
      <c r="L71" s="5">
        <v>2024</v>
      </c>
      <c r="M71" s="6">
        <v>142.52000000000001</v>
      </c>
    </row>
    <row r="72" spans="1:13" x14ac:dyDescent="0.3">
      <c r="A72" t="s">
        <v>279</v>
      </c>
      <c r="B72" t="s">
        <v>303</v>
      </c>
      <c r="C72" t="s">
        <v>300</v>
      </c>
      <c r="D72" t="s">
        <v>301</v>
      </c>
      <c r="E72" t="s">
        <v>144</v>
      </c>
      <c r="F72" t="str">
        <f>VLOOKUP(H72,Vlookup!A:B,2,0)</f>
        <v>551-557 Combustion Turbine Maintenance</v>
      </c>
      <c r="G72" t="str">
        <f t="shared" si="1"/>
        <v>Suwannee and University of Flo</v>
      </c>
      <c r="H72" s="26">
        <v>551</v>
      </c>
      <c r="I72" s="5" t="s">
        <v>137</v>
      </c>
      <c r="J72" t="s">
        <v>138</v>
      </c>
      <c r="K72" t="s">
        <v>101</v>
      </c>
      <c r="L72" s="5">
        <v>2024</v>
      </c>
      <c r="M72" s="6">
        <v>26700</v>
      </c>
    </row>
    <row r="73" spans="1:13" x14ac:dyDescent="0.3">
      <c r="A73" t="s">
        <v>279</v>
      </c>
      <c r="B73" t="s">
        <v>303</v>
      </c>
      <c r="C73" t="s">
        <v>300</v>
      </c>
      <c r="D73" t="s">
        <v>301</v>
      </c>
      <c r="E73" t="s">
        <v>144</v>
      </c>
      <c r="F73" t="str">
        <f>VLOOKUP(H73,Vlookup!A:B,2,0)</f>
        <v>551-557 Combustion Turbine Maintenance</v>
      </c>
      <c r="G73" t="str">
        <f t="shared" si="1"/>
        <v>Suwannee and University of Flo</v>
      </c>
      <c r="H73" s="26">
        <v>554</v>
      </c>
      <c r="I73" s="5" t="s">
        <v>139</v>
      </c>
      <c r="J73" t="s">
        <v>140</v>
      </c>
      <c r="K73" t="s">
        <v>15</v>
      </c>
      <c r="L73" s="5">
        <v>2024</v>
      </c>
      <c r="M73" s="6">
        <v>147.15479999999999</v>
      </c>
    </row>
    <row r="74" spans="1:13" x14ac:dyDescent="0.3">
      <c r="A74" t="s">
        <v>279</v>
      </c>
      <c r="B74" t="s">
        <v>303</v>
      </c>
      <c r="C74" t="s">
        <v>300</v>
      </c>
      <c r="D74" t="s">
        <v>301</v>
      </c>
      <c r="E74" t="s">
        <v>144</v>
      </c>
      <c r="F74" t="str">
        <f>VLOOKUP(H74,Vlookup!A:B,2,0)</f>
        <v>551-557 Combustion Turbine Maintenance</v>
      </c>
      <c r="G74" t="str">
        <f t="shared" si="1"/>
        <v>Suwannee and University of Flo</v>
      </c>
      <c r="H74" s="26">
        <v>554</v>
      </c>
      <c r="I74" s="5" t="s">
        <v>139</v>
      </c>
      <c r="J74" t="s">
        <v>140</v>
      </c>
      <c r="K74" t="s">
        <v>22</v>
      </c>
      <c r="L74" s="5">
        <v>2024</v>
      </c>
      <c r="M74" s="6">
        <v>-4.4142000000000001</v>
      </c>
    </row>
    <row r="75" spans="1:13" x14ac:dyDescent="0.3">
      <c r="A75" t="s">
        <v>279</v>
      </c>
      <c r="B75" t="s">
        <v>303</v>
      </c>
      <c r="C75" t="s">
        <v>300</v>
      </c>
      <c r="D75" t="s">
        <v>301</v>
      </c>
      <c r="E75" t="s">
        <v>144</v>
      </c>
      <c r="F75" t="str">
        <f>VLOOKUP(H75,Vlookup!A:B,2,0)</f>
        <v>551-557 Combustion Turbine Maintenance</v>
      </c>
      <c r="G75" t="str">
        <f t="shared" si="1"/>
        <v>Suwannee and University of Flo</v>
      </c>
      <c r="H75" s="26">
        <v>554</v>
      </c>
      <c r="I75" s="5" t="s">
        <v>139</v>
      </c>
      <c r="J75" t="s">
        <v>140</v>
      </c>
      <c r="K75" t="s">
        <v>16</v>
      </c>
      <c r="L75" s="5">
        <v>2024</v>
      </c>
      <c r="M75" s="6">
        <v>17.18</v>
      </c>
    </row>
    <row r="76" spans="1:13" x14ac:dyDescent="0.3">
      <c r="A76" t="s">
        <v>279</v>
      </c>
      <c r="B76" t="s">
        <v>304</v>
      </c>
      <c r="C76" t="s">
        <v>11</v>
      </c>
      <c r="D76" t="s">
        <v>12</v>
      </c>
      <c r="E76" t="s">
        <v>12</v>
      </c>
      <c r="F76" t="str">
        <f>VLOOKUP(H76,Vlookup!A:B,2,0)</f>
        <v>901-905 Customer Accounts Operations</v>
      </c>
      <c r="G76" t="str">
        <f t="shared" si="1"/>
        <v>Non-Generation</v>
      </c>
      <c r="H76" s="26">
        <v>903</v>
      </c>
      <c r="I76" s="5" t="s">
        <v>13</v>
      </c>
      <c r="J76" t="s">
        <v>14</v>
      </c>
      <c r="K76" t="s">
        <v>15</v>
      </c>
      <c r="L76" s="5">
        <v>2024</v>
      </c>
      <c r="M76" s="6">
        <v>27912.74</v>
      </c>
    </row>
    <row r="77" spans="1:13" x14ac:dyDescent="0.3">
      <c r="A77" t="s">
        <v>279</v>
      </c>
      <c r="B77" t="s">
        <v>304</v>
      </c>
      <c r="C77" t="s">
        <v>11</v>
      </c>
      <c r="D77" t="s">
        <v>12</v>
      </c>
      <c r="E77" t="s">
        <v>12</v>
      </c>
      <c r="F77" t="str">
        <f>VLOOKUP(H77,Vlookup!A:B,2,0)</f>
        <v>901-905 Customer Accounts Operations</v>
      </c>
      <c r="G77" t="str">
        <f t="shared" si="1"/>
        <v>Non-Generation</v>
      </c>
      <c r="H77" s="26">
        <v>903</v>
      </c>
      <c r="I77" s="5" t="s">
        <v>13</v>
      </c>
      <c r="J77" t="s">
        <v>14</v>
      </c>
      <c r="K77" t="s">
        <v>16</v>
      </c>
      <c r="L77" s="5">
        <v>2024</v>
      </c>
      <c r="M77" s="6">
        <v>3349.52</v>
      </c>
    </row>
    <row r="78" spans="1:13" x14ac:dyDescent="0.3">
      <c r="A78" t="s">
        <v>279</v>
      </c>
      <c r="B78" t="s">
        <v>304</v>
      </c>
      <c r="C78" t="s">
        <v>11</v>
      </c>
      <c r="D78" t="s">
        <v>12</v>
      </c>
      <c r="E78" t="s">
        <v>12</v>
      </c>
      <c r="F78" t="str">
        <f>VLOOKUP(H78,Vlookup!A:B,2,0)</f>
        <v>901-905 Customer Accounts Operations</v>
      </c>
      <c r="G78" t="str">
        <f t="shared" si="1"/>
        <v>Non-Generation</v>
      </c>
      <c r="H78" s="26">
        <v>903</v>
      </c>
      <c r="I78" s="5" t="s">
        <v>13</v>
      </c>
      <c r="J78" t="s">
        <v>14</v>
      </c>
      <c r="K78" t="s">
        <v>101</v>
      </c>
      <c r="L78" s="5">
        <v>2024</v>
      </c>
      <c r="M78" s="6">
        <v>72972.600000000006</v>
      </c>
    </row>
    <row r="79" spans="1:13" x14ac:dyDescent="0.3">
      <c r="A79" t="s">
        <v>279</v>
      </c>
      <c r="B79" t="s">
        <v>304</v>
      </c>
      <c r="C79" t="s">
        <v>11</v>
      </c>
      <c r="D79" t="s">
        <v>12</v>
      </c>
      <c r="E79" t="s">
        <v>12</v>
      </c>
      <c r="F79" t="str">
        <f>VLOOKUP(H79,Vlookup!A:B,2,0)</f>
        <v>920-933 Admin &amp; General Operations</v>
      </c>
      <c r="G79" t="str">
        <f t="shared" si="1"/>
        <v>Non-Generation</v>
      </c>
      <c r="H79" s="26">
        <v>920</v>
      </c>
      <c r="I79" s="5" t="s">
        <v>35</v>
      </c>
      <c r="J79" t="s">
        <v>36</v>
      </c>
      <c r="K79" t="s">
        <v>15</v>
      </c>
      <c r="L79" s="5">
        <v>2024</v>
      </c>
      <c r="M79" s="6">
        <v>3170.9</v>
      </c>
    </row>
    <row r="80" spans="1:13" x14ac:dyDescent="0.3">
      <c r="A80" t="s">
        <v>279</v>
      </c>
      <c r="B80" t="s">
        <v>304</v>
      </c>
      <c r="C80" t="s">
        <v>11</v>
      </c>
      <c r="D80" t="s">
        <v>12</v>
      </c>
      <c r="E80" t="s">
        <v>12</v>
      </c>
      <c r="F80" t="str">
        <f>VLOOKUP(H80,Vlookup!A:B,2,0)</f>
        <v>920-933 Admin &amp; General Operations</v>
      </c>
      <c r="G80" t="str">
        <f t="shared" si="1"/>
        <v>Non-Generation</v>
      </c>
      <c r="H80" s="26">
        <v>920</v>
      </c>
      <c r="I80" s="5" t="s">
        <v>35</v>
      </c>
      <c r="J80" t="s">
        <v>36</v>
      </c>
      <c r="K80" t="s">
        <v>22</v>
      </c>
      <c r="L80" s="5">
        <v>2024</v>
      </c>
      <c r="M80" s="6">
        <v>-95.2</v>
      </c>
    </row>
    <row r="81" spans="1:13" x14ac:dyDescent="0.3">
      <c r="A81" t="s">
        <v>279</v>
      </c>
      <c r="B81" t="s">
        <v>304</v>
      </c>
      <c r="C81" t="s">
        <v>11</v>
      </c>
      <c r="D81" t="s">
        <v>12</v>
      </c>
      <c r="E81" t="s">
        <v>12</v>
      </c>
      <c r="F81" t="str">
        <f>VLOOKUP(H81,Vlookup!A:B,2,0)</f>
        <v>920-933 Admin &amp; General Operations</v>
      </c>
      <c r="G81" t="str">
        <f t="shared" si="1"/>
        <v>Non-Generation</v>
      </c>
      <c r="H81" s="26">
        <v>920</v>
      </c>
      <c r="I81" s="5" t="s">
        <v>35</v>
      </c>
      <c r="J81" t="s">
        <v>36</v>
      </c>
      <c r="K81" t="s">
        <v>16</v>
      </c>
      <c r="L81" s="5">
        <v>2024</v>
      </c>
      <c r="M81" s="6">
        <v>369.18</v>
      </c>
    </row>
    <row r="82" spans="1:13" x14ac:dyDescent="0.3">
      <c r="A82" t="s">
        <v>279</v>
      </c>
      <c r="B82" t="s">
        <v>304</v>
      </c>
      <c r="C82" t="s">
        <v>11</v>
      </c>
      <c r="D82" t="s">
        <v>12</v>
      </c>
      <c r="E82" t="s">
        <v>12</v>
      </c>
      <c r="F82" t="str">
        <f>VLOOKUP(H82,Vlookup!A:B,2,0)</f>
        <v>920-933 Admin &amp; General Operations</v>
      </c>
      <c r="G82" t="str">
        <f t="shared" ref="G82:G145" si="2">IF(B82="FEG_ES",E82,"Non-Generation")</f>
        <v>Non-Generation</v>
      </c>
      <c r="H82" s="26">
        <v>920</v>
      </c>
      <c r="I82" s="5" t="s">
        <v>35</v>
      </c>
      <c r="J82" t="s">
        <v>36</v>
      </c>
      <c r="K82" t="s">
        <v>101</v>
      </c>
      <c r="L82" s="5">
        <v>2024</v>
      </c>
      <c r="M82" s="6">
        <v>11727.12</v>
      </c>
    </row>
    <row r="83" spans="1:13" x14ac:dyDescent="0.3">
      <c r="A83" t="s">
        <v>279</v>
      </c>
      <c r="B83" t="s">
        <v>304</v>
      </c>
      <c r="C83" t="s">
        <v>11</v>
      </c>
      <c r="D83" t="s">
        <v>17</v>
      </c>
      <c r="E83" t="s">
        <v>311</v>
      </c>
      <c r="F83" t="str">
        <f>VLOOKUP(H83,Vlookup!A:B,2,0)</f>
        <v>901-905 Customer Accounts Operations</v>
      </c>
      <c r="G83" t="str">
        <f t="shared" si="2"/>
        <v>Non-Generation</v>
      </c>
      <c r="H83" s="26">
        <v>903</v>
      </c>
      <c r="I83" s="5" t="s">
        <v>13</v>
      </c>
      <c r="J83" t="s">
        <v>14</v>
      </c>
      <c r="K83" t="s">
        <v>15</v>
      </c>
      <c r="L83" s="5">
        <v>2024</v>
      </c>
      <c r="M83" s="6">
        <v>1422171.5854</v>
      </c>
    </row>
    <row r="84" spans="1:13" x14ac:dyDescent="0.3">
      <c r="A84" t="s">
        <v>279</v>
      </c>
      <c r="B84" t="s">
        <v>304</v>
      </c>
      <c r="C84" t="s">
        <v>11</v>
      </c>
      <c r="D84" t="s">
        <v>17</v>
      </c>
      <c r="E84" t="s">
        <v>311</v>
      </c>
      <c r="F84" t="str">
        <f>VLOOKUP(H84,Vlookup!A:B,2,0)</f>
        <v>901-905 Customer Accounts Operations</v>
      </c>
      <c r="G84" t="str">
        <f t="shared" si="2"/>
        <v>Non-Generation</v>
      </c>
      <c r="H84" s="26">
        <v>903</v>
      </c>
      <c r="I84" s="5" t="s">
        <v>13</v>
      </c>
      <c r="J84" t="s">
        <v>14</v>
      </c>
      <c r="K84" t="s">
        <v>22</v>
      </c>
      <c r="L84" s="5">
        <v>2024</v>
      </c>
      <c r="M84" s="6">
        <v>-37703.588799999998</v>
      </c>
    </row>
    <row r="85" spans="1:13" x14ac:dyDescent="0.3">
      <c r="A85" t="s">
        <v>279</v>
      </c>
      <c r="B85" t="s">
        <v>304</v>
      </c>
      <c r="C85" t="s">
        <v>11</v>
      </c>
      <c r="D85" t="s">
        <v>17</v>
      </c>
      <c r="E85" t="s">
        <v>311</v>
      </c>
      <c r="F85" t="str">
        <f>VLOOKUP(H85,Vlookup!A:B,2,0)</f>
        <v>901-905 Customer Accounts Operations</v>
      </c>
      <c r="G85" t="str">
        <f t="shared" si="2"/>
        <v>Non-Generation</v>
      </c>
      <c r="H85" s="26">
        <v>903</v>
      </c>
      <c r="I85" s="5" t="s">
        <v>13</v>
      </c>
      <c r="J85" t="s">
        <v>14</v>
      </c>
      <c r="K85" t="s">
        <v>16</v>
      </c>
      <c r="L85" s="5">
        <v>2024</v>
      </c>
      <c r="M85" s="6">
        <v>166136.14000000001</v>
      </c>
    </row>
    <row r="86" spans="1:13" x14ac:dyDescent="0.3">
      <c r="A86" t="s">
        <v>279</v>
      </c>
      <c r="B86" t="s">
        <v>304</v>
      </c>
      <c r="C86" t="s">
        <v>11</v>
      </c>
      <c r="D86" t="s">
        <v>17</v>
      </c>
      <c r="E86" t="s">
        <v>311</v>
      </c>
      <c r="F86" t="str">
        <f>VLOOKUP(H86,Vlookup!A:B,2,0)</f>
        <v>901-905 Customer Accounts Operations</v>
      </c>
      <c r="G86" t="str">
        <f t="shared" si="2"/>
        <v>Non-Generation</v>
      </c>
      <c r="H86" s="26">
        <v>903</v>
      </c>
      <c r="I86" s="5" t="s">
        <v>13</v>
      </c>
      <c r="J86" t="s">
        <v>14</v>
      </c>
      <c r="K86" t="s">
        <v>101</v>
      </c>
      <c r="L86" s="5">
        <v>2024</v>
      </c>
      <c r="M86" s="6">
        <v>5834.4</v>
      </c>
    </row>
    <row r="87" spans="1:13" x14ac:dyDescent="0.3">
      <c r="A87" t="s">
        <v>279</v>
      </c>
      <c r="B87" t="s">
        <v>304</v>
      </c>
      <c r="C87" t="s">
        <v>11</v>
      </c>
      <c r="D87" t="s">
        <v>17</v>
      </c>
      <c r="E87" t="s">
        <v>311</v>
      </c>
      <c r="F87" t="str">
        <f>VLOOKUP(H87,Vlookup!A:B,2,0)</f>
        <v>901-905 Customer Accounts Operations</v>
      </c>
      <c r="G87" t="str">
        <f t="shared" si="2"/>
        <v>Non-Generation</v>
      </c>
      <c r="H87" s="26">
        <v>903</v>
      </c>
      <c r="I87" s="5" t="s">
        <v>24</v>
      </c>
      <c r="J87" t="s">
        <v>25</v>
      </c>
      <c r="K87" t="s">
        <v>15</v>
      </c>
      <c r="L87" s="5">
        <v>2024</v>
      </c>
      <c r="M87" s="6">
        <v>65406.329400000002</v>
      </c>
    </row>
    <row r="88" spans="1:13" x14ac:dyDescent="0.3">
      <c r="A88" t="s">
        <v>279</v>
      </c>
      <c r="B88" t="s">
        <v>304</v>
      </c>
      <c r="C88" t="s">
        <v>11</v>
      </c>
      <c r="D88" t="s">
        <v>17</v>
      </c>
      <c r="E88" t="s">
        <v>311</v>
      </c>
      <c r="F88" t="str">
        <f>VLOOKUP(H88,Vlookup!A:B,2,0)</f>
        <v>901-905 Customer Accounts Operations</v>
      </c>
      <c r="G88" t="str">
        <f t="shared" si="2"/>
        <v>Non-Generation</v>
      </c>
      <c r="H88" s="26">
        <v>903</v>
      </c>
      <c r="I88" s="5" t="s">
        <v>24</v>
      </c>
      <c r="J88" t="s">
        <v>25</v>
      </c>
      <c r="K88" t="s">
        <v>22</v>
      </c>
      <c r="L88" s="5">
        <v>2024</v>
      </c>
      <c r="M88" s="6">
        <v>-1962.0924</v>
      </c>
    </row>
    <row r="89" spans="1:13" x14ac:dyDescent="0.3">
      <c r="A89" t="s">
        <v>279</v>
      </c>
      <c r="B89" t="s">
        <v>304</v>
      </c>
      <c r="C89" t="s">
        <v>11</v>
      </c>
      <c r="D89" t="s">
        <v>17</v>
      </c>
      <c r="E89" t="s">
        <v>311</v>
      </c>
      <c r="F89" t="str">
        <f>VLOOKUP(H89,Vlookup!A:B,2,0)</f>
        <v>901-905 Customer Accounts Operations</v>
      </c>
      <c r="G89" t="str">
        <f t="shared" si="2"/>
        <v>Non-Generation</v>
      </c>
      <c r="H89" s="26">
        <v>903</v>
      </c>
      <c r="I89" s="5" t="s">
        <v>24</v>
      </c>
      <c r="J89" t="s">
        <v>25</v>
      </c>
      <c r="K89" t="s">
        <v>16</v>
      </c>
      <c r="L89" s="5">
        <v>2024</v>
      </c>
      <c r="M89" s="6">
        <v>7613.14</v>
      </c>
    </row>
    <row r="90" spans="1:13" x14ac:dyDescent="0.3">
      <c r="A90" t="s">
        <v>279</v>
      </c>
      <c r="B90" t="s">
        <v>304</v>
      </c>
      <c r="C90" t="s">
        <v>11</v>
      </c>
      <c r="D90" t="s">
        <v>17</v>
      </c>
      <c r="E90" t="s">
        <v>311</v>
      </c>
      <c r="F90" t="str">
        <f>VLOOKUP(H90,Vlookup!A:B,2,0)</f>
        <v>901-905 Customer Accounts Operations</v>
      </c>
      <c r="G90" t="str">
        <f t="shared" si="2"/>
        <v>Non-Generation</v>
      </c>
      <c r="H90" s="26">
        <v>903</v>
      </c>
      <c r="I90" s="5" t="s">
        <v>24</v>
      </c>
      <c r="J90" t="s">
        <v>25</v>
      </c>
      <c r="K90" t="s">
        <v>101</v>
      </c>
      <c r="L90" s="5">
        <v>2024</v>
      </c>
      <c r="M90" s="6">
        <v>48126.96</v>
      </c>
    </row>
    <row r="91" spans="1:13" x14ac:dyDescent="0.3">
      <c r="A91" t="s">
        <v>279</v>
      </c>
      <c r="B91" t="s">
        <v>304</v>
      </c>
      <c r="C91" t="s">
        <v>11</v>
      </c>
      <c r="D91" t="s">
        <v>17</v>
      </c>
      <c r="E91" t="s">
        <v>311</v>
      </c>
      <c r="F91" t="str">
        <f>VLOOKUP(H91,Vlookup!A:B,2,0)</f>
        <v>901-905 Customer Accounts Operations</v>
      </c>
      <c r="G91" t="str">
        <f t="shared" si="2"/>
        <v>Non-Generation</v>
      </c>
      <c r="H91" s="26">
        <v>903</v>
      </c>
      <c r="I91" s="5" t="s">
        <v>28</v>
      </c>
      <c r="J91" t="s">
        <v>29</v>
      </c>
      <c r="K91" t="s">
        <v>15</v>
      </c>
      <c r="L91" s="5">
        <v>2024</v>
      </c>
      <c r="M91" s="6">
        <v>59632.641199999998</v>
      </c>
    </row>
    <row r="92" spans="1:13" x14ac:dyDescent="0.3">
      <c r="A92" t="s">
        <v>279</v>
      </c>
      <c r="B92" t="s">
        <v>304</v>
      </c>
      <c r="C92" t="s">
        <v>11</v>
      </c>
      <c r="D92" t="s">
        <v>17</v>
      </c>
      <c r="E92" t="s">
        <v>311</v>
      </c>
      <c r="F92" t="str">
        <f>VLOOKUP(H92,Vlookup!A:B,2,0)</f>
        <v>901-905 Customer Accounts Operations</v>
      </c>
      <c r="G92" t="str">
        <f t="shared" si="2"/>
        <v>Non-Generation</v>
      </c>
      <c r="H92" s="26">
        <v>903</v>
      </c>
      <c r="I92" s="5" t="s">
        <v>28</v>
      </c>
      <c r="J92" t="s">
        <v>29</v>
      </c>
      <c r="K92" t="s">
        <v>22</v>
      </c>
      <c r="L92" s="5">
        <v>2024</v>
      </c>
      <c r="M92" s="6">
        <v>-1789.0634</v>
      </c>
    </row>
    <row r="93" spans="1:13" x14ac:dyDescent="0.3">
      <c r="A93" t="s">
        <v>279</v>
      </c>
      <c r="B93" t="s">
        <v>304</v>
      </c>
      <c r="C93" t="s">
        <v>11</v>
      </c>
      <c r="D93" t="s">
        <v>17</v>
      </c>
      <c r="E93" t="s">
        <v>311</v>
      </c>
      <c r="F93" t="str">
        <f>VLOOKUP(H93,Vlookup!A:B,2,0)</f>
        <v>901-905 Customer Accounts Operations</v>
      </c>
      <c r="G93" t="str">
        <f t="shared" si="2"/>
        <v>Non-Generation</v>
      </c>
      <c r="H93" s="26">
        <v>903</v>
      </c>
      <c r="I93" s="5" t="s">
        <v>28</v>
      </c>
      <c r="J93" t="s">
        <v>29</v>
      </c>
      <c r="K93" t="s">
        <v>16</v>
      </c>
      <c r="L93" s="5">
        <v>2024</v>
      </c>
      <c r="M93" s="6">
        <v>6941.36</v>
      </c>
    </row>
    <row r="94" spans="1:13" x14ac:dyDescent="0.3">
      <c r="A94" t="s">
        <v>279</v>
      </c>
      <c r="B94" t="s">
        <v>304</v>
      </c>
      <c r="C94" t="s">
        <v>11</v>
      </c>
      <c r="D94" t="s">
        <v>17</v>
      </c>
      <c r="E94" t="s">
        <v>311</v>
      </c>
      <c r="F94" t="str">
        <f>VLOOKUP(H94,Vlookup!A:B,2,0)</f>
        <v>901-905 Customer Accounts Operations</v>
      </c>
      <c r="G94" t="str">
        <f t="shared" si="2"/>
        <v>Non-Generation</v>
      </c>
      <c r="H94" s="26">
        <v>903</v>
      </c>
      <c r="I94" s="5" t="s">
        <v>28</v>
      </c>
      <c r="J94" t="s">
        <v>29</v>
      </c>
      <c r="K94" t="s">
        <v>101</v>
      </c>
      <c r="L94" s="5">
        <v>2024</v>
      </c>
      <c r="M94" s="6">
        <v>45525.48</v>
      </c>
    </row>
    <row r="95" spans="1:13" x14ac:dyDescent="0.3">
      <c r="A95" t="s">
        <v>279</v>
      </c>
      <c r="B95" t="s">
        <v>304</v>
      </c>
      <c r="C95" t="s">
        <v>11</v>
      </c>
      <c r="D95" t="s">
        <v>17</v>
      </c>
      <c r="E95" t="s">
        <v>311</v>
      </c>
      <c r="F95" t="str">
        <f>VLOOKUP(H95,Vlookup!A:B,2,0)</f>
        <v>901-905 Customer Accounts Operations</v>
      </c>
      <c r="G95" t="str">
        <f t="shared" si="2"/>
        <v>Non-Generation</v>
      </c>
      <c r="H95" s="26">
        <v>903</v>
      </c>
      <c r="I95" s="5" t="s">
        <v>31</v>
      </c>
      <c r="J95" t="s">
        <v>32</v>
      </c>
      <c r="K95" t="s">
        <v>15</v>
      </c>
      <c r="L95" s="5">
        <v>2024</v>
      </c>
      <c r="M95" s="6">
        <v>49330.617599999998</v>
      </c>
    </row>
    <row r="96" spans="1:13" x14ac:dyDescent="0.3">
      <c r="A96" t="s">
        <v>279</v>
      </c>
      <c r="B96" t="s">
        <v>304</v>
      </c>
      <c r="C96" t="s">
        <v>11</v>
      </c>
      <c r="D96" t="s">
        <v>17</v>
      </c>
      <c r="E96" t="s">
        <v>311</v>
      </c>
      <c r="F96" t="str">
        <f>VLOOKUP(H96,Vlookup!A:B,2,0)</f>
        <v>901-905 Customer Accounts Operations</v>
      </c>
      <c r="G96" t="str">
        <f t="shared" si="2"/>
        <v>Non-Generation</v>
      </c>
      <c r="H96" s="26">
        <v>903</v>
      </c>
      <c r="I96" s="5" t="s">
        <v>31</v>
      </c>
      <c r="J96" t="s">
        <v>32</v>
      </c>
      <c r="K96" t="s">
        <v>22</v>
      </c>
      <c r="L96" s="5">
        <v>2024</v>
      </c>
      <c r="M96" s="6">
        <v>-1480.0074</v>
      </c>
    </row>
    <row r="97" spans="1:13" x14ac:dyDescent="0.3">
      <c r="A97" t="s">
        <v>279</v>
      </c>
      <c r="B97" t="s">
        <v>304</v>
      </c>
      <c r="C97" t="s">
        <v>11</v>
      </c>
      <c r="D97" t="s">
        <v>17</v>
      </c>
      <c r="E97" t="s">
        <v>311</v>
      </c>
      <c r="F97" t="str">
        <f>VLOOKUP(H97,Vlookup!A:B,2,0)</f>
        <v>901-905 Customer Accounts Operations</v>
      </c>
      <c r="G97" t="str">
        <f t="shared" si="2"/>
        <v>Non-Generation</v>
      </c>
      <c r="H97" s="26">
        <v>903</v>
      </c>
      <c r="I97" s="5" t="s">
        <v>31</v>
      </c>
      <c r="J97" t="s">
        <v>32</v>
      </c>
      <c r="K97" t="s">
        <v>16</v>
      </c>
      <c r="L97" s="5">
        <v>2024</v>
      </c>
      <c r="M97" s="6">
        <v>5742.2</v>
      </c>
    </row>
    <row r="98" spans="1:13" x14ac:dyDescent="0.3">
      <c r="A98" t="s">
        <v>279</v>
      </c>
      <c r="B98" t="s">
        <v>304</v>
      </c>
      <c r="C98" t="s">
        <v>11</v>
      </c>
      <c r="D98" t="s">
        <v>17</v>
      </c>
      <c r="E98" t="s">
        <v>311</v>
      </c>
      <c r="F98" t="str">
        <f>VLOOKUP(H98,Vlookup!A:B,2,0)</f>
        <v>901-905 Customer Accounts Operations</v>
      </c>
      <c r="G98" t="str">
        <f t="shared" si="2"/>
        <v>Non-Generation</v>
      </c>
      <c r="H98" s="26">
        <v>903</v>
      </c>
      <c r="I98" s="5" t="s">
        <v>31</v>
      </c>
      <c r="J98" t="s">
        <v>32</v>
      </c>
      <c r="K98" t="s">
        <v>101</v>
      </c>
      <c r="L98" s="5">
        <v>2024</v>
      </c>
      <c r="M98" s="6">
        <v>36420.36</v>
      </c>
    </row>
    <row r="99" spans="1:13" x14ac:dyDescent="0.3">
      <c r="A99" t="s">
        <v>279</v>
      </c>
      <c r="B99" t="s">
        <v>304</v>
      </c>
      <c r="C99" t="s">
        <v>11</v>
      </c>
      <c r="D99" t="s">
        <v>17</v>
      </c>
      <c r="E99" t="s">
        <v>311</v>
      </c>
      <c r="F99" t="str">
        <f>VLOOKUP(H99,Vlookup!A:B,2,0)</f>
        <v>911-917 Sales Expense</v>
      </c>
      <c r="G99" t="str">
        <f t="shared" si="2"/>
        <v>Non-Generation</v>
      </c>
      <c r="H99" s="26">
        <v>912</v>
      </c>
      <c r="I99" s="5" t="s">
        <v>33</v>
      </c>
      <c r="J99" t="s">
        <v>34</v>
      </c>
      <c r="K99" t="s">
        <v>101</v>
      </c>
      <c r="L99" s="5">
        <v>2024</v>
      </c>
      <c r="M99" s="6">
        <v>43969.32</v>
      </c>
    </row>
    <row r="100" spans="1:13" x14ac:dyDescent="0.3">
      <c r="A100" t="s">
        <v>279</v>
      </c>
      <c r="B100" t="s">
        <v>304</v>
      </c>
      <c r="C100" t="s">
        <v>11</v>
      </c>
      <c r="D100" t="s">
        <v>17</v>
      </c>
      <c r="E100" t="s">
        <v>311</v>
      </c>
      <c r="F100" t="str">
        <f>VLOOKUP(H100,Vlookup!A:B,2,0)</f>
        <v>920-933 Admin &amp; General Operations</v>
      </c>
      <c r="G100" t="str">
        <f t="shared" si="2"/>
        <v>Non-Generation</v>
      </c>
      <c r="H100" s="26">
        <v>920</v>
      </c>
      <c r="I100" s="5" t="s">
        <v>35</v>
      </c>
      <c r="J100" t="s">
        <v>36</v>
      </c>
      <c r="K100" t="s">
        <v>15</v>
      </c>
      <c r="L100" s="5">
        <v>2024</v>
      </c>
      <c r="M100" s="6">
        <v>2664747.6800000002</v>
      </c>
    </row>
    <row r="101" spans="1:13" x14ac:dyDescent="0.3">
      <c r="A101" t="s">
        <v>279</v>
      </c>
      <c r="B101" t="s">
        <v>304</v>
      </c>
      <c r="C101" t="s">
        <v>11</v>
      </c>
      <c r="D101" t="s">
        <v>17</v>
      </c>
      <c r="E101" t="s">
        <v>311</v>
      </c>
      <c r="F101" t="str">
        <f>VLOOKUP(H101,Vlookup!A:B,2,0)</f>
        <v>920-933 Admin &amp; General Operations</v>
      </c>
      <c r="G101" t="str">
        <f t="shared" si="2"/>
        <v>Non-Generation</v>
      </c>
      <c r="H101" s="26">
        <v>920</v>
      </c>
      <c r="I101" s="5" t="s">
        <v>35</v>
      </c>
      <c r="J101" t="s">
        <v>36</v>
      </c>
      <c r="K101" t="s">
        <v>102</v>
      </c>
      <c r="L101" s="5">
        <v>2024</v>
      </c>
      <c r="M101" s="6">
        <v>30156.06</v>
      </c>
    </row>
    <row r="102" spans="1:13" x14ac:dyDescent="0.3">
      <c r="A102" t="s">
        <v>279</v>
      </c>
      <c r="B102" t="s">
        <v>304</v>
      </c>
      <c r="C102" t="s">
        <v>11</v>
      </c>
      <c r="D102" t="s">
        <v>17</v>
      </c>
      <c r="E102" t="s">
        <v>311</v>
      </c>
      <c r="F102" t="str">
        <f>VLOOKUP(H102,Vlookup!A:B,2,0)</f>
        <v>920-933 Admin &amp; General Operations</v>
      </c>
      <c r="G102" t="str">
        <f t="shared" si="2"/>
        <v>Non-Generation</v>
      </c>
      <c r="H102" s="26">
        <v>920</v>
      </c>
      <c r="I102" s="5" t="s">
        <v>35</v>
      </c>
      <c r="J102" t="s">
        <v>36</v>
      </c>
      <c r="K102" t="s">
        <v>22</v>
      </c>
      <c r="L102" s="5">
        <v>2024</v>
      </c>
      <c r="M102" s="6">
        <v>-77862.78</v>
      </c>
    </row>
    <row r="103" spans="1:13" x14ac:dyDescent="0.3">
      <c r="A103" t="s">
        <v>279</v>
      </c>
      <c r="B103" t="s">
        <v>304</v>
      </c>
      <c r="C103" t="s">
        <v>11</v>
      </c>
      <c r="D103" t="s">
        <v>17</v>
      </c>
      <c r="E103" t="s">
        <v>311</v>
      </c>
      <c r="F103" t="str">
        <f>VLOOKUP(H103,Vlookup!A:B,2,0)</f>
        <v>920-933 Admin &amp; General Operations</v>
      </c>
      <c r="G103" t="str">
        <f t="shared" si="2"/>
        <v>Non-Generation</v>
      </c>
      <c r="H103" s="26">
        <v>920</v>
      </c>
      <c r="I103" s="5" t="s">
        <v>35</v>
      </c>
      <c r="J103" t="s">
        <v>36</v>
      </c>
      <c r="K103" t="s">
        <v>23</v>
      </c>
      <c r="L103" s="5">
        <v>2024</v>
      </c>
      <c r="M103" s="6">
        <v>4298.83</v>
      </c>
    </row>
    <row r="104" spans="1:13" x14ac:dyDescent="0.3">
      <c r="A104" t="s">
        <v>279</v>
      </c>
      <c r="B104" t="s">
        <v>304</v>
      </c>
      <c r="C104" t="s">
        <v>11</v>
      </c>
      <c r="D104" t="s">
        <v>17</v>
      </c>
      <c r="E104" t="s">
        <v>311</v>
      </c>
      <c r="F104" t="str">
        <f>VLOOKUP(H104,Vlookup!A:B,2,0)</f>
        <v>920-933 Admin &amp; General Operations</v>
      </c>
      <c r="G104" t="str">
        <f t="shared" si="2"/>
        <v>Non-Generation</v>
      </c>
      <c r="H104" s="26">
        <v>920</v>
      </c>
      <c r="I104" s="5" t="s">
        <v>35</v>
      </c>
      <c r="J104" t="s">
        <v>36</v>
      </c>
      <c r="K104" t="s">
        <v>104</v>
      </c>
      <c r="L104" s="5">
        <v>2024</v>
      </c>
      <c r="M104" s="6">
        <v>1294.08</v>
      </c>
    </row>
    <row r="105" spans="1:13" x14ac:dyDescent="0.3">
      <c r="A105" t="s">
        <v>279</v>
      </c>
      <c r="B105" t="s">
        <v>304</v>
      </c>
      <c r="C105" t="s">
        <v>11</v>
      </c>
      <c r="D105" t="s">
        <v>17</v>
      </c>
      <c r="E105" t="s">
        <v>311</v>
      </c>
      <c r="F105" t="str">
        <f>VLOOKUP(H105,Vlookup!A:B,2,0)</f>
        <v>920-933 Admin &amp; General Operations</v>
      </c>
      <c r="G105" t="str">
        <f t="shared" si="2"/>
        <v>Non-Generation</v>
      </c>
      <c r="H105" s="26">
        <v>920</v>
      </c>
      <c r="I105" s="5" t="s">
        <v>35</v>
      </c>
      <c r="J105" t="s">
        <v>36</v>
      </c>
      <c r="K105" t="s">
        <v>16</v>
      </c>
      <c r="L105" s="5">
        <v>2024</v>
      </c>
      <c r="M105" s="6">
        <v>310949.23</v>
      </c>
    </row>
    <row r="106" spans="1:13" x14ac:dyDescent="0.3">
      <c r="A106" t="s">
        <v>279</v>
      </c>
      <c r="B106" t="s">
        <v>304</v>
      </c>
      <c r="C106" t="s">
        <v>11</v>
      </c>
      <c r="D106" t="s">
        <v>17</v>
      </c>
      <c r="E106" t="s">
        <v>311</v>
      </c>
      <c r="F106" t="str">
        <f>VLOOKUP(H106,Vlookup!A:B,2,0)</f>
        <v>920-933 Admin &amp; General Operations</v>
      </c>
      <c r="G106" t="str">
        <f t="shared" si="2"/>
        <v>Non-Generation</v>
      </c>
      <c r="H106" s="26">
        <v>920</v>
      </c>
      <c r="I106" s="5" t="s">
        <v>35</v>
      </c>
      <c r="J106" t="s">
        <v>36</v>
      </c>
      <c r="K106" t="s">
        <v>103</v>
      </c>
      <c r="L106" s="5">
        <v>2024</v>
      </c>
      <c r="M106" s="6">
        <v>943.62</v>
      </c>
    </row>
    <row r="107" spans="1:13" x14ac:dyDescent="0.3">
      <c r="A107" t="s">
        <v>279</v>
      </c>
      <c r="B107" t="s">
        <v>304</v>
      </c>
      <c r="C107" t="s">
        <v>11</v>
      </c>
      <c r="D107" t="s">
        <v>17</v>
      </c>
      <c r="E107" t="s">
        <v>311</v>
      </c>
      <c r="F107" t="str">
        <f>VLOOKUP(H107,Vlookup!A:B,2,0)</f>
        <v>920-933 Admin &amp; General Operations</v>
      </c>
      <c r="G107" t="str">
        <f t="shared" si="2"/>
        <v>Non-Generation</v>
      </c>
      <c r="H107" s="26">
        <v>920</v>
      </c>
      <c r="I107" s="5" t="s">
        <v>35</v>
      </c>
      <c r="J107" t="s">
        <v>36</v>
      </c>
      <c r="K107" t="s">
        <v>101</v>
      </c>
      <c r="L107" s="5">
        <v>2024</v>
      </c>
      <c r="M107" s="6">
        <v>24344.880000000001</v>
      </c>
    </row>
    <row r="108" spans="1:13" x14ac:dyDescent="0.3">
      <c r="A108" t="s">
        <v>279</v>
      </c>
      <c r="B108" t="s">
        <v>304</v>
      </c>
      <c r="C108" t="s">
        <v>11</v>
      </c>
      <c r="D108" t="s">
        <v>17</v>
      </c>
      <c r="E108" t="s">
        <v>311</v>
      </c>
      <c r="F108" t="str">
        <f>VLOOKUP(H108,Vlookup!A:B,2,0)</f>
        <v>920-933 Admin &amp; General Operations</v>
      </c>
      <c r="G108" t="str">
        <f t="shared" si="2"/>
        <v>Non-Generation</v>
      </c>
      <c r="H108" s="26">
        <v>921</v>
      </c>
      <c r="I108" s="5" t="s">
        <v>105</v>
      </c>
      <c r="J108" t="s">
        <v>106</v>
      </c>
      <c r="K108" t="s">
        <v>22</v>
      </c>
      <c r="L108" s="5">
        <v>2024</v>
      </c>
      <c r="M108" s="6">
        <v>-33035.64</v>
      </c>
    </row>
    <row r="109" spans="1:13" x14ac:dyDescent="0.3">
      <c r="A109" t="s">
        <v>279</v>
      </c>
      <c r="B109" t="s">
        <v>304</v>
      </c>
      <c r="C109" t="s">
        <v>11</v>
      </c>
      <c r="D109" t="s">
        <v>17</v>
      </c>
      <c r="E109" t="s">
        <v>311</v>
      </c>
      <c r="F109" t="str">
        <f>VLOOKUP(H109,Vlookup!A:B,2,0)</f>
        <v>920-933 Admin &amp; General Operations</v>
      </c>
      <c r="G109" t="str">
        <f t="shared" si="2"/>
        <v>Non-Generation</v>
      </c>
      <c r="H109" s="26">
        <v>921</v>
      </c>
      <c r="I109" s="5" t="s">
        <v>105</v>
      </c>
      <c r="J109" t="s">
        <v>106</v>
      </c>
      <c r="K109" t="s">
        <v>27</v>
      </c>
      <c r="L109" s="5">
        <v>2024</v>
      </c>
      <c r="M109" s="6">
        <v>4380.2700000000004</v>
      </c>
    </row>
    <row r="110" spans="1:13" x14ac:dyDescent="0.3">
      <c r="A110" t="s">
        <v>279</v>
      </c>
      <c r="B110" t="s">
        <v>304</v>
      </c>
      <c r="C110" t="s">
        <v>11</v>
      </c>
      <c r="D110" t="s">
        <v>17</v>
      </c>
      <c r="E110" t="s">
        <v>311</v>
      </c>
      <c r="F110" t="str">
        <f>VLOOKUP(H110,Vlookup!A:B,2,0)</f>
        <v>920-933 Admin &amp; General Operations</v>
      </c>
      <c r="G110" t="str">
        <f t="shared" si="2"/>
        <v>Non-Generation</v>
      </c>
      <c r="H110" s="26">
        <v>921</v>
      </c>
      <c r="I110" s="5" t="s">
        <v>105</v>
      </c>
      <c r="J110" t="s">
        <v>106</v>
      </c>
      <c r="K110" t="s">
        <v>16</v>
      </c>
      <c r="L110" s="5">
        <v>2024</v>
      </c>
      <c r="M110" s="6">
        <v>-3964.32</v>
      </c>
    </row>
    <row r="111" spans="1:13" x14ac:dyDescent="0.3">
      <c r="A111" t="s">
        <v>279</v>
      </c>
      <c r="B111" t="s">
        <v>304</v>
      </c>
      <c r="C111" t="s">
        <v>11</v>
      </c>
      <c r="D111" t="s">
        <v>278</v>
      </c>
      <c r="E111" t="s">
        <v>38</v>
      </c>
      <c r="F111" t="str">
        <f>VLOOKUP(H111,Vlookup!A:B,2,0)</f>
        <v>911-917 Sales Expense</v>
      </c>
      <c r="G111" t="str">
        <f t="shared" si="2"/>
        <v>Non-Generation</v>
      </c>
      <c r="H111" s="26">
        <v>912</v>
      </c>
      <c r="I111" s="5" t="s">
        <v>33</v>
      </c>
      <c r="J111" t="s">
        <v>34</v>
      </c>
      <c r="K111" t="s">
        <v>15</v>
      </c>
      <c r="L111" s="5">
        <v>2024</v>
      </c>
      <c r="M111" s="6">
        <v>232399.98240000001</v>
      </c>
    </row>
    <row r="112" spans="1:13" x14ac:dyDescent="0.3">
      <c r="A112" t="s">
        <v>279</v>
      </c>
      <c r="B112" t="s">
        <v>304</v>
      </c>
      <c r="C112" t="s">
        <v>11</v>
      </c>
      <c r="D112" t="s">
        <v>278</v>
      </c>
      <c r="E112" t="s">
        <v>38</v>
      </c>
      <c r="F112" t="str">
        <f>VLOOKUP(H112,Vlookup!A:B,2,0)</f>
        <v>911-917 Sales Expense</v>
      </c>
      <c r="G112" t="str">
        <f t="shared" si="2"/>
        <v>Non-Generation</v>
      </c>
      <c r="H112" s="26">
        <v>912</v>
      </c>
      <c r="I112" s="5" t="s">
        <v>33</v>
      </c>
      <c r="J112" t="s">
        <v>34</v>
      </c>
      <c r="K112" t="s">
        <v>22</v>
      </c>
      <c r="L112" s="5">
        <v>2024</v>
      </c>
      <c r="M112" s="6">
        <v>-6972.0011999999997</v>
      </c>
    </row>
    <row r="113" spans="1:13" x14ac:dyDescent="0.3">
      <c r="A113" t="s">
        <v>279</v>
      </c>
      <c r="B113" t="s">
        <v>304</v>
      </c>
      <c r="C113" t="s">
        <v>11</v>
      </c>
      <c r="D113" t="s">
        <v>278</v>
      </c>
      <c r="E113" t="s">
        <v>38</v>
      </c>
      <c r="F113" t="str">
        <f>VLOOKUP(H113,Vlookup!A:B,2,0)</f>
        <v>911-917 Sales Expense</v>
      </c>
      <c r="G113" t="str">
        <f t="shared" si="2"/>
        <v>Non-Generation</v>
      </c>
      <c r="H113" s="26">
        <v>912</v>
      </c>
      <c r="I113" s="5" t="s">
        <v>33</v>
      </c>
      <c r="J113" t="s">
        <v>34</v>
      </c>
      <c r="K113" t="s">
        <v>16</v>
      </c>
      <c r="L113" s="5">
        <v>2024</v>
      </c>
      <c r="M113" s="6">
        <v>27051.38</v>
      </c>
    </row>
    <row r="114" spans="1:13" x14ac:dyDescent="0.3">
      <c r="A114" t="s">
        <v>279</v>
      </c>
      <c r="B114" t="s">
        <v>304</v>
      </c>
      <c r="C114" t="s">
        <v>11</v>
      </c>
      <c r="D114" t="s">
        <v>278</v>
      </c>
      <c r="E114" t="s">
        <v>38</v>
      </c>
      <c r="F114" t="str">
        <f>VLOOKUP(H114,Vlookup!A:B,2,0)</f>
        <v>911-917 Sales Expense</v>
      </c>
      <c r="G114" t="str">
        <f t="shared" si="2"/>
        <v>Non-Generation</v>
      </c>
      <c r="H114" s="26">
        <v>912</v>
      </c>
      <c r="I114" s="5" t="s">
        <v>33</v>
      </c>
      <c r="J114" t="s">
        <v>34</v>
      </c>
      <c r="K114" t="s">
        <v>101</v>
      </c>
      <c r="L114" s="5">
        <v>2024</v>
      </c>
      <c r="M114" s="6">
        <v>7104</v>
      </c>
    </row>
    <row r="115" spans="1:13" x14ac:dyDescent="0.3">
      <c r="A115" t="s">
        <v>279</v>
      </c>
      <c r="B115" t="s">
        <v>304</v>
      </c>
      <c r="C115" t="s">
        <v>11</v>
      </c>
      <c r="D115" t="s">
        <v>39</v>
      </c>
      <c r="E115" t="s">
        <v>312</v>
      </c>
      <c r="F115" t="str">
        <f>VLOOKUP(H115,Vlookup!A:B,2,0)</f>
        <v>590-598 Distribution Maintenance</v>
      </c>
      <c r="G115" t="str">
        <f t="shared" si="2"/>
        <v>Non-Generation</v>
      </c>
      <c r="H115" s="26">
        <v>595</v>
      </c>
      <c r="I115" s="5" t="s">
        <v>107</v>
      </c>
      <c r="J115" t="s">
        <v>108</v>
      </c>
      <c r="K115" t="s">
        <v>15</v>
      </c>
      <c r="L115" s="5">
        <v>2024</v>
      </c>
      <c r="M115" s="6">
        <v>22574.267800000001</v>
      </c>
    </row>
    <row r="116" spans="1:13" x14ac:dyDescent="0.3">
      <c r="A116" t="s">
        <v>279</v>
      </c>
      <c r="B116" t="s">
        <v>304</v>
      </c>
      <c r="C116" t="s">
        <v>11</v>
      </c>
      <c r="D116" t="s">
        <v>39</v>
      </c>
      <c r="E116" t="s">
        <v>312</v>
      </c>
      <c r="F116" t="str">
        <f>VLOOKUP(H116,Vlookup!A:B,2,0)</f>
        <v>590-598 Distribution Maintenance</v>
      </c>
      <c r="G116" t="str">
        <f t="shared" si="2"/>
        <v>Non-Generation</v>
      </c>
      <c r="H116" s="26">
        <v>595</v>
      </c>
      <c r="I116" s="5" t="s">
        <v>107</v>
      </c>
      <c r="J116" t="s">
        <v>108</v>
      </c>
      <c r="K116" t="s">
        <v>102</v>
      </c>
      <c r="L116" s="5">
        <v>2024</v>
      </c>
      <c r="M116" s="6">
        <v>39598.0196</v>
      </c>
    </row>
    <row r="117" spans="1:13" x14ac:dyDescent="0.3">
      <c r="A117" t="s">
        <v>279</v>
      </c>
      <c r="B117" t="s">
        <v>304</v>
      </c>
      <c r="C117" t="s">
        <v>11</v>
      </c>
      <c r="D117" t="s">
        <v>39</v>
      </c>
      <c r="E117" t="s">
        <v>312</v>
      </c>
      <c r="F117" t="str">
        <f>VLOOKUP(H117,Vlookup!A:B,2,0)</f>
        <v>590-598 Distribution Maintenance</v>
      </c>
      <c r="G117" t="str">
        <f t="shared" si="2"/>
        <v>Non-Generation</v>
      </c>
      <c r="H117" s="26">
        <v>595</v>
      </c>
      <c r="I117" s="5" t="s">
        <v>107</v>
      </c>
      <c r="J117" t="s">
        <v>108</v>
      </c>
      <c r="K117" t="s">
        <v>16</v>
      </c>
      <c r="L117" s="5">
        <v>2024</v>
      </c>
      <c r="M117" s="6">
        <v>2708.9</v>
      </c>
    </row>
    <row r="118" spans="1:13" x14ac:dyDescent="0.3">
      <c r="A118" t="s">
        <v>279</v>
      </c>
      <c r="B118" t="s">
        <v>304</v>
      </c>
      <c r="C118" t="s">
        <v>11</v>
      </c>
      <c r="D118" t="s">
        <v>39</v>
      </c>
      <c r="E118" t="s">
        <v>312</v>
      </c>
      <c r="F118" t="str">
        <f>VLOOKUP(H118,Vlookup!A:B,2,0)</f>
        <v>590-598 Distribution Maintenance</v>
      </c>
      <c r="G118" t="str">
        <f t="shared" si="2"/>
        <v>Non-Generation</v>
      </c>
      <c r="H118" s="26">
        <v>595</v>
      </c>
      <c r="I118" s="5" t="s">
        <v>107</v>
      </c>
      <c r="J118" t="s">
        <v>108</v>
      </c>
      <c r="K118" t="s">
        <v>103</v>
      </c>
      <c r="L118" s="5">
        <v>2024</v>
      </c>
      <c r="M118" s="6">
        <v>1187.98</v>
      </c>
    </row>
    <row r="119" spans="1:13" x14ac:dyDescent="0.3">
      <c r="A119" t="s">
        <v>279</v>
      </c>
      <c r="B119" t="s">
        <v>304</v>
      </c>
      <c r="C119" t="s">
        <v>11</v>
      </c>
      <c r="D119" t="s">
        <v>39</v>
      </c>
      <c r="E119" t="s">
        <v>312</v>
      </c>
      <c r="F119" t="str">
        <f>VLOOKUP(H119,Vlookup!A:B,2,0)</f>
        <v>590-598 Distribution Maintenance</v>
      </c>
      <c r="G119" t="str">
        <f t="shared" si="2"/>
        <v>Non-Generation</v>
      </c>
      <c r="H119" s="26">
        <v>595</v>
      </c>
      <c r="I119" s="5" t="s">
        <v>107</v>
      </c>
      <c r="J119" t="s">
        <v>108</v>
      </c>
      <c r="K119" t="s">
        <v>101</v>
      </c>
      <c r="L119" s="5">
        <v>2024</v>
      </c>
      <c r="M119" s="6">
        <v>4992</v>
      </c>
    </row>
    <row r="120" spans="1:13" x14ac:dyDescent="0.3">
      <c r="A120" t="s">
        <v>279</v>
      </c>
      <c r="B120" t="s">
        <v>304</v>
      </c>
      <c r="C120" t="s">
        <v>11</v>
      </c>
      <c r="D120" t="s">
        <v>39</v>
      </c>
      <c r="E120" t="s">
        <v>312</v>
      </c>
      <c r="F120" t="str">
        <f>VLOOKUP(H120,Vlookup!A:B,2,0)</f>
        <v>920-933 Admin &amp; General Operations</v>
      </c>
      <c r="G120" t="str">
        <f t="shared" si="2"/>
        <v>Non-Generation</v>
      </c>
      <c r="H120" s="26">
        <v>920</v>
      </c>
      <c r="I120" s="5" t="s">
        <v>35</v>
      </c>
      <c r="J120" t="s">
        <v>36</v>
      </c>
      <c r="K120" t="s">
        <v>15</v>
      </c>
      <c r="L120" s="5">
        <v>2024</v>
      </c>
      <c r="M120" s="6">
        <v>12147163.960000001</v>
      </c>
    </row>
    <row r="121" spans="1:13" x14ac:dyDescent="0.3">
      <c r="A121" t="s">
        <v>279</v>
      </c>
      <c r="B121" t="s">
        <v>304</v>
      </c>
      <c r="C121" t="s">
        <v>11</v>
      </c>
      <c r="D121" t="s">
        <v>39</v>
      </c>
      <c r="E121" t="s">
        <v>312</v>
      </c>
      <c r="F121" t="str">
        <f>VLOOKUP(H121,Vlookup!A:B,2,0)</f>
        <v>920-933 Admin &amp; General Operations</v>
      </c>
      <c r="G121" t="str">
        <f t="shared" si="2"/>
        <v>Non-Generation</v>
      </c>
      <c r="H121" s="26">
        <v>920</v>
      </c>
      <c r="I121" s="5" t="s">
        <v>35</v>
      </c>
      <c r="J121" t="s">
        <v>36</v>
      </c>
      <c r="K121" t="s">
        <v>102</v>
      </c>
      <c r="L121" s="5">
        <v>2024</v>
      </c>
      <c r="M121" s="6">
        <v>178424.73</v>
      </c>
    </row>
    <row r="122" spans="1:13" x14ac:dyDescent="0.3">
      <c r="A122" t="s">
        <v>279</v>
      </c>
      <c r="B122" t="s">
        <v>304</v>
      </c>
      <c r="C122" t="s">
        <v>11</v>
      </c>
      <c r="D122" t="s">
        <v>39</v>
      </c>
      <c r="E122" t="s">
        <v>312</v>
      </c>
      <c r="F122" t="str">
        <f>VLOOKUP(H122,Vlookup!A:B,2,0)</f>
        <v>920-933 Admin &amp; General Operations</v>
      </c>
      <c r="G122" t="str">
        <f t="shared" si="2"/>
        <v>Non-Generation</v>
      </c>
      <c r="H122" s="26">
        <v>920</v>
      </c>
      <c r="I122" s="5" t="s">
        <v>35</v>
      </c>
      <c r="J122" t="s">
        <v>36</v>
      </c>
      <c r="K122" t="s">
        <v>22</v>
      </c>
      <c r="L122" s="5">
        <v>2024</v>
      </c>
      <c r="M122" s="6">
        <v>-349605.19</v>
      </c>
    </row>
    <row r="123" spans="1:13" x14ac:dyDescent="0.3">
      <c r="A123" t="s">
        <v>279</v>
      </c>
      <c r="B123" t="s">
        <v>304</v>
      </c>
      <c r="C123" t="s">
        <v>11</v>
      </c>
      <c r="D123" t="s">
        <v>39</v>
      </c>
      <c r="E123" t="s">
        <v>312</v>
      </c>
      <c r="F123" t="str">
        <f>VLOOKUP(H123,Vlookup!A:B,2,0)</f>
        <v>920-933 Admin &amp; General Operations</v>
      </c>
      <c r="G123" t="str">
        <f t="shared" si="2"/>
        <v>Non-Generation</v>
      </c>
      <c r="H123" s="26">
        <v>920</v>
      </c>
      <c r="I123" s="5" t="s">
        <v>35</v>
      </c>
      <c r="J123" t="s">
        <v>36</v>
      </c>
      <c r="K123" t="s">
        <v>23</v>
      </c>
      <c r="L123" s="5">
        <v>2024</v>
      </c>
      <c r="M123" s="6">
        <v>25414.9</v>
      </c>
    </row>
    <row r="124" spans="1:13" x14ac:dyDescent="0.3">
      <c r="A124" t="s">
        <v>279</v>
      </c>
      <c r="B124" t="s">
        <v>304</v>
      </c>
      <c r="C124" t="s">
        <v>11</v>
      </c>
      <c r="D124" t="s">
        <v>39</v>
      </c>
      <c r="E124" t="s">
        <v>312</v>
      </c>
      <c r="F124" t="str">
        <f>VLOOKUP(H124,Vlookup!A:B,2,0)</f>
        <v>920-933 Admin &amp; General Operations</v>
      </c>
      <c r="G124" t="str">
        <f t="shared" si="2"/>
        <v>Non-Generation</v>
      </c>
      <c r="H124" s="26">
        <v>920</v>
      </c>
      <c r="I124" s="5" t="s">
        <v>35</v>
      </c>
      <c r="J124" t="s">
        <v>36</v>
      </c>
      <c r="K124" t="s">
        <v>104</v>
      </c>
      <c r="L124" s="5">
        <v>2024</v>
      </c>
      <c r="M124" s="6">
        <v>7656.48</v>
      </c>
    </row>
    <row r="125" spans="1:13" x14ac:dyDescent="0.3">
      <c r="A125" t="s">
        <v>279</v>
      </c>
      <c r="B125" t="s">
        <v>304</v>
      </c>
      <c r="C125" t="s">
        <v>11</v>
      </c>
      <c r="D125" t="s">
        <v>39</v>
      </c>
      <c r="E125" t="s">
        <v>312</v>
      </c>
      <c r="F125" t="str">
        <f>VLOOKUP(H125,Vlookup!A:B,2,0)</f>
        <v>920-933 Admin &amp; General Operations</v>
      </c>
      <c r="G125" t="str">
        <f t="shared" si="2"/>
        <v>Non-Generation</v>
      </c>
      <c r="H125" s="26">
        <v>920</v>
      </c>
      <c r="I125" s="5" t="s">
        <v>35</v>
      </c>
      <c r="J125" t="s">
        <v>36</v>
      </c>
      <c r="K125" t="s">
        <v>16</v>
      </c>
      <c r="L125" s="5">
        <v>2024</v>
      </c>
      <c r="M125" s="6">
        <v>1418788.61</v>
      </c>
    </row>
    <row r="126" spans="1:13" x14ac:dyDescent="0.3">
      <c r="A126" t="s">
        <v>279</v>
      </c>
      <c r="B126" t="s">
        <v>304</v>
      </c>
      <c r="C126" t="s">
        <v>11</v>
      </c>
      <c r="D126" t="s">
        <v>39</v>
      </c>
      <c r="E126" t="s">
        <v>312</v>
      </c>
      <c r="F126" t="str">
        <f>VLOOKUP(H126,Vlookup!A:B,2,0)</f>
        <v>920-933 Admin &amp; General Operations</v>
      </c>
      <c r="G126" t="str">
        <f t="shared" si="2"/>
        <v>Non-Generation</v>
      </c>
      <c r="H126" s="26">
        <v>920</v>
      </c>
      <c r="I126" s="5" t="s">
        <v>35</v>
      </c>
      <c r="J126" t="s">
        <v>36</v>
      </c>
      <c r="K126" t="s">
        <v>103</v>
      </c>
      <c r="L126" s="5">
        <v>2024</v>
      </c>
      <c r="M126" s="6">
        <v>5582.64</v>
      </c>
    </row>
    <row r="127" spans="1:13" x14ac:dyDescent="0.3">
      <c r="A127" t="s">
        <v>279</v>
      </c>
      <c r="B127" t="s">
        <v>304</v>
      </c>
      <c r="C127" t="s">
        <v>11</v>
      </c>
      <c r="D127" t="s">
        <v>39</v>
      </c>
      <c r="E127" t="s">
        <v>312</v>
      </c>
      <c r="F127" t="str">
        <f>VLOOKUP(H127,Vlookup!A:B,2,0)</f>
        <v>920-933 Admin &amp; General Operations</v>
      </c>
      <c r="G127" t="str">
        <f t="shared" si="2"/>
        <v>Non-Generation</v>
      </c>
      <c r="H127" s="26">
        <v>920</v>
      </c>
      <c r="I127" s="5" t="s">
        <v>35</v>
      </c>
      <c r="J127" t="s">
        <v>36</v>
      </c>
      <c r="K127" t="s">
        <v>101</v>
      </c>
      <c r="L127" s="5">
        <v>2024</v>
      </c>
      <c r="M127" s="6">
        <v>501483.96</v>
      </c>
    </row>
    <row r="128" spans="1:13" x14ac:dyDescent="0.3">
      <c r="A128" t="s">
        <v>279</v>
      </c>
      <c r="B128" t="s">
        <v>304</v>
      </c>
      <c r="C128" t="s">
        <v>11</v>
      </c>
      <c r="D128" t="s">
        <v>39</v>
      </c>
      <c r="E128" t="s">
        <v>312</v>
      </c>
      <c r="F128" t="str">
        <f>VLOOKUP(H128,Vlookup!A:B,2,0)</f>
        <v>920-933 Admin &amp; General Operations</v>
      </c>
      <c r="G128" t="str">
        <f t="shared" si="2"/>
        <v>Non-Generation</v>
      </c>
      <c r="H128" s="26">
        <v>921</v>
      </c>
      <c r="I128" s="5" t="s">
        <v>105</v>
      </c>
      <c r="J128" t="s">
        <v>106</v>
      </c>
      <c r="K128" t="s">
        <v>22</v>
      </c>
      <c r="L128" s="5">
        <v>2024</v>
      </c>
      <c r="M128" s="6">
        <v>-184486.78</v>
      </c>
    </row>
    <row r="129" spans="1:13" x14ac:dyDescent="0.3">
      <c r="A129" t="s">
        <v>279</v>
      </c>
      <c r="B129" t="s">
        <v>304</v>
      </c>
      <c r="C129" t="s">
        <v>11</v>
      </c>
      <c r="D129" t="s">
        <v>39</v>
      </c>
      <c r="E129" t="s">
        <v>312</v>
      </c>
      <c r="F129" t="str">
        <f>VLOOKUP(H129,Vlookup!A:B,2,0)</f>
        <v>920-933 Admin &amp; General Operations</v>
      </c>
      <c r="G129" t="str">
        <f t="shared" si="2"/>
        <v>Non-Generation</v>
      </c>
      <c r="H129" s="26">
        <v>921</v>
      </c>
      <c r="I129" s="5" t="s">
        <v>105</v>
      </c>
      <c r="J129" t="s">
        <v>106</v>
      </c>
      <c r="K129" t="s">
        <v>27</v>
      </c>
      <c r="L129" s="5">
        <v>2024</v>
      </c>
      <c r="M129" s="6">
        <v>25870.09</v>
      </c>
    </row>
    <row r="130" spans="1:13" x14ac:dyDescent="0.3">
      <c r="A130" t="s">
        <v>279</v>
      </c>
      <c r="B130" t="s">
        <v>304</v>
      </c>
      <c r="C130" t="s">
        <v>11</v>
      </c>
      <c r="D130" t="s">
        <v>39</v>
      </c>
      <c r="E130" t="s">
        <v>312</v>
      </c>
      <c r="F130" t="str">
        <f>VLOOKUP(H130,Vlookup!A:B,2,0)</f>
        <v>920-933 Admin &amp; General Operations</v>
      </c>
      <c r="G130" t="str">
        <f t="shared" si="2"/>
        <v>Non-Generation</v>
      </c>
      <c r="H130" s="26">
        <v>921</v>
      </c>
      <c r="I130" s="5" t="s">
        <v>105</v>
      </c>
      <c r="J130" t="s">
        <v>106</v>
      </c>
      <c r="K130" t="s">
        <v>16</v>
      </c>
      <c r="L130" s="5">
        <v>2024</v>
      </c>
      <c r="M130" s="6">
        <v>-22138.400000000001</v>
      </c>
    </row>
    <row r="131" spans="1:13" x14ac:dyDescent="0.3">
      <c r="A131" t="s">
        <v>279</v>
      </c>
      <c r="B131" t="s">
        <v>304</v>
      </c>
      <c r="C131" t="s">
        <v>11</v>
      </c>
      <c r="D131" t="s">
        <v>42</v>
      </c>
      <c r="E131" t="s">
        <v>313</v>
      </c>
      <c r="F131" t="str">
        <f>VLOOKUP(H131,Vlookup!A:B,2,0)</f>
        <v>580-589 Distribution Operations</v>
      </c>
      <c r="G131" t="str">
        <f t="shared" si="2"/>
        <v>Non-Generation</v>
      </c>
      <c r="H131" s="26">
        <v>588</v>
      </c>
      <c r="I131" s="5" t="s">
        <v>43</v>
      </c>
      <c r="J131" t="s">
        <v>44</v>
      </c>
      <c r="K131" t="s">
        <v>15</v>
      </c>
      <c r="L131" s="5">
        <v>2024</v>
      </c>
      <c r="M131" s="6">
        <v>16957.805199999999</v>
      </c>
    </row>
    <row r="132" spans="1:13" x14ac:dyDescent="0.3">
      <c r="A132" t="s">
        <v>279</v>
      </c>
      <c r="B132" t="s">
        <v>304</v>
      </c>
      <c r="C132" t="s">
        <v>11</v>
      </c>
      <c r="D132" t="s">
        <v>42</v>
      </c>
      <c r="E132" t="s">
        <v>313</v>
      </c>
      <c r="F132" t="str">
        <f>VLOOKUP(H132,Vlookup!A:B,2,0)</f>
        <v>580-589 Distribution Operations</v>
      </c>
      <c r="G132" t="str">
        <f t="shared" si="2"/>
        <v>Non-Generation</v>
      </c>
      <c r="H132" s="26">
        <v>588</v>
      </c>
      <c r="I132" s="5" t="s">
        <v>43</v>
      </c>
      <c r="J132" t="s">
        <v>44</v>
      </c>
      <c r="K132" t="s">
        <v>16</v>
      </c>
      <c r="L132" s="5">
        <v>2024</v>
      </c>
      <c r="M132" s="6">
        <v>2034.94</v>
      </c>
    </row>
    <row r="133" spans="1:13" x14ac:dyDescent="0.3">
      <c r="A133" t="s">
        <v>279</v>
      </c>
      <c r="B133" t="s">
        <v>304</v>
      </c>
      <c r="C133" t="s">
        <v>11</v>
      </c>
      <c r="D133" t="s">
        <v>42</v>
      </c>
      <c r="E133" t="s">
        <v>313</v>
      </c>
      <c r="F133" t="str">
        <f>VLOOKUP(H133,Vlookup!A:B,2,0)</f>
        <v>580-589 Distribution Operations</v>
      </c>
      <c r="G133" t="str">
        <f t="shared" si="2"/>
        <v>Non-Generation</v>
      </c>
      <c r="H133" s="26">
        <v>588</v>
      </c>
      <c r="I133" s="5" t="s">
        <v>43</v>
      </c>
      <c r="J133" t="s">
        <v>44</v>
      </c>
      <c r="K133" t="s">
        <v>101</v>
      </c>
      <c r="L133" s="5">
        <v>2024</v>
      </c>
      <c r="M133" s="6">
        <v>2544</v>
      </c>
    </row>
    <row r="134" spans="1:13" x14ac:dyDescent="0.3">
      <c r="A134" t="s">
        <v>279</v>
      </c>
      <c r="B134" t="s">
        <v>304</v>
      </c>
      <c r="C134" t="s">
        <v>11</v>
      </c>
      <c r="D134" t="s">
        <v>45</v>
      </c>
      <c r="E134" t="s">
        <v>314</v>
      </c>
      <c r="F134" t="str">
        <f>VLOOKUP(H134,Vlookup!A:B,2,0)</f>
        <v>590-598 Distribution Maintenance</v>
      </c>
      <c r="G134" t="str">
        <f t="shared" si="2"/>
        <v>Non-Generation</v>
      </c>
      <c r="H134" s="26">
        <v>593</v>
      </c>
      <c r="I134" s="5" t="s">
        <v>46</v>
      </c>
      <c r="J134" t="s">
        <v>47</v>
      </c>
      <c r="K134" t="s">
        <v>101</v>
      </c>
      <c r="L134" s="5">
        <v>2024</v>
      </c>
      <c r="M134" s="6">
        <v>5784</v>
      </c>
    </row>
    <row r="135" spans="1:13" x14ac:dyDescent="0.3">
      <c r="A135" t="s">
        <v>279</v>
      </c>
      <c r="B135" t="s">
        <v>304</v>
      </c>
      <c r="C135" t="s">
        <v>11</v>
      </c>
      <c r="D135" t="s">
        <v>48</v>
      </c>
      <c r="E135" t="s">
        <v>315</v>
      </c>
      <c r="F135" t="str">
        <f>VLOOKUP(H135,Vlookup!A:B,2,0)</f>
        <v>546-550 Combustion Turbine Operations</v>
      </c>
      <c r="G135" t="str">
        <f t="shared" si="2"/>
        <v>Non-Generation</v>
      </c>
      <c r="H135" s="26">
        <v>548.1</v>
      </c>
      <c r="I135" s="5" t="s">
        <v>283</v>
      </c>
      <c r="J135" t="s">
        <v>284</v>
      </c>
      <c r="K135" t="s">
        <v>101</v>
      </c>
      <c r="L135" s="5">
        <v>2024</v>
      </c>
      <c r="M135" s="6">
        <v>1800</v>
      </c>
    </row>
    <row r="136" spans="1:13" x14ac:dyDescent="0.3">
      <c r="A136" t="s">
        <v>279</v>
      </c>
      <c r="B136" t="s">
        <v>304</v>
      </c>
      <c r="C136" t="s">
        <v>11</v>
      </c>
      <c r="D136" t="s">
        <v>48</v>
      </c>
      <c r="E136" t="s">
        <v>315</v>
      </c>
      <c r="F136" t="str">
        <f>VLOOKUP(H136,Vlookup!A:B,2,0)</f>
        <v>580-589 Distribution Operations</v>
      </c>
      <c r="G136" t="str">
        <f t="shared" si="2"/>
        <v>Non-Generation</v>
      </c>
      <c r="H136" s="26">
        <v>584.1</v>
      </c>
      <c r="I136" s="5" t="s">
        <v>285</v>
      </c>
      <c r="J136" t="s">
        <v>284</v>
      </c>
      <c r="K136" t="s">
        <v>101</v>
      </c>
      <c r="L136" s="5">
        <v>2024</v>
      </c>
      <c r="M136" s="6">
        <v>1344</v>
      </c>
    </row>
    <row r="137" spans="1:13" x14ac:dyDescent="0.3">
      <c r="A137" t="s">
        <v>279</v>
      </c>
      <c r="B137" t="s">
        <v>304</v>
      </c>
      <c r="C137" t="s">
        <v>11</v>
      </c>
      <c r="D137" t="s">
        <v>48</v>
      </c>
      <c r="E137" t="s">
        <v>315</v>
      </c>
      <c r="F137" t="str">
        <f>VLOOKUP(H137,Vlookup!A:B,2,0)</f>
        <v>580-589 Distribution Operations</v>
      </c>
      <c r="G137" t="str">
        <f t="shared" si="2"/>
        <v>Non-Generation</v>
      </c>
      <c r="H137" s="26">
        <v>588</v>
      </c>
      <c r="I137" s="5" t="s">
        <v>43</v>
      </c>
      <c r="J137" t="s">
        <v>44</v>
      </c>
      <c r="K137" t="s">
        <v>15</v>
      </c>
      <c r="L137" s="5">
        <v>2024</v>
      </c>
      <c r="M137" s="6">
        <v>1800.9664</v>
      </c>
    </row>
    <row r="138" spans="1:13" x14ac:dyDescent="0.3">
      <c r="A138" t="s">
        <v>279</v>
      </c>
      <c r="B138" t="s">
        <v>304</v>
      </c>
      <c r="C138" t="s">
        <v>11</v>
      </c>
      <c r="D138" t="s">
        <v>48</v>
      </c>
      <c r="E138" t="s">
        <v>315</v>
      </c>
      <c r="F138" t="str">
        <f>VLOOKUP(H138,Vlookup!A:B,2,0)</f>
        <v>580-589 Distribution Operations</v>
      </c>
      <c r="G138" t="str">
        <f t="shared" si="2"/>
        <v>Non-Generation</v>
      </c>
      <c r="H138" s="26">
        <v>588</v>
      </c>
      <c r="I138" s="5" t="s">
        <v>43</v>
      </c>
      <c r="J138" t="s">
        <v>44</v>
      </c>
      <c r="K138" t="s">
        <v>22</v>
      </c>
      <c r="L138" s="5">
        <v>2024</v>
      </c>
      <c r="M138" s="6">
        <v>-54.031799999999997</v>
      </c>
    </row>
    <row r="139" spans="1:13" x14ac:dyDescent="0.3">
      <c r="A139" t="s">
        <v>279</v>
      </c>
      <c r="B139" t="s">
        <v>304</v>
      </c>
      <c r="C139" t="s">
        <v>11</v>
      </c>
      <c r="D139" t="s">
        <v>48</v>
      </c>
      <c r="E139" t="s">
        <v>315</v>
      </c>
      <c r="F139" t="str">
        <f>VLOOKUP(H139,Vlookup!A:B,2,0)</f>
        <v>580-589 Distribution Operations</v>
      </c>
      <c r="G139" t="str">
        <f t="shared" si="2"/>
        <v>Non-Generation</v>
      </c>
      <c r="H139" s="26">
        <v>588</v>
      </c>
      <c r="I139" s="5" t="s">
        <v>43</v>
      </c>
      <c r="J139" t="s">
        <v>44</v>
      </c>
      <c r="K139" t="s">
        <v>16</v>
      </c>
      <c r="L139" s="5">
        <v>2024</v>
      </c>
      <c r="M139" s="6">
        <v>209.66</v>
      </c>
    </row>
    <row r="140" spans="1:13" x14ac:dyDescent="0.3">
      <c r="A140" t="s">
        <v>279</v>
      </c>
      <c r="B140" t="s">
        <v>304</v>
      </c>
      <c r="C140" t="s">
        <v>11</v>
      </c>
      <c r="D140" t="s">
        <v>48</v>
      </c>
      <c r="E140" t="s">
        <v>315</v>
      </c>
      <c r="F140" t="str">
        <f>VLOOKUP(H140,Vlookup!A:B,2,0)</f>
        <v>580-589 Distribution Operations</v>
      </c>
      <c r="G140" t="str">
        <f t="shared" si="2"/>
        <v>Non-Generation</v>
      </c>
      <c r="H140" s="26">
        <v>588</v>
      </c>
      <c r="I140" s="5" t="s">
        <v>43</v>
      </c>
      <c r="J140" t="s">
        <v>44</v>
      </c>
      <c r="K140" t="s">
        <v>101</v>
      </c>
      <c r="L140" s="5">
        <v>2024</v>
      </c>
      <c r="M140" s="6">
        <v>228</v>
      </c>
    </row>
    <row r="141" spans="1:13" x14ac:dyDescent="0.3">
      <c r="A141" t="s">
        <v>279</v>
      </c>
      <c r="B141" t="s">
        <v>304</v>
      </c>
      <c r="C141" t="s">
        <v>11</v>
      </c>
      <c r="D141" t="s">
        <v>48</v>
      </c>
      <c r="E141" t="s">
        <v>315</v>
      </c>
      <c r="F141" t="str">
        <f>VLOOKUP(H141,Vlookup!A:B,2,0)</f>
        <v>920-933 Admin &amp; General Operations</v>
      </c>
      <c r="G141" t="str">
        <f t="shared" si="2"/>
        <v>Non-Generation</v>
      </c>
      <c r="H141" s="26">
        <v>920</v>
      </c>
      <c r="I141" s="5" t="s">
        <v>35</v>
      </c>
      <c r="J141" t="s">
        <v>36</v>
      </c>
      <c r="K141" t="s">
        <v>101</v>
      </c>
      <c r="L141" s="5">
        <v>2024</v>
      </c>
      <c r="M141" s="6">
        <v>2209.8000000000002</v>
      </c>
    </row>
    <row r="142" spans="1:13" x14ac:dyDescent="0.3">
      <c r="A142" t="s">
        <v>279</v>
      </c>
      <c r="B142" t="s">
        <v>304</v>
      </c>
      <c r="C142" t="s">
        <v>11</v>
      </c>
      <c r="D142" t="s">
        <v>49</v>
      </c>
      <c r="E142" t="s">
        <v>316</v>
      </c>
      <c r="F142" t="str">
        <f>VLOOKUP(H142,Vlookup!A:B,2,0)</f>
        <v>417.1 Expenses of Nonutility Operations</v>
      </c>
      <c r="G142" t="str">
        <f t="shared" si="2"/>
        <v>Non-Generation</v>
      </c>
      <c r="H142" s="26">
        <v>417.1</v>
      </c>
      <c r="I142" s="5" t="s">
        <v>50</v>
      </c>
      <c r="J142" t="s">
        <v>51</v>
      </c>
      <c r="K142" t="s">
        <v>15</v>
      </c>
      <c r="L142" s="5">
        <v>2024</v>
      </c>
      <c r="M142" s="6">
        <v>136993.74</v>
      </c>
    </row>
    <row r="143" spans="1:13" x14ac:dyDescent="0.3">
      <c r="A143" t="s">
        <v>279</v>
      </c>
      <c r="B143" t="s">
        <v>304</v>
      </c>
      <c r="C143" t="s">
        <v>11</v>
      </c>
      <c r="D143" t="s">
        <v>49</v>
      </c>
      <c r="E143" t="s">
        <v>316</v>
      </c>
      <c r="F143" t="str">
        <f>VLOOKUP(H143,Vlookup!A:B,2,0)</f>
        <v>417.1 Expenses of Nonutility Operations</v>
      </c>
      <c r="G143" t="str">
        <f t="shared" si="2"/>
        <v>Non-Generation</v>
      </c>
      <c r="H143" s="26">
        <v>417.1</v>
      </c>
      <c r="I143" s="5" t="s">
        <v>50</v>
      </c>
      <c r="J143" t="s">
        <v>51</v>
      </c>
      <c r="K143" t="s">
        <v>22</v>
      </c>
      <c r="L143" s="5">
        <v>2024</v>
      </c>
      <c r="M143" s="6">
        <v>-8895.0745999999999</v>
      </c>
    </row>
    <row r="144" spans="1:13" x14ac:dyDescent="0.3">
      <c r="A144" t="s">
        <v>279</v>
      </c>
      <c r="B144" t="s">
        <v>304</v>
      </c>
      <c r="C144" t="s">
        <v>11</v>
      </c>
      <c r="D144" t="s">
        <v>49</v>
      </c>
      <c r="E144" t="s">
        <v>316</v>
      </c>
      <c r="F144" t="str">
        <f>VLOOKUP(H144,Vlookup!A:B,2,0)</f>
        <v>417.1 Expenses of Nonutility Operations</v>
      </c>
      <c r="G144" t="str">
        <f t="shared" si="2"/>
        <v>Non-Generation</v>
      </c>
      <c r="H144" s="26">
        <v>417.1</v>
      </c>
      <c r="I144" s="5" t="s">
        <v>50</v>
      </c>
      <c r="J144" t="s">
        <v>51</v>
      </c>
      <c r="K144" t="s">
        <v>16</v>
      </c>
      <c r="L144" s="5">
        <v>2024</v>
      </c>
      <c r="M144" s="6">
        <v>15371.78</v>
      </c>
    </row>
    <row r="145" spans="1:13" x14ac:dyDescent="0.3">
      <c r="A145" t="s">
        <v>279</v>
      </c>
      <c r="B145" t="s">
        <v>304</v>
      </c>
      <c r="C145" t="s">
        <v>11</v>
      </c>
      <c r="D145" t="s">
        <v>49</v>
      </c>
      <c r="E145" t="s">
        <v>316</v>
      </c>
      <c r="F145" t="str">
        <f>VLOOKUP(H145,Vlookup!A:B,2,0)</f>
        <v>417.1 Expenses of Nonutility Operations</v>
      </c>
      <c r="G145" t="str">
        <f t="shared" si="2"/>
        <v>Non-Generation</v>
      </c>
      <c r="H145" s="26">
        <v>417.1</v>
      </c>
      <c r="I145" s="5" t="s">
        <v>50</v>
      </c>
      <c r="J145" t="s">
        <v>51</v>
      </c>
      <c r="K145" t="s">
        <v>101</v>
      </c>
      <c r="L145" s="5">
        <v>2024</v>
      </c>
      <c r="M145" s="6">
        <v>40575</v>
      </c>
    </row>
    <row r="146" spans="1:13" x14ac:dyDescent="0.3">
      <c r="A146" t="s">
        <v>279</v>
      </c>
      <c r="B146" t="s">
        <v>304</v>
      </c>
      <c r="C146" t="s">
        <v>11</v>
      </c>
      <c r="D146" t="s">
        <v>49</v>
      </c>
      <c r="E146" t="s">
        <v>316</v>
      </c>
      <c r="F146" t="str">
        <f>VLOOKUP(H146,Vlookup!A:B,2,0)</f>
        <v>551-557 Combustion Turbine Maintenance</v>
      </c>
      <c r="G146" t="str">
        <f t="shared" ref="G146:G209" si="3">IF(B146="FEG_ES",E146,"Non-Generation")</f>
        <v>Non-Generation</v>
      </c>
      <c r="H146" s="26">
        <v>557</v>
      </c>
      <c r="I146" s="5" t="s">
        <v>52</v>
      </c>
      <c r="J146" t="s">
        <v>53</v>
      </c>
      <c r="K146" t="s">
        <v>15</v>
      </c>
      <c r="L146" s="5">
        <v>2024</v>
      </c>
      <c r="M146" s="6">
        <v>247193.54319999999</v>
      </c>
    </row>
    <row r="147" spans="1:13" x14ac:dyDescent="0.3">
      <c r="A147" t="s">
        <v>279</v>
      </c>
      <c r="B147" t="s">
        <v>304</v>
      </c>
      <c r="C147" t="s">
        <v>11</v>
      </c>
      <c r="D147" t="s">
        <v>49</v>
      </c>
      <c r="E147" t="s">
        <v>316</v>
      </c>
      <c r="F147" t="str">
        <f>VLOOKUP(H147,Vlookup!A:B,2,0)</f>
        <v>551-557 Combustion Turbine Maintenance</v>
      </c>
      <c r="G147" t="str">
        <f t="shared" si="3"/>
        <v>Non-Generation</v>
      </c>
      <c r="H147" s="26">
        <v>557</v>
      </c>
      <c r="I147" s="5" t="s">
        <v>52</v>
      </c>
      <c r="J147" t="s">
        <v>53</v>
      </c>
      <c r="K147" t="s">
        <v>102</v>
      </c>
      <c r="L147" s="5">
        <v>2024</v>
      </c>
      <c r="M147" s="6">
        <v>1687.6745000000001</v>
      </c>
    </row>
    <row r="148" spans="1:13" x14ac:dyDescent="0.3">
      <c r="A148" t="s">
        <v>279</v>
      </c>
      <c r="B148" t="s">
        <v>304</v>
      </c>
      <c r="C148" t="s">
        <v>11</v>
      </c>
      <c r="D148" t="s">
        <v>49</v>
      </c>
      <c r="E148" t="s">
        <v>316</v>
      </c>
      <c r="F148" t="str">
        <f>VLOOKUP(H148,Vlookup!A:B,2,0)</f>
        <v>551-557 Combustion Turbine Maintenance</v>
      </c>
      <c r="G148" t="str">
        <f t="shared" si="3"/>
        <v>Non-Generation</v>
      </c>
      <c r="H148" s="26">
        <v>557</v>
      </c>
      <c r="I148" s="5" t="s">
        <v>52</v>
      </c>
      <c r="J148" t="s">
        <v>53</v>
      </c>
      <c r="K148" t="s">
        <v>22</v>
      </c>
      <c r="L148" s="5">
        <v>2024</v>
      </c>
      <c r="M148" s="6">
        <v>-6460.2771000000002</v>
      </c>
    </row>
    <row r="149" spans="1:13" x14ac:dyDescent="0.3">
      <c r="A149" t="s">
        <v>279</v>
      </c>
      <c r="B149" t="s">
        <v>304</v>
      </c>
      <c r="C149" t="s">
        <v>11</v>
      </c>
      <c r="D149" t="s">
        <v>49</v>
      </c>
      <c r="E149" t="s">
        <v>316</v>
      </c>
      <c r="F149" t="str">
        <f>VLOOKUP(H149,Vlookup!A:B,2,0)</f>
        <v>551-557 Combustion Turbine Maintenance</v>
      </c>
      <c r="G149" t="str">
        <f t="shared" si="3"/>
        <v>Non-Generation</v>
      </c>
      <c r="H149" s="26">
        <v>557</v>
      </c>
      <c r="I149" s="5" t="s">
        <v>52</v>
      </c>
      <c r="J149" t="s">
        <v>53</v>
      </c>
      <c r="K149" t="s">
        <v>16</v>
      </c>
      <c r="L149" s="5">
        <v>2024</v>
      </c>
      <c r="M149" s="6">
        <v>28888.61</v>
      </c>
    </row>
    <row r="150" spans="1:13" x14ac:dyDescent="0.3">
      <c r="A150" t="s">
        <v>279</v>
      </c>
      <c r="B150" t="s">
        <v>304</v>
      </c>
      <c r="C150" t="s">
        <v>11</v>
      </c>
      <c r="D150" t="s">
        <v>49</v>
      </c>
      <c r="E150" t="s">
        <v>316</v>
      </c>
      <c r="F150" t="str">
        <f>VLOOKUP(H150,Vlookup!A:B,2,0)</f>
        <v>551-557 Combustion Turbine Maintenance</v>
      </c>
      <c r="G150" t="str">
        <f t="shared" si="3"/>
        <v>Non-Generation</v>
      </c>
      <c r="H150" s="26">
        <v>557</v>
      </c>
      <c r="I150" s="5" t="s">
        <v>52</v>
      </c>
      <c r="J150" t="s">
        <v>53</v>
      </c>
      <c r="K150" t="s">
        <v>103</v>
      </c>
      <c r="L150" s="5">
        <v>2024</v>
      </c>
      <c r="M150" s="6">
        <v>50.6</v>
      </c>
    </row>
    <row r="151" spans="1:13" x14ac:dyDescent="0.3">
      <c r="A151" t="s">
        <v>279</v>
      </c>
      <c r="B151" t="s">
        <v>304</v>
      </c>
      <c r="C151" t="s">
        <v>11</v>
      </c>
      <c r="D151" t="s">
        <v>49</v>
      </c>
      <c r="E151" t="s">
        <v>316</v>
      </c>
      <c r="F151" t="str">
        <f>VLOOKUP(H151,Vlookup!A:B,2,0)</f>
        <v>551-557 Combustion Turbine Maintenance</v>
      </c>
      <c r="G151" t="str">
        <f t="shared" si="3"/>
        <v>Non-Generation</v>
      </c>
      <c r="H151" s="26">
        <v>557</v>
      </c>
      <c r="I151" s="5" t="s">
        <v>52</v>
      </c>
      <c r="J151" t="s">
        <v>53</v>
      </c>
      <c r="K151" t="s">
        <v>101</v>
      </c>
      <c r="L151" s="5">
        <v>2024</v>
      </c>
      <c r="M151" s="6">
        <v>16968</v>
      </c>
    </row>
    <row r="152" spans="1:13" x14ac:dyDescent="0.3">
      <c r="A152" t="s">
        <v>279</v>
      </c>
      <c r="B152" t="s">
        <v>304</v>
      </c>
      <c r="C152" t="s">
        <v>11</v>
      </c>
      <c r="D152" t="s">
        <v>49</v>
      </c>
      <c r="E152" t="s">
        <v>316</v>
      </c>
      <c r="F152" t="str">
        <f>VLOOKUP(H152,Vlookup!A:B,2,0)</f>
        <v>906-910 Customer Service &amp; Informational Operations</v>
      </c>
      <c r="G152" t="str">
        <f t="shared" si="3"/>
        <v>Non-Generation</v>
      </c>
      <c r="H152" s="26">
        <v>908</v>
      </c>
      <c r="I152" s="5" t="s">
        <v>54</v>
      </c>
      <c r="J152" t="s">
        <v>55</v>
      </c>
      <c r="K152" t="s">
        <v>15</v>
      </c>
      <c r="L152" s="5">
        <v>2024</v>
      </c>
      <c r="M152" s="6">
        <v>8895.2145999999993</v>
      </c>
    </row>
    <row r="153" spans="1:13" x14ac:dyDescent="0.3">
      <c r="A153" t="s">
        <v>279</v>
      </c>
      <c r="B153" t="s">
        <v>304</v>
      </c>
      <c r="C153" t="s">
        <v>11</v>
      </c>
      <c r="D153" t="s">
        <v>49</v>
      </c>
      <c r="E153" t="s">
        <v>316</v>
      </c>
      <c r="F153" t="str">
        <f>VLOOKUP(H153,Vlookup!A:B,2,0)</f>
        <v>906-910 Customer Service &amp; Informational Operations</v>
      </c>
      <c r="G153" t="str">
        <f t="shared" si="3"/>
        <v>Non-Generation</v>
      </c>
      <c r="H153" s="26">
        <v>908</v>
      </c>
      <c r="I153" s="5" t="s">
        <v>54</v>
      </c>
      <c r="J153" t="s">
        <v>55</v>
      </c>
      <c r="K153" t="s">
        <v>16</v>
      </c>
      <c r="L153" s="5">
        <v>2024</v>
      </c>
      <c r="M153" s="6">
        <v>1067.46</v>
      </c>
    </row>
    <row r="154" spans="1:13" x14ac:dyDescent="0.3">
      <c r="A154" t="s">
        <v>279</v>
      </c>
      <c r="B154" t="s">
        <v>304</v>
      </c>
      <c r="C154" t="s">
        <v>11</v>
      </c>
      <c r="D154" t="s">
        <v>49</v>
      </c>
      <c r="E154" t="s">
        <v>316</v>
      </c>
      <c r="F154" t="str">
        <f>VLOOKUP(H154,Vlookup!A:B,2,0)</f>
        <v>906-910 Customer Service &amp; Informational Operations</v>
      </c>
      <c r="G154" t="str">
        <f t="shared" si="3"/>
        <v>Non-Generation</v>
      </c>
      <c r="H154" s="26">
        <v>908</v>
      </c>
      <c r="I154" s="5" t="s">
        <v>54</v>
      </c>
      <c r="J154" t="s">
        <v>55</v>
      </c>
      <c r="K154" t="s">
        <v>101</v>
      </c>
      <c r="L154" s="5">
        <v>2024</v>
      </c>
      <c r="M154" s="6">
        <v>33732</v>
      </c>
    </row>
    <row r="155" spans="1:13" x14ac:dyDescent="0.3">
      <c r="A155" t="s">
        <v>279</v>
      </c>
      <c r="B155" t="s">
        <v>304</v>
      </c>
      <c r="C155" t="s">
        <v>11</v>
      </c>
      <c r="D155" t="s">
        <v>49</v>
      </c>
      <c r="E155" t="s">
        <v>316</v>
      </c>
      <c r="F155" t="str">
        <f>VLOOKUP(H155,Vlookup!A:B,2,0)</f>
        <v>906-910 Customer Service &amp; Informational Operations</v>
      </c>
      <c r="G155" t="str">
        <f t="shared" si="3"/>
        <v>Non-Generation</v>
      </c>
      <c r="H155" s="26">
        <v>910</v>
      </c>
      <c r="I155" s="5" t="s">
        <v>56</v>
      </c>
      <c r="J155" t="s">
        <v>57</v>
      </c>
      <c r="K155" t="s">
        <v>15</v>
      </c>
      <c r="L155" s="5">
        <v>2024</v>
      </c>
      <c r="M155" s="6">
        <v>6260.2554</v>
      </c>
    </row>
    <row r="156" spans="1:13" x14ac:dyDescent="0.3">
      <c r="A156" t="s">
        <v>279</v>
      </c>
      <c r="B156" t="s">
        <v>304</v>
      </c>
      <c r="C156" t="s">
        <v>11</v>
      </c>
      <c r="D156" t="s">
        <v>49</v>
      </c>
      <c r="E156" t="s">
        <v>316</v>
      </c>
      <c r="F156" t="str">
        <f>VLOOKUP(H156,Vlookup!A:B,2,0)</f>
        <v>906-910 Customer Service &amp; Informational Operations</v>
      </c>
      <c r="G156" t="str">
        <f t="shared" si="3"/>
        <v>Non-Generation</v>
      </c>
      <c r="H156" s="26">
        <v>910</v>
      </c>
      <c r="I156" s="5" t="s">
        <v>56</v>
      </c>
      <c r="J156" t="s">
        <v>57</v>
      </c>
      <c r="K156" t="s">
        <v>22</v>
      </c>
      <c r="L156" s="5">
        <v>2024</v>
      </c>
      <c r="M156" s="6">
        <v>-187.80600000000001</v>
      </c>
    </row>
    <row r="157" spans="1:13" x14ac:dyDescent="0.3">
      <c r="A157" t="s">
        <v>279</v>
      </c>
      <c r="B157" t="s">
        <v>304</v>
      </c>
      <c r="C157" t="s">
        <v>11</v>
      </c>
      <c r="D157" t="s">
        <v>49</v>
      </c>
      <c r="E157" t="s">
        <v>316</v>
      </c>
      <c r="F157" t="str">
        <f>VLOOKUP(H157,Vlookup!A:B,2,0)</f>
        <v>906-910 Customer Service &amp; Informational Operations</v>
      </c>
      <c r="G157" t="str">
        <f t="shared" si="3"/>
        <v>Non-Generation</v>
      </c>
      <c r="H157" s="26">
        <v>910</v>
      </c>
      <c r="I157" s="5" t="s">
        <v>56</v>
      </c>
      <c r="J157" t="s">
        <v>57</v>
      </c>
      <c r="K157" t="s">
        <v>16</v>
      </c>
      <c r="L157" s="5">
        <v>2024</v>
      </c>
      <c r="M157" s="6">
        <v>728.7</v>
      </c>
    </row>
    <row r="158" spans="1:13" x14ac:dyDescent="0.3">
      <c r="A158" t="s">
        <v>279</v>
      </c>
      <c r="B158" t="s">
        <v>304</v>
      </c>
      <c r="C158" t="s">
        <v>11</v>
      </c>
      <c r="D158" t="s">
        <v>49</v>
      </c>
      <c r="E158" t="s">
        <v>316</v>
      </c>
      <c r="F158" t="str">
        <f>VLOOKUP(H158,Vlookup!A:B,2,0)</f>
        <v>911-917 Sales Expense</v>
      </c>
      <c r="G158" t="str">
        <f t="shared" si="3"/>
        <v>Non-Generation</v>
      </c>
      <c r="H158" s="26">
        <v>912</v>
      </c>
      <c r="I158" s="5" t="s">
        <v>33</v>
      </c>
      <c r="J158" t="s">
        <v>34</v>
      </c>
      <c r="K158" t="s">
        <v>15</v>
      </c>
      <c r="L158" s="5">
        <v>2024</v>
      </c>
      <c r="M158" s="6">
        <v>59118.406799999997</v>
      </c>
    </row>
    <row r="159" spans="1:13" x14ac:dyDescent="0.3">
      <c r="A159" t="s">
        <v>279</v>
      </c>
      <c r="B159" t="s">
        <v>304</v>
      </c>
      <c r="C159" t="s">
        <v>11</v>
      </c>
      <c r="D159" t="s">
        <v>49</v>
      </c>
      <c r="E159" t="s">
        <v>316</v>
      </c>
      <c r="F159" t="str">
        <f>VLOOKUP(H159,Vlookup!A:B,2,0)</f>
        <v>911-917 Sales Expense</v>
      </c>
      <c r="G159" t="str">
        <f t="shared" si="3"/>
        <v>Non-Generation</v>
      </c>
      <c r="H159" s="26">
        <v>912</v>
      </c>
      <c r="I159" s="5" t="s">
        <v>33</v>
      </c>
      <c r="J159" t="s">
        <v>34</v>
      </c>
      <c r="K159" t="s">
        <v>22</v>
      </c>
      <c r="L159" s="5">
        <v>2024</v>
      </c>
      <c r="M159" s="6">
        <v>-8.0543999999999993</v>
      </c>
    </row>
    <row r="160" spans="1:13" x14ac:dyDescent="0.3">
      <c r="A160" t="s">
        <v>279</v>
      </c>
      <c r="B160" t="s">
        <v>304</v>
      </c>
      <c r="C160" t="s">
        <v>11</v>
      </c>
      <c r="D160" t="s">
        <v>49</v>
      </c>
      <c r="E160" t="s">
        <v>316</v>
      </c>
      <c r="F160" t="str">
        <f>VLOOKUP(H160,Vlookup!A:B,2,0)</f>
        <v>911-917 Sales Expense</v>
      </c>
      <c r="G160" t="str">
        <f t="shared" si="3"/>
        <v>Non-Generation</v>
      </c>
      <c r="H160" s="26">
        <v>912</v>
      </c>
      <c r="I160" s="5" t="s">
        <v>33</v>
      </c>
      <c r="J160" t="s">
        <v>34</v>
      </c>
      <c r="K160" t="s">
        <v>16</v>
      </c>
      <c r="L160" s="5">
        <v>2024</v>
      </c>
      <c r="M160" s="6">
        <v>7093.22</v>
      </c>
    </row>
    <row r="161" spans="1:13" x14ac:dyDescent="0.3">
      <c r="A161" t="s">
        <v>279</v>
      </c>
      <c r="B161" t="s">
        <v>304</v>
      </c>
      <c r="C161" t="s">
        <v>11</v>
      </c>
      <c r="D161" t="s">
        <v>49</v>
      </c>
      <c r="E161" t="s">
        <v>316</v>
      </c>
      <c r="F161" t="str">
        <f>VLOOKUP(H161,Vlookup!A:B,2,0)</f>
        <v>911-917 Sales Expense</v>
      </c>
      <c r="G161" t="str">
        <f t="shared" si="3"/>
        <v>Non-Generation</v>
      </c>
      <c r="H161" s="26">
        <v>912</v>
      </c>
      <c r="I161" s="5" t="s">
        <v>33</v>
      </c>
      <c r="J161" t="s">
        <v>34</v>
      </c>
      <c r="K161" t="s">
        <v>101</v>
      </c>
      <c r="L161" s="5">
        <v>2024</v>
      </c>
      <c r="M161" s="6">
        <v>15881.76</v>
      </c>
    </row>
    <row r="162" spans="1:13" x14ac:dyDescent="0.3">
      <c r="A162" t="s">
        <v>279</v>
      </c>
      <c r="B162" t="s">
        <v>304</v>
      </c>
      <c r="C162" t="s">
        <v>11</v>
      </c>
      <c r="D162" t="s">
        <v>58</v>
      </c>
      <c r="E162" t="s">
        <v>317</v>
      </c>
      <c r="F162" t="str">
        <f>VLOOKUP(H162,Vlookup!A:B,2,0)</f>
        <v>911-917 Sales Expense</v>
      </c>
      <c r="G162" t="str">
        <f t="shared" si="3"/>
        <v>Non-Generation</v>
      </c>
      <c r="H162" s="26">
        <v>912</v>
      </c>
      <c r="I162" s="5" t="s">
        <v>33</v>
      </c>
      <c r="J162" t="s">
        <v>34</v>
      </c>
      <c r="K162" t="s">
        <v>101</v>
      </c>
      <c r="L162" s="5">
        <v>2024</v>
      </c>
      <c r="M162" s="6">
        <v>2316</v>
      </c>
    </row>
    <row r="163" spans="1:13" x14ac:dyDescent="0.3">
      <c r="A163" t="s">
        <v>279</v>
      </c>
      <c r="B163" t="s">
        <v>304</v>
      </c>
      <c r="C163" t="s">
        <v>11</v>
      </c>
      <c r="D163" t="s">
        <v>58</v>
      </c>
      <c r="E163" t="s">
        <v>318</v>
      </c>
      <c r="F163" t="str">
        <f>VLOOKUP(H163,Vlookup!A:B,2,0)</f>
        <v>417.1 Expenses of Nonutility Operations</v>
      </c>
      <c r="G163" t="str">
        <f t="shared" si="3"/>
        <v>Non-Generation</v>
      </c>
      <c r="H163" s="26">
        <v>417.1</v>
      </c>
      <c r="I163" s="5" t="s">
        <v>50</v>
      </c>
      <c r="J163" t="s">
        <v>51</v>
      </c>
      <c r="K163" t="s">
        <v>101</v>
      </c>
      <c r="L163" s="5">
        <v>2024</v>
      </c>
      <c r="M163" s="6">
        <v>1125.72</v>
      </c>
    </row>
    <row r="164" spans="1:13" x14ac:dyDescent="0.3">
      <c r="A164" t="s">
        <v>279</v>
      </c>
      <c r="B164" t="s">
        <v>304</v>
      </c>
      <c r="C164" t="s">
        <v>11</v>
      </c>
      <c r="D164" t="s">
        <v>58</v>
      </c>
      <c r="E164" t="s">
        <v>318</v>
      </c>
      <c r="F164" t="str">
        <f>VLOOKUP(H164,Vlookup!A:B,2,0)</f>
        <v>906-910 Customer Service &amp; Informational Operations</v>
      </c>
      <c r="G164" t="str">
        <f t="shared" si="3"/>
        <v>Non-Generation</v>
      </c>
      <c r="H164" s="26">
        <v>910</v>
      </c>
      <c r="I164" s="5" t="s">
        <v>40</v>
      </c>
      <c r="J164" t="s">
        <v>41</v>
      </c>
      <c r="K164" t="s">
        <v>15</v>
      </c>
      <c r="L164" s="5">
        <v>2024</v>
      </c>
      <c r="M164" s="6">
        <v>8690.1200000000008</v>
      </c>
    </row>
    <row r="165" spans="1:13" x14ac:dyDescent="0.3">
      <c r="A165" t="s">
        <v>279</v>
      </c>
      <c r="B165" t="s">
        <v>304</v>
      </c>
      <c r="C165" t="s">
        <v>11</v>
      </c>
      <c r="D165" t="s">
        <v>58</v>
      </c>
      <c r="E165" t="s">
        <v>318</v>
      </c>
      <c r="F165" t="str">
        <f>VLOOKUP(H165,Vlookup!A:B,2,0)</f>
        <v>906-910 Customer Service &amp; Informational Operations</v>
      </c>
      <c r="G165" t="str">
        <f t="shared" si="3"/>
        <v>Non-Generation</v>
      </c>
      <c r="H165" s="26">
        <v>910</v>
      </c>
      <c r="I165" s="5" t="s">
        <v>40</v>
      </c>
      <c r="J165" t="s">
        <v>41</v>
      </c>
      <c r="K165" t="s">
        <v>16</v>
      </c>
      <c r="L165" s="5">
        <v>2024</v>
      </c>
      <c r="M165" s="6">
        <v>1042.8800000000001</v>
      </c>
    </row>
    <row r="166" spans="1:13" x14ac:dyDescent="0.3">
      <c r="A166" t="s">
        <v>279</v>
      </c>
      <c r="B166" t="s">
        <v>304</v>
      </c>
      <c r="C166" t="s">
        <v>11</v>
      </c>
      <c r="D166" t="s">
        <v>58</v>
      </c>
      <c r="E166" t="s">
        <v>318</v>
      </c>
      <c r="F166" t="str">
        <f>VLOOKUP(H166,Vlookup!A:B,2,0)</f>
        <v>906-910 Customer Service &amp; Informational Operations</v>
      </c>
      <c r="G166" t="str">
        <f t="shared" si="3"/>
        <v>Non-Generation</v>
      </c>
      <c r="H166" s="26">
        <v>910</v>
      </c>
      <c r="I166" s="5" t="s">
        <v>56</v>
      </c>
      <c r="J166" t="s">
        <v>57</v>
      </c>
      <c r="K166" t="s">
        <v>15</v>
      </c>
      <c r="L166" s="5">
        <v>2024</v>
      </c>
      <c r="M166" s="6">
        <v>822.5</v>
      </c>
    </row>
    <row r="167" spans="1:13" x14ac:dyDescent="0.3">
      <c r="A167" t="s">
        <v>279</v>
      </c>
      <c r="B167" t="s">
        <v>304</v>
      </c>
      <c r="C167" t="s">
        <v>11</v>
      </c>
      <c r="D167" t="s">
        <v>58</v>
      </c>
      <c r="E167" t="s">
        <v>318</v>
      </c>
      <c r="F167" t="str">
        <f>VLOOKUP(H167,Vlookup!A:B,2,0)</f>
        <v>906-910 Customer Service &amp; Informational Operations</v>
      </c>
      <c r="G167" t="str">
        <f t="shared" si="3"/>
        <v>Non-Generation</v>
      </c>
      <c r="H167" s="26">
        <v>910</v>
      </c>
      <c r="I167" s="5" t="s">
        <v>56</v>
      </c>
      <c r="J167" t="s">
        <v>57</v>
      </c>
      <c r="K167" t="s">
        <v>22</v>
      </c>
      <c r="L167" s="5">
        <v>2024</v>
      </c>
      <c r="M167" s="6">
        <v>-24.7</v>
      </c>
    </row>
    <row r="168" spans="1:13" x14ac:dyDescent="0.3">
      <c r="A168" t="s">
        <v>279</v>
      </c>
      <c r="B168" t="s">
        <v>304</v>
      </c>
      <c r="C168" t="s">
        <v>11</v>
      </c>
      <c r="D168" t="s">
        <v>58</v>
      </c>
      <c r="E168" t="s">
        <v>318</v>
      </c>
      <c r="F168" t="str">
        <f>VLOOKUP(H168,Vlookup!A:B,2,0)</f>
        <v>906-910 Customer Service &amp; Informational Operations</v>
      </c>
      <c r="G168" t="str">
        <f t="shared" si="3"/>
        <v>Non-Generation</v>
      </c>
      <c r="H168" s="26">
        <v>910</v>
      </c>
      <c r="I168" s="5" t="s">
        <v>56</v>
      </c>
      <c r="J168" t="s">
        <v>57</v>
      </c>
      <c r="K168" t="s">
        <v>16</v>
      </c>
      <c r="L168" s="5">
        <v>2024</v>
      </c>
      <c r="M168" s="6">
        <v>95.7</v>
      </c>
    </row>
    <row r="169" spans="1:13" x14ac:dyDescent="0.3">
      <c r="A169" t="s">
        <v>279</v>
      </c>
      <c r="B169" t="s">
        <v>304</v>
      </c>
      <c r="C169" t="s">
        <v>11</v>
      </c>
      <c r="D169" t="s">
        <v>58</v>
      </c>
      <c r="E169" t="s">
        <v>318</v>
      </c>
      <c r="F169" t="str">
        <f>VLOOKUP(H169,Vlookup!A:B,2,0)</f>
        <v>906-910 Customer Service &amp; Informational Operations</v>
      </c>
      <c r="G169" t="str">
        <f t="shared" si="3"/>
        <v>Non-Generation</v>
      </c>
      <c r="H169" s="26">
        <v>910</v>
      </c>
      <c r="I169" s="5" t="s">
        <v>56</v>
      </c>
      <c r="J169" t="s">
        <v>57</v>
      </c>
      <c r="K169" t="s">
        <v>101</v>
      </c>
      <c r="L169" s="5">
        <v>2024</v>
      </c>
      <c r="M169" s="6">
        <v>789.12</v>
      </c>
    </row>
    <row r="170" spans="1:13" x14ac:dyDescent="0.3">
      <c r="A170" t="s">
        <v>279</v>
      </c>
      <c r="B170" t="s">
        <v>304</v>
      </c>
      <c r="C170" t="s">
        <v>11</v>
      </c>
      <c r="D170" t="s">
        <v>58</v>
      </c>
      <c r="E170" t="s">
        <v>318</v>
      </c>
      <c r="F170" t="str">
        <f>VLOOKUP(H170,Vlookup!A:B,2,0)</f>
        <v>911-917 Sales Expense</v>
      </c>
      <c r="G170" t="str">
        <f t="shared" si="3"/>
        <v>Non-Generation</v>
      </c>
      <c r="H170" s="26">
        <v>912</v>
      </c>
      <c r="I170" s="5" t="s">
        <v>33</v>
      </c>
      <c r="J170" t="s">
        <v>34</v>
      </c>
      <c r="K170" t="s">
        <v>15</v>
      </c>
      <c r="L170" s="5">
        <v>2024</v>
      </c>
      <c r="M170" s="6">
        <v>118977.88099999999</v>
      </c>
    </row>
    <row r="171" spans="1:13" x14ac:dyDescent="0.3">
      <c r="A171" t="s">
        <v>279</v>
      </c>
      <c r="B171" t="s">
        <v>304</v>
      </c>
      <c r="C171" t="s">
        <v>11</v>
      </c>
      <c r="D171" t="s">
        <v>58</v>
      </c>
      <c r="E171" t="s">
        <v>318</v>
      </c>
      <c r="F171" t="str">
        <f>VLOOKUP(H171,Vlookup!A:B,2,0)</f>
        <v>911-917 Sales Expense</v>
      </c>
      <c r="G171" t="str">
        <f t="shared" si="3"/>
        <v>Non-Generation</v>
      </c>
      <c r="H171" s="26">
        <v>912</v>
      </c>
      <c r="I171" s="5" t="s">
        <v>33</v>
      </c>
      <c r="J171" t="s">
        <v>34</v>
      </c>
      <c r="K171" t="s">
        <v>22</v>
      </c>
      <c r="L171" s="5">
        <v>2024</v>
      </c>
      <c r="M171" s="6">
        <v>-2982.98</v>
      </c>
    </row>
    <row r="172" spans="1:13" x14ac:dyDescent="0.3">
      <c r="A172" t="s">
        <v>279</v>
      </c>
      <c r="B172" t="s">
        <v>304</v>
      </c>
      <c r="C172" t="s">
        <v>11</v>
      </c>
      <c r="D172" t="s">
        <v>58</v>
      </c>
      <c r="E172" t="s">
        <v>318</v>
      </c>
      <c r="F172" t="str">
        <f>VLOOKUP(H172,Vlookup!A:B,2,0)</f>
        <v>911-917 Sales Expense</v>
      </c>
      <c r="G172" t="str">
        <f t="shared" si="3"/>
        <v>Non-Generation</v>
      </c>
      <c r="H172" s="26">
        <v>912</v>
      </c>
      <c r="I172" s="5" t="s">
        <v>33</v>
      </c>
      <c r="J172" t="s">
        <v>34</v>
      </c>
      <c r="K172" t="s">
        <v>16</v>
      </c>
      <c r="L172" s="5">
        <v>2024</v>
      </c>
      <c r="M172" s="6">
        <v>13919.48</v>
      </c>
    </row>
    <row r="173" spans="1:13" x14ac:dyDescent="0.3">
      <c r="A173" t="s">
        <v>279</v>
      </c>
      <c r="B173" t="s">
        <v>304</v>
      </c>
      <c r="C173" t="s">
        <v>11</v>
      </c>
      <c r="D173" t="s">
        <v>58</v>
      </c>
      <c r="E173" t="s">
        <v>318</v>
      </c>
      <c r="F173" t="str">
        <f>VLOOKUP(H173,Vlookup!A:B,2,0)</f>
        <v>920-933 Admin &amp; General Operations</v>
      </c>
      <c r="G173" t="str">
        <f t="shared" si="3"/>
        <v>Non-Generation</v>
      </c>
      <c r="H173" s="26">
        <v>920</v>
      </c>
      <c r="I173" s="5" t="s">
        <v>35</v>
      </c>
      <c r="J173" t="s">
        <v>36</v>
      </c>
      <c r="K173" t="s">
        <v>15</v>
      </c>
      <c r="L173" s="5">
        <v>2024</v>
      </c>
      <c r="M173" s="6">
        <v>259813.38</v>
      </c>
    </row>
    <row r="174" spans="1:13" x14ac:dyDescent="0.3">
      <c r="A174" t="s">
        <v>279</v>
      </c>
      <c r="B174" t="s">
        <v>304</v>
      </c>
      <c r="C174" t="s">
        <v>11</v>
      </c>
      <c r="D174" t="s">
        <v>58</v>
      </c>
      <c r="E174" t="s">
        <v>318</v>
      </c>
      <c r="F174" t="str">
        <f>VLOOKUP(H174,Vlookup!A:B,2,0)</f>
        <v>920-933 Admin &amp; General Operations</v>
      </c>
      <c r="G174" t="str">
        <f t="shared" si="3"/>
        <v>Non-Generation</v>
      </c>
      <c r="H174" s="26">
        <v>920</v>
      </c>
      <c r="I174" s="5" t="s">
        <v>35</v>
      </c>
      <c r="J174" t="s">
        <v>36</v>
      </c>
      <c r="K174" t="s">
        <v>22</v>
      </c>
      <c r="L174" s="5">
        <v>2024</v>
      </c>
      <c r="M174" s="6">
        <v>-2630.26</v>
      </c>
    </row>
    <row r="175" spans="1:13" x14ac:dyDescent="0.3">
      <c r="A175" t="s">
        <v>279</v>
      </c>
      <c r="B175" t="s">
        <v>304</v>
      </c>
      <c r="C175" t="s">
        <v>11</v>
      </c>
      <c r="D175" t="s">
        <v>58</v>
      </c>
      <c r="E175" t="s">
        <v>318</v>
      </c>
      <c r="F175" t="str">
        <f>VLOOKUP(H175,Vlookup!A:B,2,0)</f>
        <v>920-933 Admin &amp; General Operations</v>
      </c>
      <c r="G175" t="str">
        <f t="shared" si="3"/>
        <v>Non-Generation</v>
      </c>
      <c r="H175" s="26">
        <v>920</v>
      </c>
      <c r="I175" s="5" t="s">
        <v>35</v>
      </c>
      <c r="J175" t="s">
        <v>36</v>
      </c>
      <c r="K175" t="s">
        <v>16</v>
      </c>
      <c r="L175" s="5">
        <v>2024</v>
      </c>
      <c r="M175" s="6">
        <v>30861.96</v>
      </c>
    </row>
    <row r="176" spans="1:13" x14ac:dyDescent="0.3">
      <c r="A176" t="s">
        <v>279</v>
      </c>
      <c r="B176" t="s">
        <v>304</v>
      </c>
      <c r="C176" t="s">
        <v>11</v>
      </c>
      <c r="D176" t="s">
        <v>58</v>
      </c>
      <c r="E176" t="s">
        <v>318</v>
      </c>
      <c r="F176" t="str">
        <f>VLOOKUP(H176,Vlookup!A:B,2,0)</f>
        <v>920-933 Admin &amp; General Operations</v>
      </c>
      <c r="G176" t="str">
        <f t="shared" si="3"/>
        <v>Non-Generation</v>
      </c>
      <c r="H176" s="26">
        <v>920</v>
      </c>
      <c r="I176" s="5" t="s">
        <v>35</v>
      </c>
      <c r="J176" t="s">
        <v>36</v>
      </c>
      <c r="K176" t="s">
        <v>101</v>
      </c>
      <c r="L176" s="5">
        <v>2024</v>
      </c>
      <c r="M176" s="6">
        <v>182825.52</v>
      </c>
    </row>
    <row r="177" spans="1:13" x14ac:dyDescent="0.3">
      <c r="A177" t="s">
        <v>279</v>
      </c>
      <c r="B177" t="s">
        <v>304</v>
      </c>
      <c r="C177" t="s">
        <v>11</v>
      </c>
      <c r="D177" t="s">
        <v>58</v>
      </c>
      <c r="E177" t="s">
        <v>318</v>
      </c>
      <c r="F177" t="str">
        <f>VLOOKUP(H177,Vlookup!A:B,2,0)</f>
        <v>920-933 Admin &amp; General Operations</v>
      </c>
      <c r="G177" t="str">
        <f t="shared" si="3"/>
        <v>Non-Generation</v>
      </c>
      <c r="H177" s="26">
        <v>921</v>
      </c>
      <c r="I177" s="5" t="s">
        <v>105</v>
      </c>
      <c r="J177" t="s">
        <v>106</v>
      </c>
      <c r="K177" t="s">
        <v>22</v>
      </c>
      <c r="L177" s="5">
        <v>2024</v>
      </c>
      <c r="M177" s="6">
        <v>-10233</v>
      </c>
    </row>
    <row r="178" spans="1:13" x14ac:dyDescent="0.3">
      <c r="A178" t="s">
        <v>279</v>
      </c>
      <c r="B178" t="s">
        <v>304</v>
      </c>
      <c r="C178" t="s">
        <v>11</v>
      </c>
      <c r="D178" t="s">
        <v>58</v>
      </c>
      <c r="E178" t="s">
        <v>318</v>
      </c>
      <c r="F178" t="str">
        <f>VLOOKUP(H178,Vlookup!A:B,2,0)</f>
        <v>920-933 Admin &amp; General Operations</v>
      </c>
      <c r="G178" t="str">
        <f t="shared" si="3"/>
        <v>Non-Generation</v>
      </c>
      <c r="H178" s="26">
        <v>921</v>
      </c>
      <c r="I178" s="5" t="s">
        <v>105</v>
      </c>
      <c r="J178" t="s">
        <v>106</v>
      </c>
      <c r="K178" t="s">
        <v>16</v>
      </c>
      <c r="L178" s="5">
        <v>2024</v>
      </c>
      <c r="M178" s="6">
        <v>-1227.96</v>
      </c>
    </row>
    <row r="179" spans="1:13" x14ac:dyDescent="0.3">
      <c r="A179" t="s">
        <v>279</v>
      </c>
      <c r="B179" t="s">
        <v>304</v>
      </c>
      <c r="C179" t="s">
        <v>11</v>
      </c>
      <c r="D179" t="s">
        <v>59</v>
      </c>
      <c r="E179" t="s">
        <v>319</v>
      </c>
      <c r="F179" t="str">
        <f>VLOOKUP(H179,Vlookup!A:B,2,0)</f>
        <v>580-589 Distribution Operations</v>
      </c>
      <c r="G179" t="str">
        <f t="shared" si="3"/>
        <v>Non-Generation</v>
      </c>
      <c r="H179" s="26">
        <v>588</v>
      </c>
      <c r="I179" s="5" t="s">
        <v>43</v>
      </c>
      <c r="J179" t="s">
        <v>44</v>
      </c>
      <c r="K179" t="s">
        <v>15</v>
      </c>
      <c r="L179" s="5">
        <v>2024</v>
      </c>
      <c r="M179" s="6">
        <v>272.428</v>
      </c>
    </row>
    <row r="180" spans="1:13" x14ac:dyDescent="0.3">
      <c r="A180" t="s">
        <v>279</v>
      </c>
      <c r="B180" t="s">
        <v>304</v>
      </c>
      <c r="C180" t="s">
        <v>11</v>
      </c>
      <c r="D180" t="s">
        <v>59</v>
      </c>
      <c r="E180" t="s">
        <v>319</v>
      </c>
      <c r="F180" t="str">
        <f>VLOOKUP(H180,Vlookup!A:B,2,0)</f>
        <v>580-589 Distribution Operations</v>
      </c>
      <c r="G180" t="str">
        <f t="shared" si="3"/>
        <v>Non-Generation</v>
      </c>
      <c r="H180" s="26">
        <v>588</v>
      </c>
      <c r="I180" s="5" t="s">
        <v>43</v>
      </c>
      <c r="J180" t="s">
        <v>44</v>
      </c>
      <c r="K180" t="s">
        <v>22</v>
      </c>
      <c r="L180" s="5">
        <v>2024</v>
      </c>
      <c r="M180" s="6">
        <v>-8.1731999999999996</v>
      </c>
    </row>
    <row r="181" spans="1:13" x14ac:dyDescent="0.3">
      <c r="A181" t="s">
        <v>279</v>
      </c>
      <c r="B181" t="s">
        <v>304</v>
      </c>
      <c r="C181" t="s">
        <v>11</v>
      </c>
      <c r="D181" t="s">
        <v>59</v>
      </c>
      <c r="E181" t="s">
        <v>319</v>
      </c>
      <c r="F181" t="str">
        <f>VLOOKUP(H181,Vlookup!A:B,2,0)</f>
        <v>580-589 Distribution Operations</v>
      </c>
      <c r="G181" t="str">
        <f t="shared" si="3"/>
        <v>Non-Generation</v>
      </c>
      <c r="H181" s="26">
        <v>588</v>
      </c>
      <c r="I181" s="5" t="s">
        <v>43</v>
      </c>
      <c r="J181" t="s">
        <v>44</v>
      </c>
      <c r="K181" t="s">
        <v>16</v>
      </c>
      <c r="L181" s="5">
        <v>2024</v>
      </c>
      <c r="M181" s="6">
        <v>31.76</v>
      </c>
    </row>
    <row r="182" spans="1:13" x14ac:dyDescent="0.3">
      <c r="A182" t="s">
        <v>279</v>
      </c>
      <c r="B182" t="s">
        <v>304</v>
      </c>
      <c r="C182" t="s">
        <v>11</v>
      </c>
      <c r="D182" t="s">
        <v>205</v>
      </c>
      <c r="E182" t="s">
        <v>320</v>
      </c>
      <c r="F182" t="str">
        <f>VLOOKUP(H182,Vlookup!A:B,2,0)</f>
        <v>560-567 Transmission Operations</v>
      </c>
      <c r="G182" t="str">
        <f t="shared" si="3"/>
        <v>Non-Generation</v>
      </c>
      <c r="H182" s="26">
        <v>560</v>
      </c>
      <c r="I182" s="5" t="s">
        <v>286</v>
      </c>
      <c r="J182" t="s">
        <v>287</v>
      </c>
      <c r="K182" t="s">
        <v>15</v>
      </c>
      <c r="L182" s="5">
        <v>2024</v>
      </c>
      <c r="M182" s="6">
        <v>30741.331200000001</v>
      </c>
    </row>
    <row r="183" spans="1:13" x14ac:dyDescent="0.3">
      <c r="A183" t="s">
        <v>279</v>
      </c>
      <c r="B183" t="s">
        <v>304</v>
      </c>
      <c r="C183" t="s">
        <v>11</v>
      </c>
      <c r="D183" t="s">
        <v>205</v>
      </c>
      <c r="E183" t="s">
        <v>320</v>
      </c>
      <c r="F183" t="str">
        <f>VLOOKUP(H183,Vlookup!A:B,2,0)</f>
        <v>560-567 Transmission Operations</v>
      </c>
      <c r="G183" t="str">
        <f t="shared" si="3"/>
        <v>Non-Generation</v>
      </c>
      <c r="H183" s="26">
        <v>560</v>
      </c>
      <c r="I183" s="5" t="s">
        <v>286</v>
      </c>
      <c r="J183" t="s">
        <v>287</v>
      </c>
      <c r="K183" t="s">
        <v>22</v>
      </c>
      <c r="L183" s="5">
        <v>2024</v>
      </c>
      <c r="M183" s="6">
        <v>-953.81759999999997</v>
      </c>
    </row>
    <row r="184" spans="1:13" x14ac:dyDescent="0.3">
      <c r="A184" t="s">
        <v>279</v>
      </c>
      <c r="B184" t="s">
        <v>304</v>
      </c>
      <c r="C184" t="s">
        <v>11</v>
      </c>
      <c r="D184" t="s">
        <v>205</v>
      </c>
      <c r="E184" t="s">
        <v>320</v>
      </c>
      <c r="F184" t="str">
        <f>VLOOKUP(H184,Vlookup!A:B,2,0)</f>
        <v>560-567 Transmission Operations</v>
      </c>
      <c r="G184" t="str">
        <f t="shared" si="3"/>
        <v>Non-Generation</v>
      </c>
      <c r="H184" s="26">
        <v>560</v>
      </c>
      <c r="I184" s="5" t="s">
        <v>286</v>
      </c>
      <c r="J184" t="s">
        <v>287</v>
      </c>
      <c r="K184" t="s">
        <v>16</v>
      </c>
      <c r="L184" s="5">
        <v>2024</v>
      </c>
      <c r="M184" s="6">
        <v>3574.48</v>
      </c>
    </row>
    <row r="185" spans="1:13" x14ac:dyDescent="0.3">
      <c r="A185" t="s">
        <v>279</v>
      </c>
      <c r="B185" t="s">
        <v>304</v>
      </c>
      <c r="C185" t="s">
        <v>11</v>
      </c>
      <c r="D185" t="s">
        <v>205</v>
      </c>
      <c r="E185" t="s">
        <v>320</v>
      </c>
      <c r="F185" t="str">
        <f>VLOOKUP(H185,Vlookup!A:B,2,0)</f>
        <v>568-574 Transmission Maintenance</v>
      </c>
      <c r="G185" t="str">
        <f t="shared" si="3"/>
        <v>Non-Generation</v>
      </c>
      <c r="H185" s="26">
        <v>569.20000000000005</v>
      </c>
      <c r="I185" s="5" t="s">
        <v>190</v>
      </c>
      <c r="J185" t="s">
        <v>191</v>
      </c>
      <c r="K185" t="s">
        <v>15</v>
      </c>
      <c r="L185" s="5">
        <v>2024</v>
      </c>
      <c r="M185" s="6">
        <v>640420.5344</v>
      </c>
    </row>
    <row r="186" spans="1:13" x14ac:dyDescent="0.3">
      <c r="A186" t="s">
        <v>279</v>
      </c>
      <c r="B186" t="s">
        <v>304</v>
      </c>
      <c r="C186" t="s">
        <v>11</v>
      </c>
      <c r="D186" t="s">
        <v>205</v>
      </c>
      <c r="E186" t="s">
        <v>320</v>
      </c>
      <c r="F186" t="str">
        <f>VLOOKUP(H186,Vlookup!A:B,2,0)</f>
        <v>568-574 Transmission Maintenance</v>
      </c>
      <c r="G186" t="str">
        <f t="shared" si="3"/>
        <v>Non-Generation</v>
      </c>
      <c r="H186" s="26">
        <v>569.20000000000005</v>
      </c>
      <c r="I186" s="5" t="s">
        <v>190</v>
      </c>
      <c r="J186" t="s">
        <v>191</v>
      </c>
      <c r="K186" t="s">
        <v>22</v>
      </c>
      <c r="L186" s="5">
        <v>2024</v>
      </c>
      <c r="M186" s="6">
        <v>-19212.6126</v>
      </c>
    </row>
    <row r="187" spans="1:13" x14ac:dyDescent="0.3">
      <c r="A187" t="s">
        <v>279</v>
      </c>
      <c r="B187" t="s">
        <v>304</v>
      </c>
      <c r="C187" t="s">
        <v>11</v>
      </c>
      <c r="D187" t="s">
        <v>205</v>
      </c>
      <c r="E187" t="s">
        <v>320</v>
      </c>
      <c r="F187" t="str">
        <f>VLOOKUP(H187,Vlookup!A:B,2,0)</f>
        <v>568-574 Transmission Maintenance</v>
      </c>
      <c r="G187" t="str">
        <f t="shared" si="3"/>
        <v>Non-Generation</v>
      </c>
      <c r="H187" s="26">
        <v>569.20000000000005</v>
      </c>
      <c r="I187" s="5" t="s">
        <v>190</v>
      </c>
      <c r="J187" t="s">
        <v>191</v>
      </c>
      <c r="K187" t="s">
        <v>16</v>
      </c>
      <c r="L187" s="5">
        <v>2024</v>
      </c>
      <c r="M187" s="6">
        <v>74544.960000000006</v>
      </c>
    </row>
    <row r="188" spans="1:13" x14ac:dyDescent="0.3">
      <c r="A188" t="s">
        <v>279</v>
      </c>
      <c r="B188" t="s">
        <v>304</v>
      </c>
      <c r="C188" t="s">
        <v>11</v>
      </c>
      <c r="D188" t="s">
        <v>205</v>
      </c>
      <c r="E188" t="s">
        <v>320</v>
      </c>
      <c r="F188" t="str">
        <f>VLOOKUP(H188,Vlookup!A:B,2,0)</f>
        <v>580-589 Distribution Operations</v>
      </c>
      <c r="G188" t="str">
        <f t="shared" si="3"/>
        <v>Non-Generation</v>
      </c>
      <c r="H188" s="26">
        <v>580</v>
      </c>
      <c r="I188" s="5" t="s">
        <v>281</v>
      </c>
      <c r="J188" t="s">
        <v>282</v>
      </c>
      <c r="K188" t="s">
        <v>15</v>
      </c>
      <c r="L188" s="5">
        <v>2024</v>
      </c>
      <c r="M188" s="6">
        <v>115.53400000000001</v>
      </c>
    </row>
    <row r="189" spans="1:13" x14ac:dyDescent="0.3">
      <c r="A189" t="s">
        <v>279</v>
      </c>
      <c r="B189" t="s">
        <v>304</v>
      </c>
      <c r="C189" t="s">
        <v>11</v>
      </c>
      <c r="D189" t="s">
        <v>205</v>
      </c>
      <c r="E189" t="s">
        <v>320</v>
      </c>
      <c r="F189" t="str">
        <f>VLOOKUP(H189,Vlookup!A:B,2,0)</f>
        <v>580-589 Distribution Operations</v>
      </c>
      <c r="G189" t="str">
        <f t="shared" si="3"/>
        <v>Non-Generation</v>
      </c>
      <c r="H189" s="26">
        <v>580</v>
      </c>
      <c r="I189" s="5" t="s">
        <v>281</v>
      </c>
      <c r="J189" t="s">
        <v>282</v>
      </c>
      <c r="K189" t="s">
        <v>22</v>
      </c>
      <c r="L189" s="5">
        <v>2024</v>
      </c>
      <c r="M189" s="6">
        <v>-3.4655999999999998</v>
      </c>
    </row>
    <row r="190" spans="1:13" x14ac:dyDescent="0.3">
      <c r="A190" t="s">
        <v>279</v>
      </c>
      <c r="B190" t="s">
        <v>304</v>
      </c>
      <c r="C190" t="s">
        <v>11</v>
      </c>
      <c r="D190" t="s">
        <v>205</v>
      </c>
      <c r="E190" t="s">
        <v>320</v>
      </c>
      <c r="F190" t="str">
        <f>VLOOKUP(H190,Vlookup!A:B,2,0)</f>
        <v>580-589 Distribution Operations</v>
      </c>
      <c r="G190" t="str">
        <f t="shared" si="3"/>
        <v>Non-Generation</v>
      </c>
      <c r="H190" s="26">
        <v>580</v>
      </c>
      <c r="I190" s="5" t="s">
        <v>281</v>
      </c>
      <c r="J190" t="s">
        <v>282</v>
      </c>
      <c r="K190" t="s">
        <v>16</v>
      </c>
      <c r="L190" s="5">
        <v>2024</v>
      </c>
      <c r="M190" s="6">
        <v>13.48</v>
      </c>
    </row>
    <row r="191" spans="1:13" x14ac:dyDescent="0.3">
      <c r="A191" t="s">
        <v>279</v>
      </c>
      <c r="B191" t="s">
        <v>304</v>
      </c>
      <c r="C191" t="s">
        <v>11</v>
      </c>
      <c r="D191" t="s">
        <v>205</v>
      </c>
      <c r="E191" t="s">
        <v>320</v>
      </c>
      <c r="F191" t="str">
        <f>VLOOKUP(H191,Vlookup!A:B,2,0)</f>
        <v>580-589 Distribution Operations</v>
      </c>
      <c r="G191" t="str">
        <f t="shared" si="3"/>
        <v>Non-Generation</v>
      </c>
      <c r="H191" s="26">
        <v>588</v>
      </c>
      <c r="I191" s="5" t="s">
        <v>43</v>
      </c>
      <c r="J191" t="s">
        <v>44</v>
      </c>
      <c r="K191" t="s">
        <v>23</v>
      </c>
      <c r="L191" s="5">
        <v>2024</v>
      </c>
      <c r="M191" s="6">
        <v>9242.7000000000007</v>
      </c>
    </row>
    <row r="192" spans="1:13" x14ac:dyDescent="0.3">
      <c r="A192" t="s">
        <v>279</v>
      </c>
      <c r="B192" t="s">
        <v>304</v>
      </c>
      <c r="C192" t="s">
        <v>11</v>
      </c>
      <c r="D192" t="s">
        <v>205</v>
      </c>
      <c r="E192" t="s">
        <v>320</v>
      </c>
      <c r="F192" t="str">
        <f>VLOOKUP(H192,Vlookup!A:B,2,0)</f>
        <v>580-589 Distribution Operations</v>
      </c>
      <c r="G192" t="str">
        <f t="shared" si="3"/>
        <v>Non-Generation</v>
      </c>
      <c r="H192" s="26">
        <v>588</v>
      </c>
      <c r="I192" s="5" t="s">
        <v>43</v>
      </c>
      <c r="J192" t="s">
        <v>44</v>
      </c>
      <c r="K192" t="s">
        <v>16</v>
      </c>
      <c r="L192" s="5">
        <v>2024</v>
      </c>
      <c r="M192" s="6">
        <v>1109.0999999999999</v>
      </c>
    </row>
    <row r="193" spans="1:13" x14ac:dyDescent="0.3">
      <c r="A193" t="s">
        <v>279</v>
      </c>
      <c r="B193" t="s">
        <v>305</v>
      </c>
      <c r="C193" t="s">
        <v>82</v>
      </c>
      <c r="D193" t="s">
        <v>83</v>
      </c>
      <c r="E193" t="s">
        <v>83</v>
      </c>
      <c r="F193" t="str">
        <f>VLOOKUP(H193,Vlookup!A:B,2,0)</f>
        <v>920-933 Admin &amp; General Operations</v>
      </c>
      <c r="G193" t="str">
        <f t="shared" si="3"/>
        <v>Non-Generation</v>
      </c>
      <c r="H193" s="26">
        <v>920</v>
      </c>
      <c r="I193" s="5" t="s">
        <v>35</v>
      </c>
      <c r="J193" t="s">
        <v>36</v>
      </c>
      <c r="K193" t="s">
        <v>15</v>
      </c>
      <c r="L193" s="5">
        <v>2024</v>
      </c>
      <c r="M193" s="6">
        <v>1781263.0874000001</v>
      </c>
    </row>
    <row r="194" spans="1:13" x14ac:dyDescent="0.3">
      <c r="A194" t="s">
        <v>279</v>
      </c>
      <c r="B194" t="s">
        <v>305</v>
      </c>
      <c r="C194" t="s">
        <v>82</v>
      </c>
      <c r="D194" t="s">
        <v>83</v>
      </c>
      <c r="E194" t="s">
        <v>83</v>
      </c>
      <c r="F194" t="str">
        <f>VLOOKUP(H194,Vlookup!A:B,2,0)</f>
        <v>920-933 Admin &amp; General Operations</v>
      </c>
      <c r="G194" t="str">
        <f t="shared" si="3"/>
        <v>Non-Generation</v>
      </c>
      <c r="H194" s="26">
        <v>920</v>
      </c>
      <c r="I194" s="5" t="s">
        <v>35</v>
      </c>
      <c r="J194" t="s">
        <v>36</v>
      </c>
      <c r="K194" t="s">
        <v>22</v>
      </c>
      <c r="L194" s="5">
        <v>2024</v>
      </c>
      <c r="M194" s="6">
        <v>-20399.996999999999</v>
      </c>
    </row>
    <row r="195" spans="1:13" x14ac:dyDescent="0.3">
      <c r="A195" t="s">
        <v>279</v>
      </c>
      <c r="B195" t="s">
        <v>305</v>
      </c>
      <c r="C195" t="s">
        <v>82</v>
      </c>
      <c r="D195" t="s">
        <v>83</v>
      </c>
      <c r="E195" t="s">
        <v>83</v>
      </c>
      <c r="F195" t="str">
        <f>VLOOKUP(H195,Vlookup!A:B,2,0)</f>
        <v>920-933 Admin &amp; General Operations</v>
      </c>
      <c r="G195" t="str">
        <f t="shared" si="3"/>
        <v>Non-Generation</v>
      </c>
      <c r="H195" s="26">
        <v>920</v>
      </c>
      <c r="I195" s="5" t="s">
        <v>35</v>
      </c>
      <c r="J195" t="s">
        <v>36</v>
      </c>
      <c r="K195" t="s">
        <v>16</v>
      </c>
      <c r="L195" s="5">
        <v>2024</v>
      </c>
      <c r="M195" s="6">
        <v>202049.4</v>
      </c>
    </row>
    <row r="196" spans="1:13" x14ac:dyDescent="0.3">
      <c r="A196" t="s">
        <v>279</v>
      </c>
      <c r="B196" t="s">
        <v>305</v>
      </c>
      <c r="C196" t="s">
        <v>82</v>
      </c>
      <c r="D196" t="s">
        <v>83</v>
      </c>
      <c r="E196" t="s">
        <v>83</v>
      </c>
      <c r="F196" t="str">
        <f>VLOOKUP(H196,Vlookup!A:B,2,0)</f>
        <v>920-933 Admin &amp; General Operations</v>
      </c>
      <c r="G196" t="str">
        <f t="shared" si="3"/>
        <v>Non-Generation</v>
      </c>
      <c r="H196" s="26">
        <v>920</v>
      </c>
      <c r="I196" s="5" t="s">
        <v>35</v>
      </c>
      <c r="J196" t="s">
        <v>36</v>
      </c>
      <c r="K196" t="s">
        <v>101</v>
      </c>
      <c r="L196" s="5">
        <v>2024</v>
      </c>
      <c r="M196" s="6">
        <v>76764</v>
      </c>
    </row>
    <row r="197" spans="1:13" x14ac:dyDescent="0.3">
      <c r="A197" t="s">
        <v>279</v>
      </c>
      <c r="B197" t="s">
        <v>305</v>
      </c>
      <c r="C197" t="s">
        <v>82</v>
      </c>
      <c r="D197" t="s">
        <v>86</v>
      </c>
      <c r="E197" t="s">
        <v>321</v>
      </c>
      <c r="F197" t="str">
        <f>VLOOKUP(H197,Vlookup!A:B,2,0)</f>
        <v>911-917 Sales Expense</v>
      </c>
      <c r="G197" t="str">
        <f t="shared" si="3"/>
        <v>Non-Generation</v>
      </c>
      <c r="H197" s="26">
        <v>912</v>
      </c>
      <c r="I197" s="5" t="s">
        <v>33</v>
      </c>
      <c r="J197" t="s">
        <v>34</v>
      </c>
      <c r="K197" t="s">
        <v>101</v>
      </c>
      <c r="L197" s="5">
        <v>2024</v>
      </c>
      <c r="M197" s="6">
        <v>37716</v>
      </c>
    </row>
    <row r="198" spans="1:13" x14ac:dyDescent="0.3">
      <c r="A198" t="s">
        <v>279</v>
      </c>
      <c r="B198" t="s">
        <v>305</v>
      </c>
      <c r="C198" t="s">
        <v>82</v>
      </c>
      <c r="D198" t="s">
        <v>86</v>
      </c>
      <c r="E198" t="s">
        <v>321</v>
      </c>
      <c r="F198" t="str">
        <f>VLOOKUP(H198,Vlookup!A:B,2,0)</f>
        <v>920-933 Admin &amp; General Operations</v>
      </c>
      <c r="G198" t="str">
        <f t="shared" si="3"/>
        <v>Non-Generation</v>
      </c>
      <c r="H198" s="26">
        <v>920</v>
      </c>
      <c r="I198" s="5" t="s">
        <v>35</v>
      </c>
      <c r="J198" t="s">
        <v>36</v>
      </c>
      <c r="K198" t="s">
        <v>101</v>
      </c>
      <c r="L198" s="5">
        <v>2024</v>
      </c>
      <c r="M198" s="6">
        <v>5892</v>
      </c>
    </row>
    <row r="199" spans="1:13" x14ac:dyDescent="0.3">
      <c r="A199" t="s">
        <v>279</v>
      </c>
      <c r="B199" t="s">
        <v>305</v>
      </c>
      <c r="C199" t="s">
        <v>82</v>
      </c>
      <c r="D199" t="s">
        <v>86</v>
      </c>
      <c r="E199" t="s">
        <v>322</v>
      </c>
      <c r="F199" t="str">
        <f>VLOOKUP(H199,Vlookup!A:B,2,0)</f>
        <v>920-933 Admin &amp; General Operations</v>
      </c>
      <c r="G199" t="str">
        <f t="shared" si="3"/>
        <v>Non-Generation</v>
      </c>
      <c r="H199" s="26">
        <v>920</v>
      </c>
      <c r="I199" s="5" t="s">
        <v>35</v>
      </c>
      <c r="J199" t="s">
        <v>36</v>
      </c>
      <c r="K199" t="s">
        <v>101</v>
      </c>
      <c r="L199" s="5">
        <v>2024</v>
      </c>
      <c r="M199" s="6">
        <v>67116</v>
      </c>
    </row>
    <row r="200" spans="1:13" x14ac:dyDescent="0.3">
      <c r="A200" t="s">
        <v>279</v>
      </c>
      <c r="B200" t="s">
        <v>306</v>
      </c>
      <c r="C200" t="s">
        <v>64</v>
      </c>
      <c r="D200" t="s">
        <v>119</v>
      </c>
      <c r="E200" t="s">
        <v>119</v>
      </c>
      <c r="F200" t="str">
        <f>VLOOKUP(H200,Vlookup!A:B,2,0)</f>
        <v>920-933 Admin &amp; General Operations</v>
      </c>
      <c r="G200" t="str">
        <f t="shared" si="3"/>
        <v>Non-Generation</v>
      </c>
      <c r="H200" s="26">
        <v>920</v>
      </c>
      <c r="I200" s="5" t="s">
        <v>35</v>
      </c>
      <c r="J200" t="s">
        <v>36</v>
      </c>
      <c r="K200" t="s">
        <v>15</v>
      </c>
      <c r="L200" s="5">
        <v>2024</v>
      </c>
      <c r="M200" s="6">
        <v>978653.43</v>
      </c>
    </row>
    <row r="201" spans="1:13" x14ac:dyDescent="0.3">
      <c r="A201" t="s">
        <v>279</v>
      </c>
      <c r="B201" t="s">
        <v>306</v>
      </c>
      <c r="C201" t="s">
        <v>64</v>
      </c>
      <c r="D201" t="s">
        <v>119</v>
      </c>
      <c r="E201" t="s">
        <v>119</v>
      </c>
      <c r="F201" t="str">
        <f>VLOOKUP(H201,Vlookup!A:B,2,0)</f>
        <v>920-933 Admin &amp; General Operations</v>
      </c>
      <c r="G201" t="str">
        <f t="shared" si="3"/>
        <v>Non-Generation</v>
      </c>
      <c r="H201" s="26">
        <v>920</v>
      </c>
      <c r="I201" s="5" t="s">
        <v>35</v>
      </c>
      <c r="J201" t="s">
        <v>36</v>
      </c>
      <c r="K201" t="s">
        <v>23</v>
      </c>
      <c r="L201" s="5">
        <v>2024</v>
      </c>
      <c r="M201" s="6">
        <v>289.44</v>
      </c>
    </row>
    <row r="202" spans="1:13" x14ac:dyDescent="0.3">
      <c r="A202" t="s">
        <v>279</v>
      </c>
      <c r="B202" t="s">
        <v>306</v>
      </c>
      <c r="C202" t="s">
        <v>64</v>
      </c>
      <c r="D202" t="s">
        <v>119</v>
      </c>
      <c r="E202" t="s">
        <v>119</v>
      </c>
      <c r="F202" t="str">
        <f>VLOOKUP(H202,Vlookup!A:B,2,0)</f>
        <v>920-933 Admin &amp; General Operations</v>
      </c>
      <c r="G202" t="str">
        <f t="shared" si="3"/>
        <v>Non-Generation</v>
      </c>
      <c r="H202" s="26">
        <v>920</v>
      </c>
      <c r="I202" s="5" t="s">
        <v>35</v>
      </c>
      <c r="J202" t="s">
        <v>36</v>
      </c>
      <c r="K202" t="s">
        <v>30</v>
      </c>
      <c r="L202" s="5">
        <v>2024</v>
      </c>
      <c r="M202" s="6">
        <v>600.24</v>
      </c>
    </row>
    <row r="203" spans="1:13" x14ac:dyDescent="0.3">
      <c r="A203" t="s">
        <v>279</v>
      </c>
      <c r="B203" t="s">
        <v>306</v>
      </c>
      <c r="C203" t="s">
        <v>64</v>
      </c>
      <c r="D203" t="s">
        <v>119</v>
      </c>
      <c r="E203" t="s">
        <v>119</v>
      </c>
      <c r="F203" t="str">
        <f>VLOOKUP(H203,Vlookup!A:B,2,0)</f>
        <v>920-933 Admin &amp; General Operations</v>
      </c>
      <c r="G203" t="str">
        <f t="shared" si="3"/>
        <v>Non-Generation</v>
      </c>
      <c r="H203" s="26">
        <v>920</v>
      </c>
      <c r="I203" s="5" t="s">
        <v>35</v>
      </c>
      <c r="J203" t="s">
        <v>36</v>
      </c>
      <c r="K203" t="s">
        <v>16</v>
      </c>
      <c r="L203" s="5">
        <v>2024</v>
      </c>
      <c r="M203" s="6">
        <v>117473.37</v>
      </c>
    </row>
    <row r="204" spans="1:13" x14ac:dyDescent="0.3">
      <c r="A204" t="s">
        <v>279</v>
      </c>
      <c r="B204" t="s">
        <v>306</v>
      </c>
      <c r="C204" t="s">
        <v>64</v>
      </c>
      <c r="D204" t="s">
        <v>119</v>
      </c>
      <c r="E204" t="s">
        <v>119</v>
      </c>
      <c r="F204" t="str">
        <f>VLOOKUP(H204,Vlookup!A:B,2,0)</f>
        <v>920-933 Admin &amp; General Operations</v>
      </c>
      <c r="G204" t="str">
        <f t="shared" si="3"/>
        <v>Non-Generation</v>
      </c>
      <c r="H204" s="26">
        <v>920</v>
      </c>
      <c r="I204" s="5" t="s">
        <v>35</v>
      </c>
      <c r="J204" t="s">
        <v>36</v>
      </c>
      <c r="K204" t="s">
        <v>101</v>
      </c>
      <c r="L204" s="5">
        <v>2024</v>
      </c>
      <c r="M204" s="6">
        <v>224181.48</v>
      </c>
    </row>
    <row r="205" spans="1:13" x14ac:dyDescent="0.3">
      <c r="A205" t="s">
        <v>279</v>
      </c>
      <c r="B205" t="s">
        <v>306</v>
      </c>
      <c r="C205" t="s">
        <v>64</v>
      </c>
      <c r="D205" t="s">
        <v>119</v>
      </c>
      <c r="E205" t="s">
        <v>119</v>
      </c>
      <c r="F205" t="str">
        <f>VLOOKUP(H205,Vlookup!A:B,2,0)</f>
        <v>920-933 Admin &amp; General Operations</v>
      </c>
      <c r="G205" t="str">
        <f t="shared" si="3"/>
        <v>Non-Generation</v>
      </c>
      <c r="H205" s="26">
        <v>925</v>
      </c>
      <c r="I205" s="5" t="s">
        <v>115</v>
      </c>
      <c r="J205" t="s">
        <v>116</v>
      </c>
      <c r="K205" t="s">
        <v>15</v>
      </c>
      <c r="L205" s="5">
        <v>2024</v>
      </c>
      <c r="M205" s="6">
        <v>19407.28</v>
      </c>
    </row>
    <row r="206" spans="1:13" x14ac:dyDescent="0.3">
      <c r="A206" t="s">
        <v>279</v>
      </c>
      <c r="B206" t="s">
        <v>306</v>
      </c>
      <c r="C206" t="s">
        <v>64</v>
      </c>
      <c r="D206" t="s">
        <v>119</v>
      </c>
      <c r="E206" t="s">
        <v>119</v>
      </c>
      <c r="F206" t="str">
        <f>VLOOKUP(H206,Vlookup!A:B,2,0)</f>
        <v>920-933 Admin &amp; General Operations</v>
      </c>
      <c r="G206" t="str">
        <f t="shared" si="3"/>
        <v>Non-Generation</v>
      </c>
      <c r="H206" s="26">
        <v>925</v>
      </c>
      <c r="I206" s="5" t="s">
        <v>115</v>
      </c>
      <c r="J206" t="s">
        <v>116</v>
      </c>
      <c r="K206" t="s">
        <v>16</v>
      </c>
      <c r="L206" s="5">
        <v>2024</v>
      </c>
      <c r="M206" s="6">
        <v>2328.84</v>
      </c>
    </row>
    <row r="207" spans="1:13" x14ac:dyDescent="0.3">
      <c r="A207" t="s">
        <v>279</v>
      </c>
      <c r="B207" t="s">
        <v>306</v>
      </c>
      <c r="C207" t="s">
        <v>64</v>
      </c>
      <c r="D207" t="s">
        <v>120</v>
      </c>
      <c r="E207" t="s">
        <v>120</v>
      </c>
      <c r="F207" t="str">
        <f>VLOOKUP(H207,Vlookup!A:B,2,0)</f>
        <v>920-933 Admin &amp; General Operations</v>
      </c>
      <c r="G207" t="str">
        <f t="shared" si="3"/>
        <v>Non-Generation</v>
      </c>
      <c r="H207" s="26">
        <v>920</v>
      </c>
      <c r="I207" s="5" t="s">
        <v>35</v>
      </c>
      <c r="J207" t="s">
        <v>36</v>
      </c>
      <c r="K207" t="s">
        <v>15</v>
      </c>
      <c r="L207" s="5">
        <v>2024</v>
      </c>
      <c r="M207" s="6">
        <v>389166.31</v>
      </c>
    </row>
    <row r="208" spans="1:13" x14ac:dyDescent="0.3">
      <c r="A208" t="s">
        <v>279</v>
      </c>
      <c r="B208" t="s">
        <v>306</v>
      </c>
      <c r="C208" t="s">
        <v>64</v>
      </c>
      <c r="D208" t="s">
        <v>120</v>
      </c>
      <c r="E208" t="s">
        <v>120</v>
      </c>
      <c r="F208" t="str">
        <f>VLOOKUP(H208,Vlookup!A:B,2,0)</f>
        <v>920-933 Admin &amp; General Operations</v>
      </c>
      <c r="G208" t="str">
        <f t="shared" si="3"/>
        <v>Non-Generation</v>
      </c>
      <c r="H208" s="26">
        <v>920</v>
      </c>
      <c r="I208" s="5" t="s">
        <v>35</v>
      </c>
      <c r="J208" t="s">
        <v>36</v>
      </c>
      <c r="K208" t="s">
        <v>102</v>
      </c>
      <c r="L208" s="5">
        <v>2024</v>
      </c>
      <c r="M208" s="6">
        <v>13448.51</v>
      </c>
    </row>
    <row r="209" spans="1:13" x14ac:dyDescent="0.3">
      <c r="A209" t="s">
        <v>279</v>
      </c>
      <c r="B209" t="s">
        <v>306</v>
      </c>
      <c r="C209" t="s">
        <v>64</v>
      </c>
      <c r="D209" t="s">
        <v>120</v>
      </c>
      <c r="E209" t="s">
        <v>120</v>
      </c>
      <c r="F209" t="str">
        <f>VLOOKUP(H209,Vlookup!A:B,2,0)</f>
        <v>920-933 Admin &amp; General Operations</v>
      </c>
      <c r="G209" t="str">
        <f t="shared" si="3"/>
        <v>Non-Generation</v>
      </c>
      <c r="H209" s="26">
        <v>920</v>
      </c>
      <c r="I209" s="5" t="s">
        <v>35</v>
      </c>
      <c r="J209" t="s">
        <v>36</v>
      </c>
      <c r="K209" t="s">
        <v>22</v>
      </c>
      <c r="L209" s="5">
        <v>2024</v>
      </c>
      <c r="M209" s="6">
        <v>-5416.34</v>
      </c>
    </row>
    <row r="210" spans="1:13" x14ac:dyDescent="0.3">
      <c r="A210" t="s">
        <v>279</v>
      </c>
      <c r="B210" t="s">
        <v>306</v>
      </c>
      <c r="C210" t="s">
        <v>64</v>
      </c>
      <c r="D210" t="s">
        <v>120</v>
      </c>
      <c r="E210" t="s">
        <v>120</v>
      </c>
      <c r="F210" t="str">
        <f>VLOOKUP(H210,Vlookup!A:B,2,0)</f>
        <v>920-933 Admin &amp; General Operations</v>
      </c>
      <c r="G210" t="str">
        <f t="shared" ref="G210:G273" si="4">IF(B210="FEG_ES",E210,"Non-Generation")</f>
        <v>Non-Generation</v>
      </c>
      <c r="H210" s="26">
        <v>920</v>
      </c>
      <c r="I210" s="5" t="s">
        <v>35</v>
      </c>
      <c r="J210" t="s">
        <v>36</v>
      </c>
      <c r="K210" t="s">
        <v>23</v>
      </c>
      <c r="L210" s="5">
        <v>2024</v>
      </c>
      <c r="M210" s="6">
        <v>1433.86</v>
      </c>
    </row>
    <row r="211" spans="1:13" x14ac:dyDescent="0.3">
      <c r="A211" t="s">
        <v>279</v>
      </c>
      <c r="B211" t="s">
        <v>306</v>
      </c>
      <c r="C211" t="s">
        <v>64</v>
      </c>
      <c r="D211" t="s">
        <v>120</v>
      </c>
      <c r="E211" t="s">
        <v>120</v>
      </c>
      <c r="F211" t="str">
        <f>VLOOKUP(H211,Vlookup!A:B,2,0)</f>
        <v>920-933 Admin &amp; General Operations</v>
      </c>
      <c r="G211" t="str">
        <f t="shared" si="4"/>
        <v>Non-Generation</v>
      </c>
      <c r="H211" s="26">
        <v>920</v>
      </c>
      <c r="I211" s="5" t="s">
        <v>35</v>
      </c>
      <c r="J211" t="s">
        <v>36</v>
      </c>
      <c r="K211" t="s">
        <v>104</v>
      </c>
      <c r="L211" s="5">
        <v>2024</v>
      </c>
      <c r="M211" s="6">
        <v>600.1</v>
      </c>
    </row>
    <row r="212" spans="1:13" x14ac:dyDescent="0.3">
      <c r="A212" t="s">
        <v>279</v>
      </c>
      <c r="B212" t="s">
        <v>306</v>
      </c>
      <c r="C212" t="s">
        <v>64</v>
      </c>
      <c r="D212" t="s">
        <v>120</v>
      </c>
      <c r="E212" t="s">
        <v>120</v>
      </c>
      <c r="F212" t="str">
        <f>VLOOKUP(H212,Vlookup!A:B,2,0)</f>
        <v>920-933 Admin &amp; General Operations</v>
      </c>
      <c r="G212" t="str">
        <f t="shared" si="4"/>
        <v>Non-Generation</v>
      </c>
      <c r="H212" s="26">
        <v>920</v>
      </c>
      <c r="I212" s="5" t="s">
        <v>35</v>
      </c>
      <c r="J212" t="s">
        <v>36</v>
      </c>
      <c r="K212" t="s">
        <v>16</v>
      </c>
      <c r="L212" s="5">
        <v>2024</v>
      </c>
      <c r="M212" s="6">
        <v>46224.99</v>
      </c>
    </row>
    <row r="213" spans="1:13" x14ac:dyDescent="0.3">
      <c r="A213" t="s">
        <v>279</v>
      </c>
      <c r="B213" t="s">
        <v>306</v>
      </c>
      <c r="C213" t="s">
        <v>64</v>
      </c>
      <c r="D213" t="s">
        <v>120</v>
      </c>
      <c r="E213" t="s">
        <v>120</v>
      </c>
      <c r="F213" t="str">
        <f>VLOOKUP(H213,Vlookup!A:B,2,0)</f>
        <v>920-933 Admin &amp; General Operations</v>
      </c>
      <c r="G213" t="str">
        <f t="shared" si="4"/>
        <v>Non-Generation</v>
      </c>
      <c r="H213" s="26">
        <v>920</v>
      </c>
      <c r="I213" s="5" t="s">
        <v>35</v>
      </c>
      <c r="J213" t="s">
        <v>36</v>
      </c>
      <c r="K213" t="s">
        <v>103</v>
      </c>
      <c r="L213" s="5">
        <v>2024</v>
      </c>
      <c r="M213" s="6">
        <v>421.5</v>
      </c>
    </row>
    <row r="214" spans="1:13" x14ac:dyDescent="0.3">
      <c r="A214" t="s">
        <v>279</v>
      </c>
      <c r="B214" t="s">
        <v>306</v>
      </c>
      <c r="C214" t="s">
        <v>64</v>
      </c>
      <c r="D214" t="s">
        <v>120</v>
      </c>
      <c r="E214" t="s">
        <v>120</v>
      </c>
      <c r="F214" t="str">
        <f>VLOOKUP(H214,Vlookup!A:B,2,0)</f>
        <v>920-933 Admin &amp; General Operations</v>
      </c>
      <c r="G214" t="str">
        <f t="shared" si="4"/>
        <v>Non-Generation</v>
      </c>
      <c r="H214" s="26">
        <v>920</v>
      </c>
      <c r="I214" s="5" t="s">
        <v>35</v>
      </c>
      <c r="J214" t="s">
        <v>36</v>
      </c>
      <c r="K214" t="s">
        <v>101</v>
      </c>
      <c r="L214" s="5">
        <v>2024</v>
      </c>
      <c r="M214" s="6">
        <v>3190.2</v>
      </c>
    </row>
    <row r="215" spans="1:13" x14ac:dyDescent="0.3">
      <c r="A215" t="s">
        <v>279</v>
      </c>
      <c r="B215" t="s">
        <v>306</v>
      </c>
      <c r="C215" t="s">
        <v>64</v>
      </c>
      <c r="D215" t="s">
        <v>120</v>
      </c>
      <c r="E215" t="s">
        <v>120</v>
      </c>
      <c r="F215" t="str">
        <f>VLOOKUP(H215,Vlookup!A:B,2,0)</f>
        <v>920-933 Admin &amp; General Operations</v>
      </c>
      <c r="G215" t="str">
        <f t="shared" si="4"/>
        <v>Non-Generation</v>
      </c>
      <c r="H215" s="26">
        <v>921</v>
      </c>
      <c r="I215" s="5" t="s">
        <v>105</v>
      </c>
      <c r="J215" t="s">
        <v>106</v>
      </c>
      <c r="K215" t="s">
        <v>22</v>
      </c>
      <c r="L215" s="5">
        <v>2024</v>
      </c>
      <c r="M215" s="6">
        <v>-1048.32</v>
      </c>
    </row>
    <row r="216" spans="1:13" x14ac:dyDescent="0.3">
      <c r="A216" t="s">
        <v>279</v>
      </c>
      <c r="B216" t="s">
        <v>306</v>
      </c>
      <c r="C216" t="s">
        <v>64</v>
      </c>
      <c r="D216" t="s">
        <v>120</v>
      </c>
      <c r="E216" t="s">
        <v>120</v>
      </c>
      <c r="F216" t="str">
        <f>VLOOKUP(H216,Vlookup!A:B,2,0)</f>
        <v>920-933 Admin &amp; General Operations</v>
      </c>
      <c r="G216" t="str">
        <f t="shared" si="4"/>
        <v>Non-Generation</v>
      </c>
      <c r="H216" s="26">
        <v>921</v>
      </c>
      <c r="I216" s="5" t="s">
        <v>105</v>
      </c>
      <c r="J216" t="s">
        <v>106</v>
      </c>
      <c r="K216" t="s">
        <v>16</v>
      </c>
      <c r="L216" s="5">
        <v>2024</v>
      </c>
      <c r="M216" s="6">
        <v>-125.88</v>
      </c>
    </row>
    <row r="217" spans="1:13" x14ac:dyDescent="0.3">
      <c r="A217" t="s">
        <v>279</v>
      </c>
      <c r="B217" t="s">
        <v>306</v>
      </c>
      <c r="C217" t="s">
        <v>64</v>
      </c>
      <c r="D217" t="s">
        <v>65</v>
      </c>
      <c r="E217" t="s">
        <v>65</v>
      </c>
      <c r="F217" t="str">
        <f>VLOOKUP(H217,Vlookup!A:B,2,0)</f>
        <v>920-933 Admin &amp; General Operations</v>
      </c>
      <c r="G217" t="str">
        <f t="shared" si="4"/>
        <v>Non-Generation</v>
      </c>
      <c r="H217" s="26">
        <v>920</v>
      </c>
      <c r="I217" s="5" t="s">
        <v>35</v>
      </c>
      <c r="J217" t="s">
        <v>36</v>
      </c>
      <c r="K217" t="s">
        <v>15</v>
      </c>
      <c r="L217" s="5">
        <v>2024</v>
      </c>
      <c r="M217" s="6">
        <v>6398716.5099999998</v>
      </c>
    </row>
    <row r="218" spans="1:13" x14ac:dyDescent="0.3">
      <c r="A218" t="s">
        <v>279</v>
      </c>
      <c r="B218" t="s">
        <v>306</v>
      </c>
      <c r="C218" t="s">
        <v>64</v>
      </c>
      <c r="D218" t="s">
        <v>65</v>
      </c>
      <c r="E218" t="s">
        <v>65</v>
      </c>
      <c r="F218" t="str">
        <f>VLOOKUP(H218,Vlookup!A:B,2,0)</f>
        <v>920-933 Admin &amp; General Operations</v>
      </c>
      <c r="G218" t="str">
        <f t="shared" si="4"/>
        <v>Non-Generation</v>
      </c>
      <c r="H218" s="26">
        <v>920</v>
      </c>
      <c r="I218" s="5" t="s">
        <v>35</v>
      </c>
      <c r="J218" t="s">
        <v>36</v>
      </c>
      <c r="K218" t="s">
        <v>102</v>
      </c>
      <c r="L218" s="5">
        <v>2024</v>
      </c>
      <c r="M218" s="6">
        <v>13799.1</v>
      </c>
    </row>
    <row r="219" spans="1:13" x14ac:dyDescent="0.3">
      <c r="A219" t="s">
        <v>279</v>
      </c>
      <c r="B219" t="s">
        <v>306</v>
      </c>
      <c r="C219" t="s">
        <v>64</v>
      </c>
      <c r="D219" t="s">
        <v>65</v>
      </c>
      <c r="E219" t="s">
        <v>65</v>
      </c>
      <c r="F219" t="str">
        <f>VLOOKUP(H219,Vlookup!A:B,2,0)</f>
        <v>920-933 Admin &amp; General Operations</v>
      </c>
      <c r="G219" t="str">
        <f t="shared" si="4"/>
        <v>Non-Generation</v>
      </c>
      <c r="H219" s="26">
        <v>920</v>
      </c>
      <c r="I219" s="5" t="s">
        <v>35</v>
      </c>
      <c r="J219" t="s">
        <v>36</v>
      </c>
      <c r="K219" t="s">
        <v>22</v>
      </c>
      <c r="L219" s="5">
        <v>2024</v>
      </c>
      <c r="M219" s="6">
        <v>-206265.32</v>
      </c>
    </row>
    <row r="220" spans="1:13" x14ac:dyDescent="0.3">
      <c r="A220" t="s">
        <v>279</v>
      </c>
      <c r="B220" t="s">
        <v>306</v>
      </c>
      <c r="C220" t="s">
        <v>64</v>
      </c>
      <c r="D220" t="s">
        <v>65</v>
      </c>
      <c r="E220" t="s">
        <v>65</v>
      </c>
      <c r="F220" t="str">
        <f>VLOOKUP(H220,Vlookup!A:B,2,0)</f>
        <v>920-933 Admin &amp; General Operations</v>
      </c>
      <c r="G220" t="str">
        <f t="shared" si="4"/>
        <v>Non-Generation</v>
      </c>
      <c r="H220" s="26">
        <v>920</v>
      </c>
      <c r="I220" s="5" t="s">
        <v>35</v>
      </c>
      <c r="J220" t="s">
        <v>36</v>
      </c>
      <c r="K220" t="s">
        <v>23</v>
      </c>
      <c r="L220" s="5">
        <v>2024</v>
      </c>
      <c r="M220" s="6">
        <v>598.33000000000004</v>
      </c>
    </row>
    <row r="221" spans="1:13" x14ac:dyDescent="0.3">
      <c r="A221" t="s">
        <v>279</v>
      </c>
      <c r="B221" t="s">
        <v>306</v>
      </c>
      <c r="C221" t="s">
        <v>64</v>
      </c>
      <c r="D221" t="s">
        <v>65</v>
      </c>
      <c r="E221" t="s">
        <v>65</v>
      </c>
      <c r="F221" t="str">
        <f>VLOOKUP(H221,Vlookup!A:B,2,0)</f>
        <v>920-933 Admin &amp; General Operations</v>
      </c>
      <c r="G221" t="str">
        <f t="shared" si="4"/>
        <v>Non-Generation</v>
      </c>
      <c r="H221" s="26">
        <v>920</v>
      </c>
      <c r="I221" s="5" t="s">
        <v>35</v>
      </c>
      <c r="J221" t="s">
        <v>36</v>
      </c>
      <c r="K221" t="s">
        <v>30</v>
      </c>
      <c r="L221" s="5">
        <v>2024</v>
      </c>
      <c r="M221" s="6">
        <v>59.16</v>
      </c>
    </row>
    <row r="222" spans="1:13" x14ac:dyDescent="0.3">
      <c r="A222" t="s">
        <v>279</v>
      </c>
      <c r="B222" t="s">
        <v>306</v>
      </c>
      <c r="C222" t="s">
        <v>64</v>
      </c>
      <c r="D222" t="s">
        <v>65</v>
      </c>
      <c r="E222" t="s">
        <v>65</v>
      </c>
      <c r="F222" t="str">
        <f>VLOOKUP(H222,Vlookup!A:B,2,0)</f>
        <v>920-933 Admin &amp; General Operations</v>
      </c>
      <c r="G222" t="str">
        <f t="shared" si="4"/>
        <v>Non-Generation</v>
      </c>
      <c r="H222" s="26">
        <v>920</v>
      </c>
      <c r="I222" s="5" t="s">
        <v>35</v>
      </c>
      <c r="J222" t="s">
        <v>36</v>
      </c>
      <c r="K222" t="s">
        <v>16</v>
      </c>
      <c r="L222" s="5">
        <v>2024</v>
      </c>
      <c r="M222" s="6">
        <v>743168.89</v>
      </c>
    </row>
    <row r="223" spans="1:13" x14ac:dyDescent="0.3">
      <c r="A223" t="s">
        <v>279</v>
      </c>
      <c r="B223" t="s">
        <v>306</v>
      </c>
      <c r="C223" t="s">
        <v>64</v>
      </c>
      <c r="D223" t="s">
        <v>65</v>
      </c>
      <c r="E223" t="s">
        <v>65</v>
      </c>
      <c r="F223" t="str">
        <f>VLOOKUP(H223,Vlookup!A:B,2,0)</f>
        <v>920-933 Admin &amp; General Operations</v>
      </c>
      <c r="G223" t="str">
        <f t="shared" si="4"/>
        <v>Non-Generation</v>
      </c>
      <c r="H223" s="26">
        <v>920</v>
      </c>
      <c r="I223" s="5" t="s">
        <v>35</v>
      </c>
      <c r="J223" t="s">
        <v>36</v>
      </c>
      <c r="K223" t="s">
        <v>103</v>
      </c>
      <c r="L223" s="5">
        <v>2024</v>
      </c>
      <c r="M223" s="6">
        <v>414.06</v>
      </c>
    </row>
    <row r="224" spans="1:13" x14ac:dyDescent="0.3">
      <c r="A224" t="s">
        <v>279</v>
      </c>
      <c r="B224" t="s">
        <v>306</v>
      </c>
      <c r="C224" t="s">
        <v>64</v>
      </c>
      <c r="D224" t="s">
        <v>65</v>
      </c>
      <c r="E224" t="s">
        <v>65</v>
      </c>
      <c r="F224" t="str">
        <f>VLOOKUP(H224,Vlookup!A:B,2,0)</f>
        <v>920-933 Admin &amp; General Operations</v>
      </c>
      <c r="G224" t="str">
        <f t="shared" si="4"/>
        <v>Non-Generation</v>
      </c>
      <c r="H224" s="26">
        <v>920</v>
      </c>
      <c r="I224" s="5" t="s">
        <v>35</v>
      </c>
      <c r="J224" t="s">
        <v>36</v>
      </c>
      <c r="K224" t="s">
        <v>101</v>
      </c>
      <c r="L224" s="5">
        <v>2024</v>
      </c>
      <c r="M224" s="6">
        <v>288269.28000000003</v>
      </c>
    </row>
    <row r="225" spans="1:13" x14ac:dyDescent="0.3">
      <c r="A225" t="s">
        <v>279</v>
      </c>
      <c r="B225" t="s">
        <v>306</v>
      </c>
      <c r="C225" t="s">
        <v>64</v>
      </c>
      <c r="D225" t="s">
        <v>65</v>
      </c>
      <c r="E225" t="s">
        <v>65</v>
      </c>
      <c r="F225" t="str">
        <f>VLOOKUP(H225,Vlookup!A:B,2,0)</f>
        <v>920-933 Admin &amp; General Operations</v>
      </c>
      <c r="G225" t="str">
        <f t="shared" si="4"/>
        <v>Non-Generation</v>
      </c>
      <c r="H225" s="26">
        <v>921</v>
      </c>
      <c r="I225" s="5" t="s">
        <v>105</v>
      </c>
      <c r="J225" t="s">
        <v>106</v>
      </c>
      <c r="K225" t="s">
        <v>22</v>
      </c>
      <c r="L225" s="5">
        <v>2024</v>
      </c>
      <c r="M225" s="6">
        <v>-193002.04</v>
      </c>
    </row>
    <row r="226" spans="1:13" x14ac:dyDescent="0.3">
      <c r="A226" t="s">
        <v>279</v>
      </c>
      <c r="B226" t="s">
        <v>306</v>
      </c>
      <c r="C226" t="s">
        <v>64</v>
      </c>
      <c r="D226" t="s">
        <v>65</v>
      </c>
      <c r="E226" t="s">
        <v>65</v>
      </c>
      <c r="F226" t="str">
        <f>VLOOKUP(H226,Vlookup!A:B,2,0)</f>
        <v>920-933 Admin &amp; General Operations</v>
      </c>
      <c r="G226" t="str">
        <f t="shared" si="4"/>
        <v>Non-Generation</v>
      </c>
      <c r="H226" s="26">
        <v>921</v>
      </c>
      <c r="I226" s="5" t="s">
        <v>105</v>
      </c>
      <c r="J226" t="s">
        <v>106</v>
      </c>
      <c r="K226" t="s">
        <v>27</v>
      </c>
      <c r="L226" s="5">
        <v>2024</v>
      </c>
      <c r="M226" s="6">
        <v>2087.2399999999998</v>
      </c>
    </row>
    <row r="227" spans="1:13" x14ac:dyDescent="0.3">
      <c r="A227" t="s">
        <v>279</v>
      </c>
      <c r="B227" t="s">
        <v>306</v>
      </c>
      <c r="C227" t="s">
        <v>64</v>
      </c>
      <c r="D227" t="s">
        <v>65</v>
      </c>
      <c r="E227" t="s">
        <v>65</v>
      </c>
      <c r="F227" t="str">
        <f>VLOOKUP(H227,Vlookup!A:B,2,0)</f>
        <v>920-933 Admin &amp; General Operations</v>
      </c>
      <c r="G227" t="str">
        <f t="shared" si="4"/>
        <v>Non-Generation</v>
      </c>
      <c r="H227" s="26">
        <v>921</v>
      </c>
      <c r="I227" s="5" t="s">
        <v>105</v>
      </c>
      <c r="J227" t="s">
        <v>106</v>
      </c>
      <c r="K227" t="s">
        <v>16</v>
      </c>
      <c r="L227" s="5">
        <v>2024</v>
      </c>
      <c r="M227" s="6">
        <v>-23160.46</v>
      </c>
    </row>
    <row r="228" spans="1:13" x14ac:dyDescent="0.3">
      <c r="A228" t="s">
        <v>279</v>
      </c>
      <c r="B228" t="s">
        <v>306</v>
      </c>
      <c r="C228" t="s">
        <v>64</v>
      </c>
      <c r="D228" t="s">
        <v>66</v>
      </c>
      <c r="E228" t="s">
        <v>66</v>
      </c>
      <c r="F228" t="str">
        <f>VLOOKUP(H228,Vlookup!A:B,2,0)</f>
        <v>920-933 Admin &amp; General Operations</v>
      </c>
      <c r="G228" t="str">
        <f t="shared" si="4"/>
        <v>Non-Generation</v>
      </c>
      <c r="H228" s="26">
        <v>920</v>
      </c>
      <c r="I228" s="5" t="s">
        <v>35</v>
      </c>
      <c r="J228" t="s">
        <v>36</v>
      </c>
      <c r="K228" t="s">
        <v>15</v>
      </c>
      <c r="L228" s="5">
        <v>2024</v>
      </c>
      <c r="M228" s="6">
        <v>23722.6</v>
      </c>
    </row>
    <row r="229" spans="1:13" x14ac:dyDescent="0.3">
      <c r="A229" t="s">
        <v>279</v>
      </c>
      <c r="B229" t="s">
        <v>306</v>
      </c>
      <c r="C229" t="s">
        <v>64</v>
      </c>
      <c r="D229" t="s">
        <v>66</v>
      </c>
      <c r="E229" t="s">
        <v>66</v>
      </c>
      <c r="F229" t="str">
        <f>VLOOKUP(H229,Vlookup!A:B,2,0)</f>
        <v>920-933 Admin &amp; General Operations</v>
      </c>
      <c r="G229" t="str">
        <f t="shared" si="4"/>
        <v>Non-Generation</v>
      </c>
      <c r="H229" s="26">
        <v>920</v>
      </c>
      <c r="I229" s="5" t="s">
        <v>35</v>
      </c>
      <c r="J229" t="s">
        <v>36</v>
      </c>
      <c r="K229" t="s">
        <v>22</v>
      </c>
      <c r="L229" s="5">
        <v>2024</v>
      </c>
      <c r="M229" s="6">
        <v>-721.04</v>
      </c>
    </row>
    <row r="230" spans="1:13" x14ac:dyDescent="0.3">
      <c r="A230" t="s">
        <v>279</v>
      </c>
      <c r="B230" t="s">
        <v>306</v>
      </c>
      <c r="C230" t="s">
        <v>64</v>
      </c>
      <c r="D230" t="s">
        <v>66</v>
      </c>
      <c r="E230" t="s">
        <v>66</v>
      </c>
      <c r="F230" t="str">
        <f>VLOOKUP(H230,Vlookup!A:B,2,0)</f>
        <v>920-933 Admin &amp; General Operations</v>
      </c>
      <c r="G230" t="str">
        <f t="shared" si="4"/>
        <v>Non-Generation</v>
      </c>
      <c r="H230" s="26">
        <v>920</v>
      </c>
      <c r="I230" s="5" t="s">
        <v>35</v>
      </c>
      <c r="J230" t="s">
        <v>36</v>
      </c>
      <c r="K230" t="s">
        <v>16</v>
      </c>
      <c r="L230" s="5">
        <v>2024</v>
      </c>
      <c r="M230" s="6">
        <v>2760.18</v>
      </c>
    </row>
    <row r="231" spans="1:13" x14ac:dyDescent="0.3">
      <c r="A231" t="s">
        <v>279</v>
      </c>
      <c r="B231" t="s">
        <v>306</v>
      </c>
      <c r="C231" t="s">
        <v>64</v>
      </c>
      <c r="D231" t="s">
        <v>66</v>
      </c>
      <c r="E231" t="s">
        <v>66</v>
      </c>
      <c r="F231" t="str">
        <f>VLOOKUP(H231,Vlookup!A:B,2,0)</f>
        <v>920-933 Admin &amp; General Operations</v>
      </c>
      <c r="G231" t="str">
        <f t="shared" si="4"/>
        <v>Non-Generation</v>
      </c>
      <c r="H231" s="26">
        <v>920</v>
      </c>
      <c r="I231" s="5" t="s">
        <v>35</v>
      </c>
      <c r="J231" t="s">
        <v>36</v>
      </c>
      <c r="K231" t="s">
        <v>101</v>
      </c>
      <c r="L231" s="5">
        <v>2024</v>
      </c>
      <c r="M231" s="6">
        <v>35185.919999999998</v>
      </c>
    </row>
    <row r="232" spans="1:13" x14ac:dyDescent="0.3">
      <c r="A232" t="s">
        <v>279</v>
      </c>
      <c r="B232" t="s">
        <v>306</v>
      </c>
      <c r="C232" t="s">
        <v>64</v>
      </c>
      <c r="D232" t="s">
        <v>67</v>
      </c>
      <c r="E232" t="s">
        <v>67</v>
      </c>
      <c r="F232" t="str">
        <f>VLOOKUP(H232,Vlookup!A:B,2,0)</f>
        <v>426.1 Donations</v>
      </c>
      <c r="G232" t="str">
        <f t="shared" si="4"/>
        <v>Non-Generation</v>
      </c>
      <c r="H232" s="26">
        <v>426.1</v>
      </c>
      <c r="I232" s="5" t="s">
        <v>111</v>
      </c>
      <c r="J232" t="s">
        <v>112</v>
      </c>
      <c r="K232" t="s">
        <v>15</v>
      </c>
      <c r="L232" s="5">
        <v>2024</v>
      </c>
      <c r="M232" s="6">
        <v>110266.5514</v>
      </c>
    </row>
    <row r="233" spans="1:13" x14ac:dyDescent="0.3">
      <c r="A233" t="s">
        <v>279</v>
      </c>
      <c r="B233" t="s">
        <v>306</v>
      </c>
      <c r="C233" t="s">
        <v>64</v>
      </c>
      <c r="D233" t="s">
        <v>67</v>
      </c>
      <c r="E233" t="s">
        <v>67</v>
      </c>
      <c r="F233" t="str">
        <f>VLOOKUP(H233,Vlookup!A:B,2,0)</f>
        <v>426.1 Donations</v>
      </c>
      <c r="G233" t="str">
        <f t="shared" si="4"/>
        <v>Non-Generation</v>
      </c>
      <c r="H233" s="26">
        <v>426.1</v>
      </c>
      <c r="I233" s="5" t="s">
        <v>111</v>
      </c>
      <c r="J233" t="s">
        <v>112</v>
      </c>
      <c r="K233" t="s">
        <v>22</v>
      </c>
      <c r="L233" s="5">
        <v>2024</v>
      </c>
      <c r="M233" s="6">
        <v>-4793.3440000000001</v>
      </c>
    </row>
    <row r="234" spans="1:13" x14ac:dyDescent="0.3">
      <c r="A234" t="s">
        <v>279</v>
      </c>
      <c r="B234" t="s">
        <v>306</v>
      </c>
      <c r="C234" t="s">
        <v>64</v>
      </c>
      <c r="D234" t="s">
        <v>67</v>
      </c>
      <c r="E234" t="s">
        <v>67</v>
      </c>
      <c r="F234" t="str">
        <f>VLOOKUP(H234,Vlookup!A:B,2,0)</f>
        <v>426.1 Donations</v>
      </c>
      <c r="G234" t="str">
        <f t="shared" si="4"/>
        <v>Non-Generation</v>
      </c>
      <c r="H234" s="26">
        <v>426.1</v>
      </c>
      <c r="I234" s="5" t="s">
        <v>111</v>
      </c>
      <c r="J234" t="s">
        <v>112</v>
      </c>
      <c r="K234" t="s">
        <v>16</v>
      </c>
      <c r="L234" s="5">
        <v>2024</v>
      </c>
      <c r="M234" s="6">
        <v>12704.76</v>
      </c>
    </row>
    <row r="235" spans="1:13" x14ac:dyDescent="0.3">
      <c r="A235" t="s">
        <v>279</v>
      </c>
      <c r="B235" t="s">
        <v>306</v>
      </c>
      <c r="C235" t="s">
        <v>64</v>
      </c>
      <c r="D235" t="s">
        <v>67</v>
      </c>
      <c r="E235" t="s">
        <v>67</v>
      </c>
      <c r="F235" t="str">
        <f>VLOOKUP(H235,Vlookup!A:B,2,0)</f>
        <v>920-933 Admin &amp; General Operations</v>
      </c>
      <c r="G235" t="str">
        <f t="shared" si="4"/>
        <v>Non-Generation</v>
      </c>
      <c r="H235" s="26">
        <v>920</v>
      </c>
      <c r="I235" s="5" t="s">
        <v>35</v>
      </c>
      <c r="J235" t="s">
        <v>36</v>
      </c>
      <c r="K235" t="s">
        <v>15</v>
      </c>
      <c r="L235" s="5">
        <v>2024</v>
      </c>
      <c r="M235" s="6">
        <v>5000074.6443999996</v>
      </c>
    </row>
    <row r="236" spans="1:13" x14ac:dyDescent="0.3">
      <c r="A236" t="s">
        <v>279</v>
      </c>
      <c r="B236" t="s">
        <v>306</v>
      </c>
      <c r="C236" t="s">
        <v>64</v>
      </c>
      <c r="D236" t="s">
        <v>67</v>
      </c>
      <c r="E236" t="s">
        <v>67</v>
      </c>
      <c r="F236" t="str">
        <f>VLOOKUP(H236,Vlookup!A:B,2,0)</f>
        <v>920-933 Admin &amp; General Operations</v>
      </c>
      <c r="G236" t="str">
        <f t="shared" si="4"/>
        <v>Non-Generation</v>
      </c>
      <c r="H236" s="26">
        <v>920</v>
      </c>
      <c r="I236" s="5" t="s">
        <v>35</v>
      </c>
      <c r="J236" t="s">
        <v>36</v>
      </c>
      <c r="K236" t="s">
        <v>102</v>
      </c>
      <c r="L236" s="5">
        <v>2024</v>
      </c>
      <c r="M236" s="6">
        <v>2925.3020000000001</v>
      </c>
    </row>
    <row r="237" spans="1:13" x14ac:dyDescent="0.3">
      <c r="A237" t="s">
        <v>279</v>
      </c>
      <c r="B237" t="s">
        <v>306</v>
      </c>
      <c r="C237" t="s">
        <v>64</v>
      </c>
      <c r="D237" t="s">
        <v>67</v>
      </c>
      <c r="E237" t="s">
        <v>67</v>
      </c>
      <c r="F237" t="str">
        <f>VLOOKUP(H237,Vlookup!A:B,2,0)</f>
        <v>920-933 Admin &amp; General Operations</v>
      </c>
      <c r="G237" t="str">
        <f t="shared" si="4"/>
        <v>Non-Generation</v>
      </c>
      <c r="H237" s="26">
        <v>920</v>
      </c>
      <c r="I237" s="5" t="s">
        <v>35</v>
      </c>
      <c r="J237" t="s">
        <v>36</v>
      </c>
      <c r="K237" t="s">
        <v>22</v>
      </c>
      <c r="L237" s="5">
        <v>2024</v>
      </c>
      <c r="M237" s="6">
        <v>-53071.2287</v>
      </c>
    </row>
    <row r="238" spans="1:13" x14ac:dyDescent="0.3">
      <c r="A238" t="s">
        <v>279</v>
      </c>
      <c r="B238" t="s">
        <v>306</v>
      </c>
      <c r="C238" t="s">
        <v>64</v>
      </c>
      <c r="D238" t="s">
        <v>67</v>
      </c>
      <c r="E238" t="s">
        <v>67</v>
      </c>
      <c r="F238" t="str">
        <f>VLOOKUP(H238,Vlookup!A:B,2,0)</f>
        <v>920-933 Admin &amp; General Operations</v>
      </c>
      <c r="G238" t="str">
        <f t="shared" si="4"/>
        <v>Non-Generation</v>
      </c>
      <c r="H238" s="26">
        <v>920</v>
      </c>
      <c r="I238" s="5" t="s">
        <v>35</v>
      </c>
      <c r="J238" t="s">
        <v>36</v>
      </c>
      <c r="K238" t="s">
        <v>23</v>
      </c>
      <c r="L238" s="5">
        <v>2024</v>
      </c>
      <c r="M238" s="6">
        <v>4446.2088000000003</v>
      </c>
    </row>
    <row r="239" spans="1:13" x14ac:dyDescent="0.3">
      <c r="A239" t="s">
        <v>279</v>
      </c>
      <c r="B239" t="s">
        <v>306</v>
      </c>
      <c r="C239" t="s">
        <v>64</v>
      </c>
      <c r="D239" t="s">
        <v>67</v>
      </c>
      <c r="E239" t="s">
        <v>67</v>
      </c>
      <c r="F239" t="str">
        <f>VLOOKUP(H239,Vlookup!A:B,2,0)</f>
        <v>920-933 Admin &amp; General Operations</v>
      </c>
      <c r="G239" t="str">
        <f t="shared" si="4"/>
        <v>Non-Generation</v>
      </c>
      <c r="H239" s="26">
        <v>920</v>
      </c>
      <c r="I239" s="5" t="s">
        <v>35</v>
      </c>
      <c r="J239" t="s">
        <v>36</v>
      </c>
      <c r="K239" t="s">
        <v>30</v>
      </c>
      <c r="L239" s="5">
        <v>2024</v>
      </c>
      <c r="M239" s="6">
        <v>10850.581200000001</v>
      </c>
    </row>
    <row r="240" spans="1:13" x14ac:dyDescent="0.3">
      <c r="A240" t="s">
        <v>279</v>
      </c>
      <c r="B240" t="s">
        <v>306</v>
      </c>
      <c r="C240" t="s">
        <v>64</v>
      </c>
      <c r="D240" t="s">
        <v>67</v>
      </c>
      <c r="E240" t="s">
        <v>67</v>
      </c>
      <c r="F240" t="str">
        <f>VLOOKUP(H240,Vlookup!A:B,2,0)</f>
        <v>920-933 Admin &amp; General Operations</v>
      </c>
      <c r="G240" t="str">
        <f t="shared" si="4"/>
        <v>Non-Generation</v>
      </c>
      <c r="H240" s="26">
        <v>920</v>
      </c>
      <c r="I240" s="5" t="s">
        <v>35</v>
      </c>
      <c r="J240" t="s">
        <v>36</v>
      </c>
      <c r="K240" t="s">
        <v>16</v>
      </c>
      <c r="L240" s="5">
        <v>2024</v>
      </c>
      <c r="M240" s="6">
        <v>594239</v>
      </c>
    </row>
    <row r="241" spans="1:13" x14ac:dyDescent="0.3">
      <c r="A241" t="s">
        <v>279</v>
      </c>
      <c r="B241" t="s">
        <v>306</v>
      </c>
      <c r="C241" t="s">
        <v>64</v>
      </c>
      <c r="D241" t="s">
        <v>67</v>
      </c>
      <c r="E241" t="s">
        <v>67</v>
      </c>
      <c r="F241" t="str">
        <f>VLOOKUP(H241,Vlookup!A:B,2,0)</f>
        <v>920-933 Admin &amp; General Operations</v>
      </c>
      <c r="G241" t="str">
        <f t="shared" si="4"/>
        <v>Non-Generation</v>
      </c>
      <c r="H241" s="26">
        <v>920</v>
      </c>
      <c r="I241" s="5" t="s">
        <v>35</v>
      </c>
      <c r="J241" t="s">
        <v>36</v>
      </c>
      <c r="K241" t="s">
        <v>103</v>
      </c>
      <c r="L241" s="5">
        <v>2024</v>
      </c>
      <c r="M241" s="6">
        <v>87.74</v>
      </c>
    </row>
    <row r="242" spans="1:13" x14ac:dyDescent="0.3">
      <c r="A242" t="s">
        <v>279</v>
      </c>
      <c r="B242" t="s">
        <v>306</v>
      </c>
      <c r="C242" t="s">
        <v>64</v>
      </c>
      <c r="D242" t="s">
        <v>67</v>
      </c>
      <c r="E242" t="s">
        <v>67</v>
      </c>
      <c r="F242" t="str">
        <f>VLOOKUP(H242,Vlookup!A:B,2,0)</f>
        <v>920-933 Admin &amp; General Operations</v>
      </c>
      <c r="G242" t="str">
        <f t="shared" si="4"/>
        <v>Non-Generation</v>
      </c>
      <c r="H242" s="26">
        <v>920</v>
      </c>
      <c r="I242" s="5" t="s">
        <v>35</v>
      </c>
      <c r="J242" t="s">
        <v>36</v>
      </c>
      <c r="K242" t="s">
        <v>101</v>
      </c>
      <c r="L242" s="5">
        <v>2024</v>
      </c>
      <c r="M242" s="6">
        <v>399432</v>
      </c>
    </row>
    <row r="243" spans="1:13" x14ac:dyDescent="0.3">
      <c r="A243" t="s">
        <v>279</v>
      </c>
      <c r="B243" t="s">
        <v>307</v>
      </c>
      <c r="C243" t="s">
        <v>145</v>
      </c>
      <c r="D243" t="s">
        <v>146</v>
      </c>
      <c r="E243" t="s">
        <v>323</v>
      </c>
      <c r="F243" t="str">
        <f>VLOOKUP(H243,Vlookup!A:B,2,0)</f>
        <v>426.4 Exp. For Certain Civic, Political and Related Activity</v>
      </c>
      <c r="G243" t="str">
        <f t="shared" si="4"/>
        <v>Non-Generation</v>
      </c>
      <c r="H243" s="26">
        <v>426.4</v>
      </c>
      <c r="I243" s="5" t="s">
        <v>113</v>
      </c>
      <c r="J243" t="s">
        <v>114</v>
      </c>
      <c r="K243" t="s">
        <v>101</v>
      </c>
      <c r="L243" s="5">
        <v>2024</v>
      </c>
      <c r="M243" s="6">
        <v>68112</v>
      </c>
    </row>
    <row r="244" spans="1:13" x14ac:dyDescent="0.3">
      <c r="A244" t="s">
        <v>279</v>
      </c>
      <c r="B244" t="s">
        <v>307</v>
      </c>
      <c r="C244" t="s">
        <v>145</v>
      </c>
      <c r="D244" t="s">
        <v>146</v>
      </c>
      <c r="E244" t="s">
        <v>323</v>
      </c>
      <c r="F244" t="str">
        <f>VLOOKUP(H244,Vlookup!A:B,2,0)</f>
        <v>920-933 Admin &amp; General Operations</v>
      </c>
      <c r="G244" t="str">
        <f t="shared" si="4"/>
        <v>Non-Generation</v>
      </c>
      <c r="H244" s="26">
        <v>920</v>
      </c>
      <c r="I244" s="5" t="s">
        <v>35</v>
      </c>
      <c r="J244" t="s">
        <v>36</v>
      </c>
      <c r="K244" t="s">
        <v>15</v>
      </c>
      <c r="L244" s="5">
        <v>2024</v>
      </c>
      <c r="M244" s="6">
        <v>26940.5082</v>
      </c>
    </row>
    <row r="245" spans="1:13" x14ac:dyDescent="0.3">
      <c r="A245" t="s">
        <v>279</v>
      </c>
      <c r="B245" t="s">
        <v>307</v>
      </c>
      <c r="C245" t="s">
        <v>145</v>
      </c>
      <c r="D245" t="s">
        <v>146</v>
      </c>
      <c r="E245" t="s">
        <v>323</v>
      </c>
      <c r="F245" t="str">
        <f>VLOOKUP(H245,Vlookup!A:B,2,0)</f>
        <v>920-933 Admin &amp; General Operations</v>
      </c>
      <c r="G245" t="str">
        <f t="shared" si="4"/>
        <v>Non-Generation</v>
      </c>
      <c r="H245" s="26">
        <v>920</v>
      </c>
      <c r="I245" s="5" t="s">
        <v>35</v>
      </c>
      <c r="J245" t="s">
        <v>36</v>
      </c>
      <c r="K245" t="s">
        <v>16</v>
      </c>
      <c r="L245" s="5">
        <v>2024</v>
      </c>
      <c r="M245" s="6">
        <v>3232.84</v>
      </c>
    </row>
    <row r="246" spans="1:13" x14ac:dyDescent="0.3">
      <c r="A246" t="s">
        <v>279</v>
      </c>
      <c r="B246" t="s">
        <v>307</v>
      </c>
      <c r="C246" t="s">
        <v>145</v>
      </c>
      <c r="D246" t="s">
        <v>146</v>
      </c>
      <c r="E246" t="s">
        <v>323</v>
      </c>
      <c r="F246" t="str">
        <f>VLOOKUP(H246,Vlookup!A:B,2,0)</f>
        <v>920-933 Admin &amp; General Operations</v>
      </c>
      <c r="G246" t="str">
        <f t="shared" si="4"/>
        <v>Non-Generation</v>
      </c>
      <c r="H246" s="26">
        <v>920</v>
      </c>
      <c r="I246" s="5" t="s">
        <v>35</v>
      </c>
      <c r="J246" t="s">
        <v>36</v>
      </c>
      <c r="K246" t="s">
        <v>101</v>
      </c>
      <c r="L246" s="5">
        <v>2024</v>
      </c>
      <c r="M246" s="6">
        <v>288024</v>
      </c>
    </row>
    <row r="247" spans="1:13" x14ac:dyDescent="0.3">
      <c r="A247" t="s">
        <v>279</v>
      </c>
      <c r="B247" t="s">
        <v>307</v>
      </c>
      <c r="C247" t="s">
        <v>145</v>
      </c>
      <c r="D247" t="s">
        <v>147</v>
      </c>
      <c r="E247" t="s">
        <v>324</v>
      </c>
      <c r="F247" t="str">
        <f>VLOOKUP(H247,Vlookup!A:B,2,0)</f>
        <v>920-933 Admin &amp; General Operations</v>
      </c>
      <c r="G247" t="str">
        <f t="shared" si="4"/>
        <v>Non-Generation</v>
      </c>
      <c r="H247" s="26">
        <v>920</v>
      </c>
      <c r="I247" s="5" t="s">
        <v>35</v>
      </c>
      <c r="J247" t="s">
        <v>36</v>
      </c>
      <c r="K247" t="s">
        <v>101</v>
      </c>
      <c r="L247" s="5">
        <v>2024</v>
      </c>
      <c r="M247" s="6">
        <v>127524</v>
      </c>
    </row>
    <row r="248" spans="1:13" x14ac:dyDescent="0.3">
      <c r="A248" t="s">
        <v>279</v>
      </c>
      <c r="B248" t="s">
        <v>308</v>
      </c>
      <c r="C248" t="s">
        <v>89</v>
      </c>
      <c r="D248" t="s">
        <v>90</v>
      </c>
      <c r="E248" t="s">
        <v>325</v>
      </c>
      <c r="F248" t="str">
        <f>VLOOKUP(H248,Vlookup!A:B,2,0)</f>
        <v>551-557 Combustion Turbine Maintenance</v>
      </c>
      <c r="G248" t="str">
        <f t="shared" si="4"/>
        <v>Non-Generation</v>
      </c>
      <c r="H248" s="26">
        <v>556</v>
      </c>
      <c r="I248" s="5" t="s">
        <v>148</v>
      </c>
      <c r="J248" t="s">
        <v>149</v>
      </c>
      <c r="K248" t="s">
        <v>15</v>
      </c>
      <c r="L248" s="5">
        <v>2024</v>
      </c>
      <c r="M248" s="6">
        <v>103221.45020000001</v>
      </c>
    </row>
    <row r="249" spans="1:13" x14ac:dyDescent="0.3">
      <c r="A249" t="s">
        <v>279</v>
      </c>
      <c r="B249" t="s">
        <v>308</v>
      </c>
      <c r="C249" t="s">
        <v>89</v>
      </c>
      <c r="D249" t="s">
        <v>90</v>
      </c>
      <c r="E249" t="s">
        <v>325</v>
      </c>
      <c r="F249" t="str">
        <f>VLOOKUP(H249,Vlookup!A:B,2,0)</f>
        <v>551-557 Combustion Turbine Maintenance</v>
      </c>
      <c r="G249" t="str">
        <f t="shared" si="4"/>
        <v>Non-Generation</v>
      </c>
      <c r="H249" s="26">
        <v>556</v>
      </c>
      <c r="I249" s="5" t="s">
        <v>148</v>
      </c>
      <c r="J249" t="s">
        <v>149</v>
      </c>
      <c r="K249" t="s">
        <v>16</v>
      </c>
      <c r="L249" s="5">
        <v>2024</v>
      </c>
      <c r="M249" s="6">
        <v>12386.62</v>
      </c>
    </row>
    <row r="250" spans="1:13" x14ac:dyDescent="0.3">
      <c r="A250" t="s">
        <v>279</v>
      </c>
      <c r="B250" t="s">
        <v>308</v>
      </c>
      <c r="C250" t="s">
        <v>89</v>
      </c>
      <c r="D250" t="s">
        <v>90</v>
      </c>
      <c r="E250" t="s">
        <v>326</v>
      </c>
      <c r="F250" t="str">
        <f>VLOOKUP(H250,Vlookup!A:B,2,0)</f>
        <v>560-567 Transmission Operations</v>
      </c>
      <c r="G250" t="str">
        <f t="shared" si="4"/>
        <v>Non-Generation</v>
      </c>
      <c r="H250" s="26">
        <v>561</v>
      </c>
      <c r="I250" s="5" t="s">
        <v>94</v>
      </c>
      <c r="J250" t="s">
        <v>95</v>
      </c>
      <c r="K250" t="s">
        <v>101</v>
      </c>
      <c r="L250" s="5">
        <v>2024</v>
      </c>
      <c r="M250" s="6">
        <v>20725.2</v>
      </c>
    </row>
    <row r="251" spans="1:13" x14ac:dyDescent="0.3">
      <c r="A251" t="s">
        <v>279</v>
      </c>
      <c r="B251" t="s">
        <v>308</v>
      </c>
      <c r="C251" t="s">
        <v>89</v>
      </c>
      <c r="D251" t="s">
        <v>90</v>
      </c>
      <c r="E251" t="s">
        <v>326</v>
      </c>
      <c r="F251" t="str">
        <f>VLOOKUP(H251,Vlookup!A:B,2,0)</f>
        <v>560-567 Transmission Operations</v>
      </c>
      <c r="G251" t="str">
        <f t="shared" si="4"/>
        <v>Non-Generation</v>
      </c>
      <c r="H251" s="26">
        <v>561</v>
      </c>
      <c r="I251" s="5" t="s">
        <v>96</v>
      </c>
      <c r="J251" t="s">
        <v>97</v>
      </c>
      <c r="K251" t="s">
        <v>101</v>
      </c>
      <c r="L251" s="5">
        <v>2024</v>
      </c>
      <c r="M251" s="6">
        <v>2302.8000000000002</v>
      </c>
    </row>
    <row r="252" spans="1:13" x14ac:dyDescent="0.3">
      <c r="A252" t="s">
        <v>279</v>
      </c>
      <c r="B252" t="s">
        <v>308</v>
      </c>
      <c r="C252" t="s">
        <v>89</v>
      </c>
      <c r="D252" t="s">
        <v>90</v>
      </c>
      <c r="E252" t="s">
        <v>327</v>
      </c>
      <c r="F252" t="str">
        <f>VLOOKUP(H252,Vlookup!A:B,2,0)</f>
        <v>551-557 Combustion Turbine Maintenance</v>
      </c>
      <c r="G252" t="str">
        <f t="shared" si="4"/>
        <v>Non-Generation</v>
      </c>
      <c r="H252" s="26">
        <v>556</v>
      </c>
      <c r="I252" s="5" t="s">
        <v>148</v>
      </c>
      <c r="J252" t="s">
        <v>149</v>
      </c>
      <c r="K252" t="s">
        <v>101</v>
      </c>
      <c r="L252" s="5">
        <v>2024</v>
      </c>
      <c r="M252" s="6">
        <v>15417.6</v>
      </c>
    </row>
    <row r="253" spans="1:13" x14ac:dyDescent="0.3">
      <c r="A253" t="s">
        <v>279</v>
      </c>
      <c r="B253" t="s">
        <v>308</v>
      </c>
      <c r="C253" t="s">
        <v>89</v>
      </c>
      <c r="D253" t="s">
        <v>90</v>
      </c>
      <c r="E253" t="s">
        <v>327</v>
      </c>
      <c r="F253" t="str">
        <f>VLOOKUP(H253,Vlookup!A:B,2,0)</f>
        <v>560-567 Transmission Operations</v>
      </c>
      <c r="G253" t="str">
        <f t="shared" si="4"/>
        <v>Non-Generation</v>
      </c>
      <c r="H253" s="26">
        <v>561</v>
      </c>
      <c r="I253" s="5" t="s">
        <v>92</v>
      </c>
      <c r="J253" t="s">
        <v>93</v>
      </c>
      <c r="K253" t="s">
        <v>101</v>
      </c>
      <c r="L253" s="5">
        <v>2024</v>
      </c>
      <c r="M253" s="6">
        <v>7708.8</v>
      </c>
    </row>
    <row r="254" spans="1:13" x14ac:dyDescent="0.3">
      <c r="A254" t="s">
        <v>279</v>
      </c>
      <c r="B254" t="s">
        <v>308</v>
      </c>
      <c r="C254" t="s">
        <v>89</v>
      </c>
      <c r="D254" t="s">
        <v>90</v>
      </c>
      <c r="E254" t="s">
        <v>327</v>
      </c>
      <c r="F254" t="str">
        <f>VLOOKUP(H254,Vlookup!A:B,2,0)</f>
        <v>560-567 Transmission Operations</v>
      </c>
      <c r="G254" t="str">
        <f t="shared" si="4"/>
        <v>Non-Generation</v>
      </c>
      <c r="H254" s="26">
        <v>561</v>
      </c>
      <c r="I254" s="5" t="s">
        <v>94</v>
      </c>
      <c r="J254" t="s">
        <v>95</v>
      </c>
      <c r="K254" t="s">
        <v>101</v>
      </c>
      <c r="L254" s="5">
        <v>2024</v>
      </c>
      <c r="M254" s="6">
        <v>7708.8</v>
      </c>
    </row>
    <row r="255" spans="1:13" x14ac:dyDescent="0.3">
      <c r="A255" t="s">
        <v>279</v>
      </c>
      <c r="B255" t="s">
        <v>308</v>
      </c>
      <c r="C255" t="s">
        <v>89</v>
      </c>
      <c r="D255" t="s">
        <v>90</v>
      </c>
      <c r="E255" t="s">
        <v>327</v>
      </c>
      <c r="F255" t="str">
        <f>VLOOKUP(H255,Vlookup!A:B,2,0)</f>
        <v>560-567 Transmission Operations</v>
      </c>
      <c r="G255" t="str">
        <f t="shared" si="4"/>
        <v>Non-Generation</v>
      </c>
      <c r="H255" s="26">
        <v>561</v>
      </c>
      <c r="I255" s="5" t="s">
        <v>96</v>
      </c>
      <c r="J255" t="s">
        <v>97</v>
      </c>
      <c r="K255" t="s">
        <v>101</v>
      </c>
      <c r="L255" s="5">
        <v>2024</v>
      </c>
      <c r="M255" s="6">
        <v>7708.8</v>
      </c>
    </row>
    <row r="256" spans="1:13" x14ac:dyDescent="0.3">
      <c r="A256" t="s">
        <v>279</v>
      </c>
      <c r="B256" t="s">
        <v>308</v>
      </c>
      <c r="C256" t="s">
        <v>89</v>
      </c>
      <c r="D256" t="s">
        <v>90</v>
      </c>
      <c r="E256" t="s">
        <v>327</v>
      </c>
      <c r="F256" t="str">
        <f>VLOOKUP(H256,Vlookup!A:B,2,0)</f>
        <v>920-933 Admin &amp; General Operations</v>
      </c>
      <c r="G256" t="str">
        <f t="shared" si="4"/>
        <v>Non-Generation</v>
      </c>
      <c r="H256" s="26">
        <v>920</v>
      </c>
      <c r="I256" s="5" t="s">
        <v>35</v>
      </c>
      <c r="J256" t="s">
        <v>36</v>
      </c>
      <c r="K256" t="s">
        <v>15</v>
      </c>
      <c r="L256" s="5">
        <v>2024</v>
      </c>
      <c r="M256" s="6">
        <v>402234.06</v>
      </c>
    </row>
    <row r="257" spans="1:13" x14ac:dyDescent="0.3">
      <c r="A257" t="s">
        <v>279</v>
      </c>
      <c r="B257" t="s">
        <v>308</v>
      </c>
      <c r="C257" t="s">
        <v>89</v>
      </c>
      <c r="D257" t="s">
        <v>90</v>
      </c>
      <c r="E257" t="s">
        <v>327</v>
      </c>
      <c r="F257" t="str">
        <f>VLOOKUP(H257,Vlookup!A:B,2,0)</f>
        <v>920-933 Admin &amp; General Operations</v>
      </c>
      <c r="G257" t="str">
        <f t="shared" si="4"/>
        <v>Non-Generation</v>
      </c>
      <c r="H257" s="26">
        <v>920</v>
      </c>
      <c r="I257" s="5" t="s">
        <v>35</v>
      </c>
      <c r="J257" t="s">
        <v>36</v>
      </c>
      <c r="K257" t="s">
        <v>102</v>
      </c>
      <c r="L257" s="5">
        <v>2024</v>
      </c>
      <c r="M257" s="6">
        <v>6487.34</v>
      </c>
    </row>
    <row r="258" spans="1:13" x14ac:dyDescent="0.3">
      <c r="A258" t="s">
        <v>279</v>
      </c>
      <c r="B258" t="s">
        <v>308</v>
      </c>
      <c r="C258" t="s">
        <v>89</v>
      </c>
      <c r="D258" t="s">
        <v>90</v>
      </c>
      <c r="E258" t="s">
        <v>327</v>
      </c>
      <c r="F258" t="str">
        <f>VLOOKUP(H258,Vlookup!A:B,2,0)</f>
        <v>920-933 Admin &amp; General Operations</v>
      </c>
      <c r="G258" t="str">
        <f t="shared" si="4"/>
        <v>Non-Generation</v>
      </c>
      <c r="H258" s="26">
        <v>920</v>
      </c>
      <c r="I258" s="5" t="s">
        <v>35</v>
      </c>
      <c r="J258" t="s">
        <v>36</v>
      </c>
      <c r="K258" t="s">
        <v>22</v>
      </c>
      <c r="L258" s="5">
        <v>2024</v>
      </c>
      <c r="M258" s="6">
        <v>-12118.41</v>
      </c>
    </row>
    <row r="259" spans="1:13" x14ac:dyDescent="0.3">
      <c r="A259" t="s">
        <v>279</v>
      </c>
      <c r="B259" t="s">
        <v>308</v>
      </c>
      <c r="C259" t="s">
        <v>89</v>
      </c>
      <c r="D259" t="s">
        <v>90</v>
      </c>
      <c r="E259" t="s">
        <v>327</v>
      </c>
      <c r="F259" t="str">
        <f>VLOOKUP(H259,Vlookup!A:B,2,0)</f>
        <v>920-933 Admin &amp; General Operations</v>
      </c>
      <c r="G259" t="str">
        <f t="shared" si="4"/>
        <v>Non-Generation</v>
      </c>
      <c r="H259" s="26">
        <v>920</v>
      </c>
      <c r="I259" s="5" t="s">
        <v>35</v>
      </c>
      <c r="J259" t="s">
        <v>36</v>
      </c>
      <c r="K259" t="s">
        <v>23</v>
      </c>
      <c r="L259" s="5">
        <v>2024</v>
      </c>
      <c r="M259" s="6">
        <v>923.69</v>
      </c>
    </row>
    <row r="260" spans="1:13" x14ac:dyDescent="0.3">
      <c r="A260" t="s">
        <v>279</v>
      </c>
      <c r="B260" t="s">
        <v>308</v>
      </c>
      <c r="C260" t="s">
        <v>89</v>
      </c>
      <c r="D260" t="s">
        <v>90</v>
      </c>
      <c r="E260" t="s">
        <v>327</v>
      </c>
      <c r="F260" t="str">
        <f>VLOOKUP(H260,Vlookup!A:B,2,0)</f>
        <v>920-933 Admin &amp; General Operations</v>
      </c>
      <c r="G260" t="str">
        <f t="shared" si="4"/>
        <v>Non-Generation</v>
      </c>
      <c r="H260" s="26">
        <v>920</v>
      </c>
      <c r="I260" s="5" t="s">
        <v>35</v>
      </c>
      <c r="J260" t="s">
        <v>36</v>
      </c>
      <c r="K260" t="s">
        <v>104</v>
      </c>
      <c r="L260" s="5">
        <v>2024</v>
      </c>
      <c r="M260" s="6">
        <v>278.32</v>
      </c>
    </row>
    <row r="261" spans="1:13" x14ac:dyDescent="0.3">
      <c r="A261" t="s">
        <v>279</v>
      </c>
      <c r="B261" t="s">
        <v>308</v>
      </c>
      <c r="C261" t="s">
        <v>89</v>
      </c>
      <c r="D261" t="s">
        <v>90</v>
      </c>
      <c r="E261" t="s">
        <v>327</v>
      </c>
      <c r="F261" t="str">
        <f>VLOOKUP(H261,Vlookup!A:B,2,0)</f>
        <v>920-933 Admin &amp; General Operations</v>
      </c>
      <c r="G261" t="str">
        <f t="shared" si="4"/>
        <v>Non-Generation</v>
      </c>
      <c r="H261" s="26">
        <v>920</v>
      </c>
      <c r="I261" s="5" t="s">
        <v>35</v>
      </c>
      <c r="J261" t="s">
        <v>36</v>
      </c>
      <c r="K261" t="s">
        <v>16</v>
      </c>
      <c r="L261" s="5">
        <v>2024</v>
      </c>
      <c r="M261" s="6">
        <v>46927.92</v>
      </c>
    </row>
    <row r="262" spans="1:13" x14ac:dyDescent="0.3">
      <c r="A262" t="s">
        <v>279</v>
      </c>
      <c r="B262" t="s">
        <v>308</v>
      </c>
      <c r="C262" t="s">
        <v>89</v>
      </c>
      <c r="D262" t="s">
        <v>90</v>
      </c>
      <c r="E262" t="s">
        <v>327</v>
      </c>
      <c r="F262" t="str">
        <f>VLOOKUP(H262,Vlookup!A:B,2,0)</f>
        <v>920-933 Admin &amp; General Operations</v>
      </c>
      <c r="G262" t="str">
        <f t="shared" si="4"/>
        <v>Non-Generation</v>
      </c>
      <c r="H262" s="26">
        <v>920</v>
      </c>
      <c r="I262" s="5" t="s">
        <v>35</v>
      </c>
      <c r="J262" t="s">
        <v>36</v>
      </c>
      <c r="K262" t="s">
        <v>103</v>
      </c>
      <c r="L262" s="5">
        <v>2024</v>
      </c>
      <c r="M262" s="6">
        <v>203.05</v>
      </c>
    </row>
    <row r="263" spans="1:13" x14ac:dyDescent="0.3">
      <c r="A263" t="s">
        <v>279</v>
      </c>
      <c r="B263" t="s">
        <v>308</v>
      </c>
      <c r="C263" t="s">
        <v>89</v>
      </c>
      <c r="D263" t="s">
        <v>90</v>
      </c>
      <c r="E263" t="s">
        <v>327</v>
      </c>
      <c r="F263" t="str">
        <f>VLOOKUP(H263,Vlookup!A:B,2,0)</f>
        <v>920-933 Admin &amp; General Operations</v>
      </c>
      <c r="G263" t="str">
        <f t="shared" si="4"/>
        <v>Non-Generation</v>
      </c>
      <c r="H263" s="26">
        <v>920</v>
      </c>
      <c r="I263" s="5" t="s">
        <v>35</v>
      </c>
      <c r="J263" t="s">
        <v>36</v>
      </c>
      <c r="K263" t="s">
        <v>101</v>
      </c>
      <c r="L263" s="5">
        <v>2024</v>
      </c>
      <c r="M263" s="6">
        <v>25490.76</v>
      </c>
    </row>
    <row r="264" spans="1:13" x14ac:dyDescent="0.3">
      <c r="A264" t="s">
        <v>279</v>
      </c>
      <c r="B264" t="s">
        <v>308</v>
      </c>
      <c r="C264" t="s">
        <v>89</v>
      </c>
      <c r="D264" t="s">
        <v>90</v>
      </c>
      <c r="E264" t="s">
        <v>327</v>
      </c>
      <c r="F264" t="str">
        <f>VLOOKUP(H264,Vlookup!A:B,2,0)</f>
        <v>920-933 Admin &amp; General Operations</v>
      </c>
      <c r="G264" t="str">
        <f t="shared" si="4"/>
        <v>Non-Generation</v>
      </c>
      <c r="H264" s="26">
        <v>921</v>
      </c>
      <c r="I264" s="5" t="s">
        <v>105</v>
      </c>
      <c r="J264" t="s">
        <v>106</v>
      </c>
      <c r="K264" t="s">
        <v>22</v>
      </c>
      <c r="L264" s="5">
        <v>2024</v>
      </c>
      <c r="M264" s="6">
        <v>-6664.44</v>
      </c>
    </row>
    <row r="265" spans="1:13" x14ac:dyDescent="0.3">
      <c r="A265" t="s">
        <v>279</v>
      </c>
      <c r="B265" t="s">
        <v>308</v>
      </c>
      <c r="C265" t="s">
        <v>89</v>
      </c>
      <c r="D265" t="s">
        <v>90</v>
      </c>
      <c r="E265" t="s">
        <v>327</v>
      </c>
      <c r="F265" t="str">
        <f>VLOOKUP(H265,Vlookup!A:B,2,0)</f>
        <v>920-933 Admin &amp; General Operations</v>
      </c>
      <c r="G265" t="str">
        <f t="shared" si="4"/>
        <v>Non-Generation</v>
      </c>
      <c r="H265" s="26">
        <v>921</v>
      </c>
      <c r="I265" s="5" t="s">
        <v>105</v>
      </c>
      <c r="J265" t="s">
        <v>106</v>
      </c>
      <c r="K265" t="s">
        <v>27</v>
      </c>
      <c r="L265" s="5">
        <v>2024</v>
      </c>
      <c r="M265" s="6">
        <v>940.73</v>
      </c>
    </row>
    <row r="266" spans="1:13" x14ac:dyDescent="0.3">
      <c r="A266" t="s">
        <v>279</v>
      </c>
      <c r="B266" t="s">
        <v>308</v>
      </c>
      <c r="C266" t="s">
        <v>89</v>
      </c>
      <c r="D266" t="s">
        <v>90</v>
      </c>
      <c r="E266" t="s">
        <v>327</v>
      </c>
      <c r="F266" t="str">
        <f>VLOOKUP(H266,Vlookup!A:B,2,0)</f>
        <v>920-933 Admin &amp; General Operations</v>
      </c>
      <c r="G266" t="str">
        <f t="shared" si="4"/>
        <v>Non-Generation</v>
      </c>
      <c r="H266" s="26">
        <v>921</v>
      </c>
      <c r="I266" s="5" t="s">
        <v>105</v>
      </c>
      <c r="J266" t="s">
        <v>106</v>
      </c>
      <c r="K266" t="s">
        <v>16</v>
      </c>
      <c r="L266" s="5">
        <v>2024</v>
      </c>
      <c r="M266" s="6">
        <v>-799.8</v>
      </c>
    </row>
    <row r="267" spans="1:13" x14ac:dyDescent="0.3">
      <c r="A267" t="s">
        <v>279</v>
      </c>
      <c r="B267" t="s">
        <v>308</v>
      </c>
      <c r="C267" t="s">
        <v>89</v>
      </c>
      <c r="D267" t="s">
        <v>150</v>
      </c>
      <c r="E267" t="s">
        <v>328</v>
      </c>
      <c r="F267" t="str">
        <f>VLOOKUP(H267,Vlookup!A:B,2,0)</f>
        <v>560-567 Transmission Operations</v>
      </c>
      <c r="G267" t="str">
        <f t="shared" si="4"/>
        <v>Non-Generation</v>
      </c>
      <c r="H267" s="26">
        <v>566</v>
      </c>
      <c r="I267" s="5" t="s">
        <v>60</v>
      </c>
      <c r="J267" t="s">
        <v>61</v>
      </c>
      <c r="K267" t="s">
        <v>15</v>
      </c>
      <c r="L267" s="5">
        <v>2024</v>
      </c>
      <c r="M267" s="6">
        <v>16957.805199999999</v>
      </c>
    </row>
    <row r="268" spans="1:13" x14ac:dyDescent="0.3">
      <c r="A268" t="s">
        <v>279</v>
      </c>
      <c r="B268" t="s">
        <v>308</v>
      </c>
      <c r="C268" t="s">
        <v>89</v>
      </c>
      <c r="D268" t="s">
        <v>150</v>
      </c>
      <c r="E268" t="s">
        <v>328</v>
      </c>
      <c r="F268" t="str">
        <f>VLOOKUP(H268,Vlookup!A:B,2,0)</f>
        <v>560-567 Transmission Operations</v>
      </c>
      <c r="G268" t="str">
        <f t="shared" si="4"/>
        <v>Non-Generation</v>
      </c>
      <c r="H268" s="26">
        <v>566</v>
      </c>
      <c r="I268" s="5" t="s">
        <v>60</v>
      </c>
      <c r="J268" t="s">
        <v>61</v>
      </c>
      <c r="K268" t="s">
        <v>16</v>
      </c>
      <c r="L268" s="5">
        <v>2024</v>
      </c>
      <c r="M268" s="6">
        <v>2034.94</v>
      </c>
    </row>
    <row r="269" spans="1:13" x14ac:dyDescent="0.3">
      <c r="A269" t="s">
        <v>279</v>
      </c>
      <c r="B269" t="s">
        <v>308</v>
      </c>
      <c r="C269" t="s">
        <v>89</v>
      </c>
      <c r="D269" t="s">
        <v>150</v>
      </c>
      <c r="E269" t="s">
        <v>328</v>
      </c>
      <c r="F269" t="str">
        <f>VLOOKUP(H269,Vlookup!A:B,2,0)</f>
        <v>920-933 Admin &amp; General Operations</v>
      </c>
      <c r="G269" t="str">
        <f t="shared" si="4"/>
        <v>Non-Generation</v>
      </c>
      <c r="H269" s="26">
        <v>920</v>
      </c>
      <c r="I269" s="5" t="s">
        <v>35</v>
      </c>
      <c r="J269" t="s">
        <v>36</v>
      </c>
      <c r="K269" t="s">
        <v>15</v>
      </c>
      <c r="L269" s="5">
        <v>2024</v>
      </c>
      <c r="M269" s="6">
        <v>52767.440199999997</v>
      </c>
    </row>
    <row r="270" spans="1:13" x14ac:dyDescent="0.3">
      <c r="A270" t="s">
        <v>279</v>
      </c>
      <c r="B270" t="s">
        <v>308</v>
      </c>
      <c r="C270" t="s">
        <v>89</v>
      </c>
      <c r="D270" t="s">
        <v>150</v>
      </c>
      <c r="E270" t="s">
        <v>328</v>
      </c>
      <c r="F270" t="str">
        <f>VLOOKUP(H270,Vlookup!A:B,2,0)</f>
        <v>920-933 Admin &amp; General Operations</v>
      </c>
      <c r="G270" t="str">
        <f t="shared" si="4"/>
        <v>Non-Generation</v>
      </c>
      <c r="H270" s="26">
        <v>920</v>
      </c>
      <c r="I270" s="5" t="s">
        <v>35</v>
      </c>
      <c r="J270" t="s">
        <v>36</v>
      </c>
      <c r="K270" t="s">
        <v>16</v>
      </c>
      <c r="L270" s="5">
        <v>2024</v>
      </c>
      <c r="M270" s="6">
        <v>6332.14</v>
      </c>
    </row>
    <row r="271" spans="1:13" x14ac:dyDescent="0.3">
      <c r="A271" t="s">
        <v>279</v>
      </c>
      <c r="B271" t="s">
        <v>308</v>
      </c>
      <c r="C271" t="s">
        <v>89</v>
      </c>
      <c r="D271" t="s">
        <v>91</v>
      </c>
      <c r="E271" t="s">
        <v>329</v>
      </c>
      <c r="F271" t="str">
        <f>VLOOKUP(H271,Vlookup!A:B,2,0)</f>
        <v>560-567 Transmission Operations</v>
      </c>
      <c r="G271" t="str">
        <f t="shared" si="4"/>
        <v>Non-Generation</v>
      </c>
      <c r="H271" s="26">
        <v>561</v>
      </c>
      <c r="I271" s="5" t="s">
        <v>92</v>
      </c>
      <c r="J271" t="s">
        <v>93</v>
      </c>
      <c r="K271" t="s">
        <v>101</v>
      </c>
      <c r="L271" s="5">
        <v>2024</v>
      </c>
      <c r="M271" s="6">
        <v>1298.4000000000001</v>
      </c>
    </row>
    <row r="272" spans="1:13" x14ac:dyDescent="0.3">
      <c r="A272" t="s">
        <v>279</v>
      </c>
      <c r="B272" t="s">
        <v>308</v>
      </c>
      <c r="C272" t="s">
        <v>89</v>
      </c>
      <c r="D272" t="s">
        <v>91</v>
      </c>
      <c r="E272" t="s">
        <v>329</v>
      </c>
      <c r="F272" t="str">
        <f>VLOOKUP(H272,Vlookup!A:B,2,0)</f>
        <v>560-567 Transmission Operations</v>
      </c>
      <c r="G272" t="str">
        <f t="shared" si="4"/>
        <v>Non-Generation</v>
      </c>
      <c r="H272" s="26">
        <v>561</v>
      </c>
      <c r="I272" s="5" t="s">
        <v>94</v>
      </c>
      <c r="J272" t="s">
        <v>95</v>
      </c>
      <c r="K272" t="s">
        <v>101</v>
      </c>
      <c r="L272" s="5">
        <v>2024</v>
      </c>
      <c r="M272" s="6">
        <v>4544.3999999999996</v>
      </c>
    </row>
    <row r="273" spans="1:13" x14ac:dyDescent="0.3">
      <c r="A273" t="s">
        <v>279</v>
      </c>
      <c r="B273" t="s">
        <v>308</v>
      </c>
      <c r="C273" t="s">
        <v>89</v>
      </c>
      <c r="D273" t="s">
        <v>91</v>
      </c>
      <c r="E273" t="s">
        <v>329</v>
      </c>
      <c r="F273" t="str">
        <f>VLOOKUP(H273,Vlookup!A:B,2,0)</f>
        <v>560-567 Transmission Operations</v>
      </c>
      <c r="G273" t="str">
        <f t="shared" si="4"/>
        <v>Non-Generation</v>
      </c>
      <c r="H273" s="26">
        <v>561</v>
      </c>
      <c r="I273" s="5" t="s">
        <v>96</v>
      </c>
      <c r="J273" t="s">
        <v>97</v>
      </c>
      <c r="K273" t="s">
        <v>101</v>
      </c>
      <c r="L273" s="5">
        <v>2024</v>
      </c>
      <c r="M273" s="6">
        <v>649.20000000000005</v>
      </c>
    </row>
    <row r="274" spans="1:13" x14ac:dyDescent="0.3">
      <c r="A274" t="s">
        <v>279</v>
      </c>
      <c r="B274" t="s">
        <v>308</v>
      </c>
      <c r="C274" t="s">
        <v>89</v>
      </c>
      <c r="D274" t="s">
        <v>151</v>
      </c>
      <c r="E274" t="s">
        <v>330</v>
      </c>
      <c r="F274" t="str">
        <f>VLOOKUP(H274,Vlookup!A:B,2,0)</f>
        <v>560-567 Transmission Operations</v>
      </c>
      <c r="G274" t="str">
        <f t="shared" ref="G274:G337" si="5">IF(B274="FEG_ES",E274,"Non-Generation")</f>
        <v>Non-Generation</v>
      </c>
      <c r="H274" s="26">
        <v>566</v>
      </c>
      <c r="I274" s="5" t="s">
        <v>60</v>
      </c>
      <c r="J274" t="s">
        <v>61</v>
      </c>
      <c r="K274" t="s">
        <v>101</v>
      </c>
      <c r="L274" s="5">
        <v>2024</v>
      </c>
      <c r="M274" s="6">
        <v>1272</v>
      </c>
    </row>
    <row r="275" spans="1:13" x14ac:dyDescent="0.3">
      <c r="A275" t="s">
        <v>279</v>
      </c>
      <c r="B275" t="s">
        <v>308</v>
      </c>
      <c r="C275" t="s">
        <v>89</v>
      </c>
      <c r="D275" t="s">
        <v>98</v>
      </c>
      <c r="E275" t="s">
        <v>331</v>
      </c>
      <c r="F275" t="str">
        <f>VLOOKUP(H275,Vlookup!A:B,2,0)</f>
        <v>568-574 Transmission Maintenance</v>
      </c>
      <c r="G275" t="str">
        <f t="shared" si="5"/>
        <v>Non-Generation</v>
      </c>
      <c r="H275" s="26">
        <v>571</v>
      </c>
      <c r="I275" s="5" t="s">
        <v>99</v>
      </c>
      <c r="J275" t="s">
        <v>100</v>
      </c>
      <c r="K275" t="s">
        <v>101</v>
      </c>
      <c r="L275" s="5">
        <v>2024</v>
      </c>
      <c r="M275" s="6">
        <v>2412</v>
      </c>
    </row>
    <row r="276" spans="1:13" x14ac:dyDescent="0.3">
      <c r="A276" t="s">
        <v>279</v>
      </c>
      <c r="B276" t="s">
        <v>309</v>
      </c>
      <c r="C276" t="s">
        <v>109</v>
      </c>
      <c r="D276" t="s">
        <v>110</v>
      </c>
      <c r="E276" t="s">
        <v>110</v>
      </c>
      <c r="F276" t="str">
        <f>VLOOKUP(H276,Vlookup!A:B,2,0)</f>
        <v>426.1 Donations</v>
      </c>
      <c r="G276" t="str">
        <f t="shared" si="5"/>
        <v>Non-Generation</v>
      </c>
      <c r="H276" s="26">
        <v>426.1</v>
      </c>
      <c r="I276" s="5" t="s">
        <v>111</v>
      </c>
      <c r="J276" t="s">
        <v>112</v>
      </c>
      <c r="K276" t="s">
        <v>15</v>
      </c>
      <c r="L276" s="5">
        <v>2024</v>
      </c>
      <c r="M276" s="6">
        <v>83768.3</v>
      </c>
    </row>
    <row r="277" spans="1:13" x14ac:dyDescent="0.3">
      <c r="A277" t="s">
        <v>279</v>
      </c>
      <c r="B277" t="s">
        <v>309</v>
      </c>
      <c r="C277" t="s">
        <v>109</v>
      </c>
      <c r="D277" t="s">
        <v>110</v>
      </c>
      <c r="E277" t="s">
        <v>110</v>
      </c>
      <c r="F277" t="str">
        <f>VLOOKUP(H277,Vlookup!A:B,2,0)</f>
        <v>426.1 Donations</v>
      </c>
      <c r="G277" t="str">
        <f t="shared" si="5"/>
        <v>Non-Generation</v>
      </c>
      <c r="H277" s="26">
        <v>426.1</v>
      </c>
      <c r="I277" s="5" t="s">
        <v>111</v>
      </c>
      <c r="J277" t="s">
        <v>112</v>
      </c>
      <c r="K277" t="s">
        <v>22</v>
      </c>
      <c r="L277" s="5">
        <v>2024</v>
      </c>
      <c r="M277" s="6">
        <v>-3082.74</v>
      </c>
    </row>
    <row r="278" spans="1:13" x14ac:dyDescent="0.3">
      <c r="A278" t="s">
        <v>279</v>
      </c>
      <c r="B278" t="s">
        <v>309</v>
      </c>
      <c r="C278" t="s">
        <v>109</v>
      </c>
      <c r="D278" t="s">
        <v>110</v>
      </c>
      <c r="E278" t="s">
        <v>110</v>
      </c>
      <c r="F278" t="str">
        <f>VLOOKUP(H278,Vlookup!A:B,2,0)</f>
        <v>426.1 Donations</v>
      </c>
      <c r="G278" t="str">
        <f t="shared" si="5"/>
        <v>Non-Generation</v>
      </c>
      <c r="H278" s="26">
        <v>426.1</v>
      </c>
      <c r="I278" s="5" t="s">
        <v>111</v>
      </c>
      <c r="J278" t="s">
        <v>112</v>
      </c>
      <c r="K278" t="s">
        <v>16</v>
      </c>
      <c r="L278" s="5">
        <v>2024</v>
      </c>
      <c r="M278" s="6">
        <v>9713.0400000000009</v>
      </c>
    </row>
    <row r="279" spans="1:13" x14ac:dyDescent="0.3">
      <c r="A279" t="s">
        <v>279</v>
      </c>
      <c r="B279" t="s">
        <v>309</v>
      </c>
      <c r="C279" t="s">
        <v>109</v>
      </c>
      <c r="D279" t="s">
        <v>110</v>
      </c>
      <c r="E279" t="s">
        <v>110</v>
      </c>
      <c r="F279" t="str">
        <f>VLOOKUP(H279,Vlookup!A:B,2,0)</f>
        <v>426.1 Donations</v>
      </c>
      <c r="G279" t="str">
        <f t="shared" si="5"/>
        <v>Non-Generation</v>
      </c>
      <c r="H279" s="26">
        <v>426.1</v>
      </c>
      <c r="I279" s="5" t="s">
        <v>111</v>
      </c>
      <c r="J279" t="s">
        <v>112</v>
      </c>
      <c r="K279" t="s">
        <v>101</v>
      </c>
      <c r="L279" s="5">
        <v>2024</v>
      </c>
      <c r="M279" s="6">
        <v>6489.12</v>
      </c>
    </row>
    <row r="280" spans="1:13" x14ac:dyDescent="0.3">
      <c r="A280" t="s">
        <v>279</v>
      </c>
      <c r="B280" t="s">
        <v>309</v>
      </c>
      <c r="C280" t="s">
        <v>109</v>
      </c>
      <c r="D280" t="s">
        <v>110</v>
      </c>
      <c r="E280" t="s">
        <v>110</v>
      </c>
      <c r="F280" t="str">
        <f>VLOOKUP(H280,Vlookup!A:B,2,0)</f>
        <v>426.4 Exp. For Certain Civic, Political and Related Activity</v>
      </c>
      <c r="G280" t="str">
        <f t="shared" si="5"/>
        <v>Non-Generation</v>
      </c>
      <c r="H280" s="26">
        <v>426.4</v>
      </c>
      <c r="I280" s="5" t="s">
        <v>113</v>
      </c>
      <c r="J280" t="s">
        <v>114</v>
      </c>
      <c r="K280" t="s">
        <v>15</v>
      </c>
      <c r="L280" s="5">
        <v>2024</v>
      </c>
      <c r="M280" s="6">
        <v>255646.12</v>
      </c>
    </row>
    <row r="281" spans="1:13" x14ac:dyDescent="0.3">
      <c r="A281" t="s">
        <v>279</v>
      </c>
      <c r="B281" t="s">
        <v>309</v>
      </c>
      <c r="C281" t="s">
        <v>109</v>
      </c>
      <c r="D281" t="s">
        <v>110</v>
      </c>
      <c r="E281" t="s">
        <v>110</v>
      </c>
      <c r="F281" t="str">
        <f>VLOOKUP(H281,Vlookup!A:B,2,0)</f>
        <v>426.4 Exp. For Certain Civic, Political and Related Activity</v>
      </c>
      <c r="G281" t="str">
        <f t="shared" si="5"/>
        <v>Non-Generation</v>
      </c>
      <c r="H281" s="26">
        <v>426.4</v>
      </c>
      <c r="I281" s="5" t="s">
        <v>113</v>
      </c>
      <c r="J281" t="s">
        <v>114</v>
      </c>
      <c r="K281" t="s">
        <v>22</v>
      </c>
      <c r="L281" s="5">
        <v>2024</v>
      </c>
      <c r="M281" s="6">
        <v>-16904.7</v>
      </c>
    </row>
    <row r="282" spans="1:13" x14ac:dyDescent="0.3">
      <c r="A282" t="s">
        <v>279</v>
      </c>
      <c r="B282" t="s">
        <v>309</v>
      </c>
      <c r="C282" t="s">
        <v>109</v>
      </c>
      <c r="D282" t="s">
        <v>110</v>
      </c>
      <c r="E282" t="s">
        <v>110</v>
      </c>
      <c r="F282" t="str">
        <f>VLOOKUP(H282,Vlookup!A:B,2,0)</f>
        <v>426.4 Exp. For Certain Civic, Political and Related Activity</v>
      </c>
      <c r="G282" t="str">
        <f t="shared" si="5"/>
        <v>Non-Generation</v>
      </c>
      <c r="H282" s="26">
        <v>426.4</v>
      </c>
      <c r="I282" s="5" t="s">
        <v>113</v>
      </c>
      <c r="J282" t="s">
        <v>114</v>
      </c>
      <c r="K282" t="s">
        <v>16</v>
      </c>
      <c r="L282" s="5">
        <v>2024</v>
      </c>
      <c r="M282" s="6">
        <v>28648.959999999999</v>
      </c>
    </row>
    <row r="283" spans="1:13" x14ac:dyDescent="0.3">
      <c r="A283" t="s">
        <v>279</v>
      </c>
      <c r="B283" t="s">
        <v>309</v>
      </c>
      <c r="C283" t="s">
        <v>109</v>
      </c>
      <c r="D283" t="s">
        <v>110</v>
      </c>
      <c r="E283" t="s">
        <v>110</v>
      </c>
      <c r="F283" t="str">
        <f>VLOOKUP(H283,Vlookup!A:B,2,0)</f>
        <v>426.4 Exp. For Certain Civic, Political and Related Activity</v>
      </c>
      <c r="G283" t="str">
        <f t="shared" si="5"/>
        <v>Non-Generation</v>
      </c>
      <c r="H283" s="26">
        <v>426.4</v>
      </c>
      <c r="I283" s="5" t="s">
        <v>113</v>
      </c>
      <c r="J283" t="s">
        <v>114</v>
      </c>
      <c r="K283" t="s">
        <v>101</v>
      </c>
      <c r="L283" s="5">
        <v>2024</v>
      </c>
      <c r="M283" s="6">
        <v>73998.48</v>
      </c>
    </row>
    <row r="284" spans="1:13" x14ac:dyDescent="0.3">
      <c r="A284" t="s">
        <v>279</v>
      </c>
      <c r="B284" t="s">
        <v>309</v>
      </c>
      <c r="C284" t="s">
        <v>109</v>
      </c>
      <c r="D284" t="s">
        <v>110</v>
      </c>
      <c r="E284" t="s">
        <v>110</v>
      </c>
      <c r="F284" t="str">
        <f>VLOOKUP(H284,Vlookup!A:B,2,0)</f>
        <v>906-910 Customer Service &amp; Informational Operations</v>
      </c>
      <c r="G284" t="str">
        <f t="shared" si="5"/>
        <v>Non-Generation</v>
      </c>
      <c r="H284" s="26">
        <v>910</v>
      </c>
      <c r="I284" s="5" t="s">
        <v>40</v>
      </c>
      <c r="J284" t="s">
        <v>41</v>
      </c>
      <c r="K284" t="s">
        <v>101</v>
      </c>
      <c r="L284" s="5">
        <v>2024</v>
      </c>
      <c r="M284" s="6">
        <v>4961.04</v>
      </c>
    </row>
    <row r="285" spans="1:13" x14ac:dyDescent="0.3">
      <c r="A285" t="s">
        <v>279</v>
      </c>
      <c r="B285" t="s">
        <v>309</v>
      </c>
      <c r="C285" t="s">
        <v>109</v>
      </c>
      <c r="D285" t="s">
        <v>110</v>
      </c>
      <c r="E285" t="s">
        <v>110</v>
      </c>
      <c r="F285" t="str">
        <f>VLOOKUP(H285,Vlookup!A:B,2,0)</f>
        <v>920-933 Admin &amp; General Operations</v>
      </c>
      <c r="G285" t="str">
        <f t="shared" si="5"/>
        <v>Non-Generation</v>
      </c>
      <c r="H285" s="26">
        <v>920</v>
      </c>
      <c r="I285" s="5" t="s">
        <v>35</v>
      </c>
      <c r="J285" t="s">
        <v>36</v>
      </c>
      <c r="K285" t="s">
        <v>15</v>
      </c>
      <c r="L285" s="5">
        <v>2024</v>
      </c>
      <c r="M285" s="6">
        <v>10395355.779999999</v>
      </c>
    </row>
    <row r="286" spans="1:13" x14ac:dyDescent="0.3">
      <c r="A286" t="s">
        <v>279</v>
      </c>
      <c r="B286" t="s">
        <v>309</v>
      </c>
      <c r="C286" t="s">
        <v>109</v>
      </c>
      <c r="D286" t="s">
        <v>110</v>
      </c>
      <c r="E286" t="s">
        <v>110</v>
      </c>
      <c r="F286" t="str">
        <f>VLOOKUP(H286,Vlookup!A:B,2,0)</f>
        <v>920-933 Admin &amp; General Operations</v>
      </c>
      <c r="G286" t="str">
        <f t="shared" si="5"/>
        <v>Non-Generation</v>
      </c>
      <c r="H286" s="26">
        <v>920</v>
      </c>
      <c r="I286" s="5" t="s">
        <v>35</v>
      </c>
      <c r="J286" t="s">
        <v>36</v>
      </c>
      <c r="K286" t="s">
        <v>22</v>
      </c>
      <c r="L286" s="5">
        <v>2024</v>
      </c>
      <c r="M286" s="6">
        <v>-3596.24</v>
      </c>
    </row>
    <row r="287" spans="1:13" x14ac:dyDescent="0.3">
      <c r="A287" t="s">
        <v>279</v>
      </c>
      <c r="B287" t="s">
        <v>309</v>
      </c>
      <c r="C287" t="s">
        <v>109</v>
      </c>
      <c r="D287" t="s">
        <v>110</v>
      </c>
      <c r="E287" t="s">
        <v>110</v>
      </c>
      <c r="F287" t="str">
        <f>VLOOKUP(H287,Vlookup!A:B,2,0)</f>
        <v>920-933 Admin &amp; General Operations</v>
      </c>
      <c r="G287" t="str">
        <f t="shared" si="5"/>
        <v>Non-Generation</v>
      </c>
      <c r="H287" s="26">
        <v>920</v>
      </c>
      <c r="I287" s="5" t="s">
        <v>35</v>
      </c>
      <c r="J287" t="s">
        <v>36</v>
      </c>
      <c r="K287" t="s">
        <v>23</v>
      </c>
      <c r="L287" s="5">
        <v>2024</v>
      </c>
      <c r="M287" s="6">
        <v>12339.41</v>
      </c>
    </row>
    <row r="288" spans="1:13" x14ac:dyDescent="0.3">
      <c r="A288" t="s">
        <v>279</v>
      </c>
      <c r="B288" t="s">
        <v>309</v>
      </c>
      <c r="C288" t="s">
        <v>109</v>
      </c>
      <c r="D288" t="s">
        <v>110</v>
      </c>
      <c r="E288" t="s">
        <v>110</v>
      </c>
      <c r="F288" t="str">
        <f>VLOOKUP(H288,Vlookup!A:B,2,0)</f>
        <v>920-933 Admin &amp; General Operations</v>
      </c>
      <c r="G288" t="str">
        <f t="shared" si="5"/>
        <v>Non-Generation</v>
      </c>
      <c r="H288" s="26">
        <v>920</v>
      </c>
      <c r="I288" s="5" t="s">
        <v>35</v>
      </c>
      <c r="J288" t="s">
        <v>36</v>
      </c>
      <c r="K288" t="s">
        <v>30</v>
      </c>
      <c r="L288" s="5">
        <v>2024</v>
      </c>
      <c r="M288" s="6">
        <v>12607.68</v>
      </c>
    </row>
    <row r="289" spans="1:13" x14ac:dyDescent="0.3">
      <c r="A289" t="s">
        <v>279</v>
      </c>
      <c r="B289" t="s">
        <v>309</v>
      </c>
      <c r="C289" t="s">
        <v>109</v>
      </c>
      <c r="D289" t="s">
        <v>110</v>
      </c>
      <c r="E289" t="s">
        <v>110</v>
      </c>
      <c r="F289" t="str">
        <f>VLOOKUP(H289,Vlookup!A:B,2,0)</f>
        <v>920-933 Admin &amp; General Operations</v>
      </c>
      <c r="G289" t="str">
        <f t="shared" si="5"/>
        <v>Non-Generation</v>
      </c>
      <c r="H289" s="26">
        <v>920</v>
      </c>
      <c r="I289" s="5" t="s">
        <v>35</v>
      </c>
      <c r="J289" t="s">
        <v>36</v>
      </c>
      <c r="K289" t="s">
        <v>16</v>
      </c>
      <c r="L289" s="5">
        <v>2024</v>
      </c>
      <c r="M289" s="6">
        <v>1248492.3999999999</v>
      </c>
    </row>
    <row r="290" spans="1:13" x14ac:dyDescent="0.3">
      <c r="A290" t="s">
        <v>279</v>
      </c>
      <c r="B290" t="s">
        <v>309</v>
      </c>
      <c r="C290" t="s">
        <v>109</v>
      </c>
      <c r="D290" t="s">
        <v>110</v>
      </c>
      <c r="E290" t="s">
        <v>110</v>
      </c>
      <c r="F290" t="str">
        <f>VLOOKUP(H290,Vlookup!A:B,2,0)</f>
        <v>920-933 Admin &amp; General Operations</v>
      </c>
      <c r="G290" t="str">
        <f t="shared" si="5"/>
        <v>Non-Generation</v>
      </c>
      <c r="H290" s="26">
        <v>920</v>
      </c>
      <c r="I290" s="5" t="s">
        <v>35</v>
      </c>
      <c r="J290" t="s">
        <v>36</v>
      </c>
      <c r="K290" t="s">
        <v>101</v>
      </c>
      <c r="L290" s="5">
        <v>2024</v>
      </c>
      <c r="M290" s="6">
        <v>1868717.16</v>
      </c>
    </row>
    <row r="291" spans="1:13" x14ac:dyDescent="0.3">
      <c r="A291" t="s">
        <v>279</v>
      </c>
      <c r="B291" t="s">
        <v>309</v>
      </c>
      <c r="C291" t="s">
        <v>109</v>
      </c>
      <c r="D291" t="s">
        <v>110</v>
      </c>
      <c r="E291" t="s">
        <v>110</v>
      </c>
      <c r="F291" t="str">
        <f>VLOOKUP(H291,Vlookup!A:B,2,0)</f>
        <v>920-933 Admin &amp; General Operations</v>
      </c>
      <c r="G291" t="str">
        <f t="shared" si="5"/>
        <v>Non-Generation</v>
      </c>
      <c r="H291" s="26">
        <v>921</v>
      </c>
      <c r="I291" s="5" t="s">
        <v>105</v>
      </c>
      <c r="J291" t="s">
        <v>106</v>
      </c>
      <c r="K291" t="s">
        <v>22</v>
      </c>
      <c r="L291" s="5">
        <v>2024</v>
      </c>
      <c r="M291" s="6">
        <v>-479778.06</v>
      </c>
    </row>
    <row r="292" spans="1:13" x14ac:dyDescent="0.3">
      <c r="A292" t="s">
        <v>279</v>
      </c>
      <c r="B292" t="s">
        <v>309</v>
      </c>
      <c r="C292" t="s">
        <v>109</v>
      </c>
      <c r="D292" t="s">
        <v>110</v>
      </c>
      <c r="E292" t="s">
        <v>110</v>
      </c>
      <c r="F292" t="str">
        <f>VLOOKUP(H292,Vlookup!A:B,2,0)</f>
        <v>920-933 Admin &amp; General Operations</v>
      </c>
      <c r="G292" t="str">
        <f t="shared" si="5"/>
        <v>Non-Generation</v>
      </c>
      <c r="H292" s="26">
        <v>921</v>
      </c>
      <c r="I292" s="5" t="s">
        <v>105</v>
      </c>
      <c r="J292" t="s">
        <v>106</v>
      </c>
      <c r="K292" t="s">
        <v>16</v>
      </c>
      <c r="L292" s="5">
        <v>2024</v>
      </c>
      <c r="M292" s="6">
        <v>-57441.919999999998</v>
      </c>
    </row>
    <row r="293" spans="1:13" x14ac:dyDescent="0.3">
      <c r="A293" t="s">
        <v>279</v>
      </c>
      <c r="B293" t="s">
        <v>309</v>
      </c>
      <c r="C293" t="s">
        <v>109</v>
      </c>
      <c r="D293" t="s">
        <v>110</v>
      </c>
      <c r="E293" t="s">
        <v>110</v>
      </c>
      <c r="F293" t="str">
        <f>VLOOKUP(H293,Vlookup!A:B,2,0)</f>
        <v>920-933 Admin &amp; General Operations</v>
      </c>
      <c r="G293" t="str">
        <f t="shared" si="5"/>
        <v>Non-Generation</v>
      </c>
      <c r="H293" s="26">
        <v>925</v>
      </c>
      <c r="I293" s="5" t="s">
        <v>115</v>
      </c>
      <c r="J293" t="s">
        <v>116</v>
      </c>
      <c r="K293" t="s">
        <v>15</v>
      </c>
      <c r="L293" s="5">
        <v>2024</v>
      </c>
      <c r="M293" s="6">
        <v>39055.72</v>
      </c>
    </row>
    <row r="294" spans="1:13" x14ac:dyDescent="0.3">
      <c r="A294" t="s">
        <v>279</v>
      </c>
      <c r="B294" t="s">
        <v>309</v>
      </c>
      <c r="C294" t="s">
        <v>109</v>
      </c>
      <c r="D294" t="s">
        <v>110</v>
      </c>
      <c r="E294" t="s">
        <v>110</v>
      </c>
      <c r="F294" t="str">
        <f>VLOOKUP(H294,Vlookup!A:B,2,0)</f>
        <v>920-933 Admin &amp; General Operations</v>
      </c>
      <c r="G294" t="str">
        <f t="shared" si="5"/>
        <v>Non-Generation</v>
      </c>
      <c r="H294" s="26">
        <v>925</v>
      </c>
      <c r="I294" s="5" t="s">
        <v>115</v>
      </c>
      <c r="J294" t="s">
        <v>116</v>
      </c>
      <c r="K294" t="s">
        <v>16</v>
      </c>
      <c r="L294" s="5">
        <v>2024</v>
      </c>
      <c r="M294" s="6">
        <v>4686.68</v>
      </c>
    </row>
    <row r="295" spans="1:13" x14ac:dyDescent="0.3">
      <c r="A295" t="s">
        <v>279</v>
      </c>
      <c r="B295" t="s">
        <v>309</v>
      </c>
      <c r="C295" t="s">
        <v>109</v>
      </c>
      <c r="D295" t="s">
        <v>110</v>
      </c>
      <c r="E295" t="s">
        <v>110</v>
      </c>
      <c r="F295" t="str">
        <f>VLOOKUP(H295,Vlookup!A:B,2,0)</f>
        <v>920-933 Admin &amp; General Operations</v>
      </c>
      <c r="G295" t="str">
        <f t="shared" si="5"/>
        <v>Non-Generation</v>
      </c>
      <c r="H295" s="26">
        <v>930.1</v>
      </c>
      <c r="I295" s="5" t="s">
        <v>117</v>
      </c>
      <c r="J295" t="s">
        <v>118</v>
      </c>
      <c r="K295" t="s">
        <v>15</v>
      </c>
      <c r="L295" s="5">
        <v>2024</v>
      </c>
      <c r="M295" s="6">
        <v>74265</v>
      </c>
    </row>
    <row r="296" spans="1:13" x14ac:dyDescent="0.3">
      <c r="A296" t="s">
        <v>279</v>
      </c>
      <c r="B296" t="s">
        <v>309</v>
      </c>
      <c r="C296" t="s">
        <v>109</v>
      </c>
      <c r="D296" t="s">
        <v>110</v>
      </c>
      <c r="E296" t="s">
        <v>110</v>
      </c>
      <c r="F296" t="str">
        <f>VLOOKUP(H296,Vlookup!A:B,2,0)</f>
        <v>920-933 Admin &amp; General Operations</v>
      </c>
      <c r="G296" t="str">
        <f t="shared" si="5"/>
        <v>Non-Generation</v>
      </c>
      <c r="H296" s="26">
        <v>930.1</v>
      </c>
      <c r="I296" s="5" t="s">
        <v>117</v>
      </c>
      <c r="J296" t="s">
        <v>118</v>
      </c>
      <c r="K296" t="s">
        <v>22</v>
      </c>
      <c r="L296" s="5">
        <v>2024</v>
      </c>
      <c r="M296" s="6">
        <v>-5649.86</v>
      </c>
    </row>
    <row r="297" spans="1:13" x14ac:dyDescent="0.3">
      <c r="A297" t="s">
        <v>279</v>
      </c>
      <c r="B297" t="s">
        <v>309</v>
      </c>
      <c r="C297" t="s">
        <v>109</v>
      </c>
      <c r="D297" t="s">
        <v>110</v>
      </c>
      <c r="E297" t="s">
        <v>110</v>
      </c>
      <c r="F297" t="str">
        <f>VLOOKUP(H297,Vlookup!A:B,2,0)</f>
        <v>920-933 Admin &amp; General Operations</v>
      </c>
      <c r="G297" t="str">
        <f t="shared" si="5"/>
        <v>Non-Generation</v>
      </c>
      <c r="H297" s="26">
        <v>930.1</v>
      </c>
      <c r="I297" s="5" t="s">
        <v>117</v>
      </c>
      <c r="J297" t="s">
        <v>118</v>
      </c>
      <c r="K297" t="s">
        <v>16</v>
      </c>
      <c r="L297" s="5">
        <v>2024</v>
      </c>
      <c r="M297" s="6">
        <v>8233.9</v>
      </c>
    </row>
    <row r="298" spans="1:13" x14ac:dyDescent="0.3">
      <c r="A298" t="s">
        <v>279</v>
      </c>
      <c r="B298" t="s">
        <v>309</v>
      </c>
      <c r="C298" t="s">
        <v>109</v>
      </c>
      <c r="D298" t="s">
        <v>110</v>
      </c>
      <c r="E298" t="s">
        <v>110</v>
      </c>
      <c r="F298" t="str">
        <f>VLOOKUP(H298,Vlookup!A:B,2,0)</f>
        <v>920-933 Admin &amp; General Operations</v>
      </c>
      <c r="G298" t="str">
        <f t="shared" si="5"/>
        <v>Non-Generation</v>
      </c>
      <c r="H298" s="26">
        <v>930.1</v>
      </c>
      <c r="I298" s="5" t="s">
        <v>117</v>
      </c>
      <c r="J298" t="s">
        <v>118</v>
      </c>
      <c r="K298" t="s">
        <v>101</v>
      </c>
      <c r="L298" s="5">
        <v>2024</v>
      </c>
      <c r="M298" s="6">
        <v>1597.56</v>
      </c>
    </row>
    <row r="299" spans="1:13" x14ac:dyDescent="0.3">
      <c r="A299" t="s">
        <v>280</v>
      </c>
      <c r="B299" t="s">
        <v>303</v>
      </c>
      <c r="C299" t="s">
        <v>300</v>
      </c>
      <c r="D299" t="s">
        <v>301</v>
      </c>
      <c r="E299" t="s">
        <v>69</v>
      </c>
      <c r="F299" t="str">
        <f>VLOOKUP(H299,Vlookup!A:B,2,0)</f>
        <v>500-509 Fossil Operations</v>
      </c>
      <c r="G299" t="str">
        <f t="shared" si="5"/>
        <v>Anclote</v>
      </c>
      <c r="H299" s="26">
        <v>500</v>
      </c>
      <c r="I299" s="5" t="s">
        <v>121</v>
      </c>
      <c r="J299" t="s">
        <v>122</v>
      </c>
      <c r="K299" t="s">
        <v>15</v>
      </c>
      <c r="L299" s="5">
        <v>2024</v>
      </c>
      <c r="M299" s="6">
        <v>1245723.4712</v>
      </c>
    </row>
    <row r="300" spans="1:13" x14ac:dyDescent="0.3">
      <c r="A300" t="s">
        <v>280</v>
      </c>
      <c r="B300" t="s">
        <v>303</v>
      </c>
      <c r="C300" t="s">
        <v>300</v>
      </c>
      <c r="D300" t="s">
        <v>301</v>
      </c>
      <c r="E300" t="s">
        <v>69</v>
      </c>
      <c r="F300" t="str">
        <f>VLOOKUP(H300,Vlookup!A:B,2,0)</f>
        <v>500-509 Fossil Operations</v>
      </c>
      <c r="G300" t="str">
        <f t="shared" si="5"/>
        <v>Anclote</v>
      </c>
      <c r="H300" s="26">
        <v>500</v>
      </c>
      <c r="I300" s="5" t="s">
        <v>121</v>
      </c>
      <c r="J300" t="s">
        <v>122</v>
      </c>
      <c r="K300" t="s">
        <v>102</v>
      </c>
      <c r="L300" s="5">
        <v>2024</v>
      </c>
      <c r="M300" s="6">
        <v>1607632.0149999999</v>
      </c>
    </row>
    <row r="301" spans="1:13" x14ac:dyDescent="0.3">
      <c r="A301" t="s">
        <v>280</v>
      </c>
      <c r="B301" t="s">
        <v>303</v>
      </c>
      <c r="C301" t="s">
        <v>300</v>
      </c>
      <c r="D301" t="s">
        <v>301</v>
      </c>
      <c r="E301" t="s">
        <v>69</v>
      </c>
      <c r="F301" t="str">
        <f>VLOOKUP(H301,Vlookup!A:B,2,0)</f>
        <v>500-509 Fossil Operations</v>
      </c>
      <c r="G301" t="str">
        <f t="shared" si="5"/>
        <v>Anclote</v>
      </c>
      <c r="H301" s="26">
        <v>500</v>
      </c>
      <c r="I301" s="5" t="s">
        <v>121</v>
      </c>
      <c r="J301" t="s">
        <v>122</v>
      </c>
      <c r="K301" t="s">
        <v>26</v>
      </c>
      <c r="L301" s="5">
        <v>2024</v>
      </c>
      <c r="M301" s="6">
        <v>-118603.308</v>
      </c>
    </row>
    <row r="302" spans="1:13" x14ac:dyDescent="0.3">
      <c r="A302" t="s">
        <v>280</v>
      </c>
      <c r="B302" t="s">
        <v>303</v>
      </c>
      <c r="C302" t="s">
        <v>300</v>
      </c>
      <c r="D302" t="s">
        <v>301</v>
      </c>
      <c r="E302" t="s">
        <v>69</v>
      </c>
      <c r="F302" t="str">
        <f>VLOOKUP(H302,Vlookup!A:B,2,0)</f>
        <v>500-509 Fossil Operations</v>
      </c>
      <c r="G302" t="str">
        <f t="shared" si="5"/>
        <v>Anclote</v>
      </c>
      <c r="H302" s="26">
        <v>500</v>
      </c>
      <c r="I302" s="5" t="s">
        <v>121</v>
      </c>
      <c r="J302" t="s">
        <v>122</v>
      </c>
      <c r="K302" t="s">
        <v>104</v>
      </c>
      <c r="L302" s="5">
        <v>2024</v>
      </c>
      <c r="M302" s="6">
        <v>800000.00399999996</v>
      </c>
    </row>
    <row r="303" spans="1:13" x14ac:dyDescent="0.3">
      <c r="A303" t="s">
        <v>280</v>
      </c>
      <c r="B303" t="s">
        <v>303</v>
      </c>
      <c r="C303" t="s">
        <v>300</v>
      </c>
      <c r="D303" t="s">
        <v>301</v>
      </c>
      <c r="E303" t="s">
        <v>69</v>
      </c>
      <c r="F303" t="str">
        <f>VLOOKUP(H303,Vlookup!A:B,2,0)</f>
        <v>500-509 Fossil Operations</v>
      </c>
      <c r="G303" t="str">
        <f t="shared" si="5"/>
        <v>Anclote</v>
      </c>
      <c r="H303" s="26">
        <v>500</v>
      </c>
      <c r="I303" s="5" t="s">
        <v>121</v>
      </c>
      <c r="J303" t="s">
        <v>122</v>
      </c>
      <c r="K303" t="s">
        <v>68</v>
      </c>
      <c r="L303" s="5">
        <v>2024</v>
      </c>
      <c r="M303" s="6">
        <v>55000.02</v>
      </c>
    </row>
    <row r="304" spans="1:13" x14ac:dyDescent="0.3">
      <c r="A304" t="s">
        <v>280</v>
      </c>
      <c r="B304" t="s">
        <v>303</v>
      </c>
      <c r="C304" t="s">
        <v>300</v>
      </c>
      <c r="D304" t="s">
        <v>301</v>
      </c>
      <c r="E304" t="s">
        <v>69</v>
      </c>
      <c r="F304" t="str">
        <f>VLOOKUP(H304,Vlookup!A:B,2,0)</f>
        <v>500-509 Fossil Operations</v>
      </c>
      <c r="G304" t="str">
        <f t="shared" si="5"/>
        <v>Anclote</v>
      </c>
      <c r="H304" s="26">
        <v>500</v>
      </c>
      <c r="I304" s="5" t="s">
        <v>121</v>
      </c>
      <c r="J304" t="s">
        <v>122</v>
      </c>
      <c r="K304" t="s">
        <v>134</v>
      </c>
      <c r="L304" s="5">
        <v>2024</v>
      </c>
      <c r="M304" s="6">
        <v>20628.53</v>
      </c>
    </row>
    <row r="305" spans="1:13" x14ac:dyDescent="0.3">
      <c r="A305" t="s">
        <v>280</v>
      </c>
      <c r="B305" t="s">
        <v>303</v>
      </c>
      <c r="C305" t="s">
        <v>300</v>
      </c>
      <c r="D305" t="s">
        <v>301</v>
      </c>
      <c r="E305" t="s">
        <v>69</v>
      </c>
      <c r="F305" t="str">
        <f>VLOOKUP(H305,Vlookup!A:B,2,0)</f>
        <v>500-509 Fossil Operations</v>
      </c>
      <c r="G305" t="str">
        <f t="shared" si="5"/>
        <v>Anclote</v>
      </c>
      <c r="H305" s="26">
        <v>500</v>
      </c>
      <c r="I305" s="5" t="s">
        <v>121</v>
      </c>
      <c r="J305" t="s">
        <v>122</v>
      </c>
      <c r="K305" t="s">
        <v>16</v>
      </c>
      <c r="L305" s="5">
        <v>2024</v>
      </c>
      <c r="M305" s="6">
        <v>97858.76</v>
      </c>
    </row>
    <row r="306" spans="1:13" x14ac:dyDescent="0.3">
      <c r="A306" t="s">
        <v>280</v>
      </c>
      <c r="B306" t="s">
        <v>303</v>
      </c>
      <c r="C306" t="s">
        <v>300</v>
      </c>
      <c r="D306" t="s">
        <v>301</v>
      </c>
      <c r="E306" t="s">
        <v>69</v>
      </c>
      <c r="F306" t="str">
        <f>VLOOKUP(H306,Vlookup!A:B,2,0)</f>
        <v>500-509 Fossil Operations</v>
      </c>
      <c r="G306" t="str">
        <f t="shared" si="5"/>
        <v>Anclote</v>
      </c>
      <c r="H306" s="26">
        <v>500</v>
      </c>
      <c r="I306" s="5" t="s">
        <v>121</v>
      </c>
      <c r="J306" t="s">
        <v>122</v>
      </c>
      <c r="K306" t="s">
        <v>103</v>
      </c>
      <c r="L306" s="5">
        <v>2024</v>
      </c>
      <c r="M306" s="6">
        <v>72228.97</v>
      </c>
    </row>
    <row r="307" spans="1:13" x14ac:dyDescent="0.3">
      <c r="A307" t="s">
        <v>280</v>
      </c>
      <c r="B307" t="s">
        <v>303</v>
      </c>
      <c r="C307" t="s">
        <v>300</v>
      </c>
      <c r="D307" t="s">
        <v>301</v>
      </c>
      <c r="E307" t="s">
        <v>69</v>
      </c>
      <c r="F307" t="str">
        <f>VLOOKUP(H307,Vlookup!A:B,2,0)</f>
        <v>500-509 Fossil Operations</v>
      </c>
      <c r="G307" t="str">
        <f t="shared" si="5"/>
        <v>Anclote</v>
      </c>
      <c r="H307" s="26">
        <v>501</v>
      </c>
      <c r="I307" s="5" t="s">
        <v>70</v>
      </c>
      <c r="J307" t="s">
        <v>71</v>
      </c>
      <c r="K307" t="s">
        <v>15</v>
      </c>
      <c r="L307" s="5">
        <v>2024</v>
      </c>
      <c r="M307" s="6">
        <v>4177.6400000000003</v>
      </c>
    </row>
    <row r="308" spans="1:13" x14ac:dyDescent="0.3">
      <c r="A308" t="s">
        <v>280</v>
      </c>
      <c r="B308" t="s">
        <v>303</v>
      </c>
      <c r="C308" t="s">
        <v>300</v>
      </c>
      <c r="D308" t="s">
        <v>301</v>
      </c>
      <c r="E308" t="s">
        <v>69</v>
      </c>
      <c r="F308" t="str">
        <f>VLOOKUP(H308,Vlookup!A:B,2,0)</f>
        <v>500-509 Fossil Operations</v>
      </c>
      <c r="G308" t="str">
        <f t="shared" si="5"/>
        <v>Anclote</v>
      </c>
      <c r="H308" s="26">
        <v>501</v>
      </c>
      <c r="I308" s="5" t="s">
        <v>70</v>
      </c>
      <c r="J308" t="s">
        <v>71</v>
      </c>
      <c r="K308" t="s">
        <v>134</v>
      </c>
      <c r="L308" s="5">
        <v>2024</v>
      </c>
      <c r="M308" s="6">
        <v>219620.86</v>
      </c>
    </row>
    <row r="309" spans="1:13" x14ac:dyDescent="0.3">
      <c r="A309" t="s">
        <v>280</v>
      </c>
      <c r="B309" t="s">
        <v>303</v>
      </c>
      <c r="C309" t="s">
        <v>300</v>
      </c>
      <c r="D309" t="s">
        <v>301</v>
      </c>
      <c r="E309" t="s">
        <v>69</v>
      </c>
      <c r="F309" t="str">
        <f>VLOOKUP(H309,Vlookup!A:B,2,0)</f>
        <v>500-509 Fossil Operations</v>
      </c>
      <c r="G309" t="str">
        <f t="shared" si="5"/>
        <v>Anclote</v>
      </c>
      <c r="H309" s="26">
        <v>501</v>
      </c>
      <c r="I309" s="5" t="s">
        <v>70</v>
      </c>
      <c r="J309" t="s">
        <v>71</v>
      </c>
      <c r="K309" t="s">
        <v>16</v>
      </c>
      <c r="L309" s="5">
        <v>2024</v>
      </c>
      <c r="M309" s="6">
        <v>501.28</v>
      </c>
    </row>
    <row r="310" spans="1:13" x14ac:dyDescent="0.3">
      <c r="A310" t="s">
        <v>280</v>
      </c>
      <c r="B310" t="s">
        <v>303</v>
      </c>
      <c r="C310" t="s">
        <v>300</v>
      </c>
      <c r="D310" t="s">
        <v>301</v>
      </c>
      <c r="E310" t="s">
        <v>69</v>
      </c>
      <c r="F310" t="str">
        <f>VLOOKUP(H310,Vlookup!A:B,2,0)</f>
        <v>500-509 Fossil Operations</v>
      </c>
      <c r="G310" t="str">
        <f t="shared" si="5"/>
        <v>Anclote</v>
      </c>
      <c r="H310" s="26">
        <v>502</v>
      </c>
      <c r="I310" s="5" t="s">
        <v>123</v>
      </c>
      <c r="J310" t="s">
        <v>124</v>
      </c>
      <c r="K310" t="s">
        <v>15</v>
      </c>
      <c r="L310" s="5">
        <v>2024</v>
      </c>
      <c r="M310" s="6">
        <v>6837.2964000000002</v>
      </c>
    </row>
    <row r="311" spans="1:13" x14ac:dyDescent="0.3">
      <c r="A311" t="s">
        <v>280</v>
      </c>
      <c r="B311" t="s">
        <v>303</v>
      </c>
      <c r="C311" t="s">
        <v>300</v>
      </c>
      <c r="D311" t="s">
        <v>301</v>
      </c>
      <c r="E311" t="s">
        <v>69</v>
      </c>
      <c r="F311" t="str">
        <f>VLOOKUP(H311,Vlookup!A:B,2,0)</f>
        <v>500-509 Fossil Operations</v>
      </c>
      <c r="G311" t="str">
        <f t="shared" si="5"/>
        <v>Anclote</v>
      </c>
      <c r="H311" s="26">
        <v>502</v>
      </c>
      <c r="I311" s="5" t="s">
        <v>123</v>
      </c>
      <c r="J311" t="s">
        <v>124</v>
      </c>
      <c r="K311" t="s">
        <v>134</v>
      </c>
      <c r="L311" s="5">
        <v>2024</v>
      </c>
      <c r="M311" s="6">
        <v>18994.080000000002</v>
      </c>
    </row>
    <row r="312" spans="1:13" x14ac:dyDescent="0.3">
      <c r="A312" t="s">
        <v>280</v>
      </c>
      <c r="B312" t="s">
        <v>303</v>
      </c>
      <c r="C312" t="s">
        <v>300</v>
      </c>
      <c r="D312" t="s">
        <v>301</v>
      </c>
      <c r="E312" t="s">
        <v>69</v>
      </c>
      <c r="F312" t="str">
        <f>VLOOKUP(H312,Vlookup!A:B,2,0)</f>
        <v>500-509 Fossil Operations</v>
      </c>
      <c r="G312" t="str">
        <f t="shared" si="5"/>
        <v>Anclote</v>
      </c>
      <c r="H312" s="26">
        <v>502</v>
      </c>
      <c r="I312" s="5" t="s">
        <v>123</v>
      </c>
      <c r="J312" t="s">
        <v>124</v>
      </c>
      <c r="K312" t="s">
        <v>16</v>
      </c>
      <c r="L312" s="5">
        <v>2024</v>
      </c>
      <c r="M312" s="6">
        <v>820.48</v>
      </c>
    </row>
    <row r="313" spans="1:13" x14ac:dyDescent="0.3">
      <c r="A313" t="s">
        <v>280</v>
      </c>
      <c r="B313" t="s">
        <v>303</v>
      </c>
      <c r="C313" t="s">
        <v>300</v>
      </c>
      <c r="D313" t="s">
        <v>301</v>
      </c>
      <c r="E313" t="s">
        <v>69</v>
      </c>
      <c r="F313" t="str">
        <f>VLOOKUP(H313,Vlookup!A:B,2,0)</f>
        <v>500-509 Fossil Operations</v>
      </c>
      <c r="G313" t="str">
        <f t="shared" si="5"/>
        <v>Anclote</v>
      </c>
      <c r="H313" s="26">
        <v>506</v>
      </c>
      <c r="I313" s="5" t="s">
        <v>76</v>
      </c>
      <c r="J313" t="s">
        <v>77</v>
      </c>
      <c r="K313" t="s">
        <v>15</v>
      </c>
      <c r="L313" s="5">
        <v>2024</v>
      </c>
      <c r="M313" s="6">
        <v>141429.9852</v>
      </c>
    </row>
    <row r="314" spans="1:13" x14ac:dyDescent="0.3">
      <c r="A314" t="s">
        <v>280</v>
      </c>
      <c r="B314" t="s">
        <v>303</v>
      </c>
      <c r="C314" t="s">
        <v>300</v>
      </c>
      <c r="D314" t="s">
        <v>301</v>
      </c>
      <c r="E314" t="s">
        <v>69</v>
      </c>
      <c r="F314" t="str">
        <f>VLOOKUP(H314,Vlookup!A:B,2,0)</f>
        <v>500-509 Fossil Operations</v>
      </c>
      <c r="G314" t="str">
        <f t="shared" si="5"/>
        <v>Anclote</v>
      </c>
      <c r="H314" s="26">
        <v>506</v>
      </c>
      <c r="I314" s="5" t="s">
        <v>76</v>
      </c>
      <c r="J314" t="s">
        <v>77</v>
      </c>
      <c r="K314" t="s">
        <v>134</v>
      </c>
      <c r="L314" s="5">
        <v>2024</v>
      </c>
      <c r="M314" s="6">
        <v>179090.41</v>
      </c>
    </row>
    <row r="315" spans="1:13" x14ac:dyDescent="0.3">
      <c r="A315" t="s">
        <v>280</v>
      </c>
      <c r="B315" t="s">
        <v>303</v>
      </c>
      <c r="C315" t="s">
        <v>300</v>
      </c>
      <c r="D315" t="s">
        <v>301</v>
      </c>
      <c r="E315" t="s">
        <v>69</v>
      </c>
      <c r="F315" t="str">
        <f>VLOOKUP(H315,Vlookup!A:B,2,0)</f>
        <v>500-509 Fossil Operations</v>
      </c>
      <c r="G315" t="str">
        <f t="shared" si="5"/>
        <v>Anclote</v>
      </c>
      <c r="H315" s="26">
        <v>506</v>
      </c>
      <c r="I315" s="5" t="s">
        <v>76</v>
      </c>
      <c r="J315" t="s">
        <v>77</v>
      </c>
      <c r="K315" t="s">
        <v>16</v>
      </c>
      <c r="L315" s="5">
        <v>2024</v>
      </c>
      <c r="M315" s="6">
        <v>16971.54</v>
      </c>
    </row>
    <row r="316" spans="1:13" x14ac:dyDescent="0.3">
      <c r="A316" t="s">
        <v>280</v>
      </c>
      <c r="B316" t="s">
        <v>303</v>
      </c>
      <c r="C316" t="s">
        <v>300</v>
      </c>
      <c r="D316" t="s">
        <v>301</v>
      </c>
      <c r="E316" t="s">
        <v>69</v>
      </c>
      <c r="F316" t="str">
        <f>VLOOKUP(H316,Vlookup!A:B,2,0)</f>
        <v>510-515 Fossil Maintenance</v>
      </c>
      <c r="G316" t="str">
        <f t="shared" si="5"/>
        <v>Anclote</v>
      </c>
      <c r="H316" s="26">
        <v>510</v>
      </c>
      <c r="I316" s="5" t="s">
        <v>72</v>
      </c>
      <c r="J316" t="s">
        <v>73</v>
      </c>
      <c r="K316" t="s">
        <v>15</v>
      </c>
      <c r="L316" s="5">
        <v>2024</v>
      </c>
      <c r="M316" s="6">
        <v>1693546.8958000001</v>
      </c>
    </row>
    <row r="317" spans="1:13" x14ac:dyDescent="0.3">
      <c r="A317" t="s">
        <v>280</v>
      </c>
      <c r="B317" t="s">
        <v>303</v>
      </c>
      <c r="C317" t="s">
        <v>300</v>
      </c>
      <c r="D317" t="s">
        <v>301</v>
      </c>
      <c r="E317" t="s">
        <v>69</v>
      </c>
      <c r="F317" t="str">
        <f>VLOOKUP(H317,Vlookup!A:B,2,0)</f>
        <v>510-515 Fossil Maintenance</v>
      </c>
      <c r="G317" t="str">
        <f t="shared" si="5"/>
        <v>Anclote</v>
      </c>
      <c r="H317" s="26">
        <v>510</v>
      </c>
      <c r="I317" s="5" t="s">
        <v>72</v>
      </c>
      <c r="J317" t="s">
        <v>73</v>
      </c>
      <c r="K317" t="s">
        <v>102</v>
      </c>
      <c r="L317" s="5">
        <v>2024</v>
      </c>
      <c r="M317" s="6">
        <v>1308227.0363</v>
      </c>
    </row>
    <row r="318" spans="1:13" x14ac:dyDescent="0.3">
      <c r="A318" t="s">
        <v>280</v>
      </c>
      <c r="B318" t="s">
        <v>303</v>
      </c>
      <c r="C318" t="s">
        <v>300</v>
      </c>
      <c r="D318" t="s">
        <v>301</v>
      </c>
      <c r="E318" t="s">
        <v>69</v>
      </c>
      <c r="F318" t="str">
        <f>VLOOKUP(H318,Vlookup!A:B,2,0)</f>
        <v>510-515 Fossil Maintenance</v>
      </c>
      <c r="G318" t="str">
        <f t="shared" si="5"/>
        <v>Anclote</v>
      </c>
      <c r="H318" s="26">
        <v>510</v>
      </c>
      <c r="I318" s="5" t="s">
        <v>72</v>
      </c>
      <c r="J318" t="s">
        <v>73</v>
      </c>
      <c r="K318" t="s">
        <v>134</v>
      </c>
      <c r="L318" s="5">
        <v>2024</v>
      </c>
      <c r="M318" s="6">
        <v>596065.18000000005</v>
      </c>
    </row>
    <row r="319" spans="1:13" x14ac:dyDescent="0.3">
      <c r="A319" t="s">
        <v>280</v>
      </c>
      <c r="B319" t="s">
        <v>303</v>
      </c>
      <c r="C319" t="s">
        <v>300</v>
      </c>
      <c r="D319" t="s">
        <v>301</v>
      </c>
      <c r="E319" t="s">
        <v>69</v>
      </c>
      <c r="F319" t="str">
        <f>VLOOKUP(H319,Vlookup!A:B,2,0)</f>
        <v>510-515 Fossil Maintenance</v>
      </c>
      <c r="G319" t="str">
        <f t="shared" si="5"/>
        <v>Anclote</v>
      </c>
      <c r="H319" s="26">
        <v>510</v>
      </c>
      <c r="I319" s="5" t="s">
        <v>72</v>
      </c>
      <c r="J319" t="s">
        <v>73</v>
      </c>
      <c r="K319" t="s">
        <v>16</v>
      </c>
      <c r="L319" s="5">
        <v>2024</v>
      </c>
      <c r="M319" s="6">
        <v>186290.24</v>
      </c>
    </row>
    <row r="320" spans="1:13" x14ac:dyDescent="0.3">
      <c r="A320" t="s">
        <v>280</v>
      </c>
      <c r="B320" t="s">
        <v>303</v>
      </c>
      <c r="C320" t="s">
        <v>300</v>
      </c>
      <c r="D320" t="s">
        <v>301</v>
      </c>
      <c r="E320" t="s">
        <v>69</v>
      </c>
      <c r="F320" t="str">
        <f>VLOOKUP(H320,Vlookup!A:B,2,0)</f>
        <v>510-515 Fossil Maintenance</v>
      </c>
      <c r="G320" t="str">
        <f t="shared" si="5"/>
        <v>Anclote</v>
      </c>
      <c r="H320" s="26">
        <v>510</v>
      </c>
      <c r="I320" s="5" t="s">
        <v>72</v>
      </c>
      <c r="J320" t="s">
        <v>73</v>
      </c>
      <c r="K320" t="s">
        <v>103</v>
      </c>
      <c r="L320" s="5">
        <v>2024</v>
      </c>
      <c r="M320" s="6">
        <v>39246.82</v>
      </c>
    </row>
    <row r="321" spans="1:13" x14ac:dyDescent="0.3">
      <c r="A321" t="s">
        <v>280</v>
      </c>
      <c r="B321" t="s">
        <v>303</v>
      </c>
      <c r="C321" t="s">
        <v>300</v>
      </c>
      <c r="D321" t="s">
        <v>301</v>
      </c>
      <c r="E321" t="s">
        <v>69</v>
      </c>
      <c r="F321" t="str">
        <f>VLOOKUP(H321,Vlookup!A:B,2,0)</f>
        <v>510-515 Fossil Maintenance</v>
      </c>
      <c r="G321" t="str">
        <f t="shared" si="5"/>
        <v>Anclote</v>
      </c>
      <c r="H321" s="26">
        <v>510</v>
      </c>
      <c r="I321" s="5" t="s">
        <v>78</v>
      </c>
      <c r="J321" t="s">
        <v>79</v>
      </c>
      <c r="K321" t="s">
        <v>134</v>
      </c>
      <c r="L321" s="5">
        <v>2024</v>
      </c>
      <c r="M321" s="6">
        <v>108815.77</v>
      </c>
    </row>
    <row r="322" spans="1:13" x14ac:dyDescent="0.3">
      <c r="A322" t="s">
        <v>280</v>
      </c>
      <c r="B322" t="s">
        <v>303</v>
      </c>
      <c r="C322" t="s">
        <v>300</v>
      </c>
      <c r="D322" t="s">
        <v>301</v>
      </c>
      <c r="E322" t="s">
        <v>69</v>
      </c>
      <c r="F322" t="str">
        <f>VLOOKUP(H322,Vlookup!A:B,2,0)</f>
        <v>510-515 Fossil Maintenance</v>
      </c>
      <c r="G322" t="str">
        <f t="shared" si="5"/>
        <v>Anclote</v>
      </c>
      <c r="H322" s="26">
        <v>511</v>
      </c>
      <c r="I322" s="5" t="s">
        <v>182</v>
      </c>
      <c r="J322" t="s">
        <v>183</v>
      </c>
      <c r="K322" t="s">
        <v>134</v>
      </c>
      <c r="L322" s="5">
        <v>2024</v>
      </c>
      <c r="M322" s="6">
        <v>66640.45</v>
      </c>
    </row>
    <row r="323" spans="1:13" x14ac:dyDescent="0.3">
      <c r="A323" t="s">
        <v>280</v>
      </c>
      <c r="B323" t="s">
        <v>303</v>
      </c>
      <c r="C323" t="s">
        <v>300</v>
      </c>
      <c r="D323" t="s">
        <v>301</v>
      </c>
      <c r="E323" t="s">
        <v>69</v>
      </c>
      <c r="F323" t="str">
        <f>VLOOKUP(H323,Vlookup!A:B,2,0)</f>
        <v>510-515 Fossil Maintenance</v>
      </c>
      <c r="G323" t="str">
        <f t="shared" si="5"/>
        <v>Anclote</v>
      </c>
      <c r="H323" s="26">
        <v>512</v>
      </c>
      <c r="I323" s="5" t="s">
        <v>214</v>
      </c>
      <c r="J323" t="s">
        <v>215</v>
      </c>
      <c r="K323" t="s">
        <v>134</v>
      </c>
      <c r="L323" s="5">
        <v>2024</v>
      </c>
      <c r="M323" s="6">
        <v>2434.77</v>
      </c>
    </row>
    <row r="324" spans="1:13" x14ac:dyDescent="0.3">
      <c r="A324" t="s">
        <v>280</v>
      </c>
      <c r="B324" t="s">
        <v>303</v>
      </c>
      <c r="C324" t="s">
        <v>300</v>
      </c>
      <c r="D324" t="s">
        <v>301</v>
      </c>
      <c r="E324" t="s">
        <v>69</v>
      </c>
      <c r="F324" t="str">
        <f>VLOOKUP(H324,Vlookup!A:B,2,0)</f>
        <v>510-515 Fossil Maintenance</v>
      </c>
      <c r="G324" t="str">
        <f t="shared" si="5"/>
        <v>Anclote</v>
      </c>
      <c r="H324" s="26">
        <v>513</v>
      </c>
      <c r="I324" s="5" t="s">
        <v>216</v>
      </c>
      <c r="J324" t="s">
        <v>217</v>
      </c>
      <c r="K324" t="s">
        <v>134</v>
      </c>
      <c r="L324" s="5">
        <v>2024</v>
      </c>
      <c r="M324" s="6">
        <v>5891.19</v>
      </c>
    </row>
    <row r="325" spans="1:13" x14ac:dyDescent="0.3">
      <c r="A325" t="s">
        <v>280</v>
      </c>
      <c r="B325" t="s">
        <v>303</v>
      </c>
      <c r="C325" t="s">
        <v>300</v>
      </c>
      <c r="D325" t="s">
        <v>301</v>
      </c>
      <c r="E325" t="s">
        <v>69</v>
      </c>
      <c r="F325" t="str">
        <f>VLOOKUP(H325,Vlookup!A:B,2,0)</f>
        <v>510-515 Fossil Maintenance</v>
      </c>
      <c r="G325" t="str">
        <f t="shared" si="5"/>
        <v>Anclote</v>
      </c>
      <c r="H325" s="26">
        <v>514</v>
      </c>
      <c r="I325" s="5" t="s">
        <v>135</v>
      </c>
      <c r="J325" t="s">
        <v>136</v>
      </c>
      <c r="K325" t="s">
        <v>134</v>
      </c>
      <c r="L325" s="5">
        <v>2024</v>
      </c>
      <c r="M325" s="6">
        <v>85946.63</v>
      </c>
    </row>
    <row r="326" spans="1:13" x14ac:dyDescent="0.3">
      <c r="A326" t="s">
        <v>280</v>
      </c>
      <c r="B326" t="s">
        <v>303</v>
      </c>
      <c r="C326" t="s">
        <v>300</v>
      </c>
      <c r="D326" t="s">
        <v>301</v>
      </c>
      <c r="E326" t="s">
        <v>69</v>
      </c>
      <c r="F326" t="str">
        <f>VLOOKUP(H326,Vlookup!A:B,2,0)</f>
        <v>920-933 Admin &amp; General Operations</v>
      </c>
      <c r="G326" t="str">
        <f t="shared" si="5"/>
        <v>Anclote</v>
      </c>
      <c r="H326" s="26">
        <v>920</v>
      </c>
      <c r="I326" s="5" t="s">
        <v>35</v>
      </c>
      <c r="J326" t="s">
        <v>36</v>
      </c>
      <c r="K326" t="s">
        <v>134</v>
      </c>
      <c r="L326" s="5">
        <v>2024</v>
      </c>
      <c r="M326" s="6">
        <v>278554.21999999997</v>
      </c>
    </row>
    <row r="327" spans="1:13" x14ac:dyDescent="0.3">
      <c r="A327" t="s">
        <v>280</v>
      </c>
      <c r="B327" t="s">
        <v>303</v>
      </c>
      <c r="C327" t="s">
        <v>300</v>
      </c>
      <c r="D327" t="s">
        <v>301</v>
      </c>
      <c r="E327" t="s">
        <v>69</v>
      </c>
      <c r="F327" t="str">
        <f>VLOOKUP(H327,Vlookup!A:B,2,0)</f>
        <v>920-933 Admin &amp; General Operations</v>
      </c>
      <c r="G327" t="str">
        <f t="shared" si="5"/>
        <v>Anclote</v>
      </c>
      <c r="H327" s="26">
        <v>926</v>
      </c>
      <c r="I327" s="5" t="s">
        <v>184</v>
      </c>
      <c r="J327" t="s">
        <v>185</v>
      </c>
      <c r="K327" t="s">
        <v>134</v>
      </c>
      <c r="L327" s="5">
        <v>2024</v>
      </c>
      <c r="M327" s="6">
        <v>390226.68</v>
      </c>
    </row>
    <row r="328" spans="1:13" x14ac:dyDescent="0.3">
      <c r="A328" t="s">
        <v>280</v>
      </c>
      <c r="B328" t="s">
        <v>303</v>
      </c>
      <c r="C328" t="s">
        <v>300</v>
      </c>
      <c r="D328" t="s">
        <v>301</v>
      </c>
      <c r="E328" t="s">
        <v>125</v>
      </c>
      <c r="F328" t="str">
        <f>VLOOKUP(H328,Vlookup!A:B,2,0)</f>
        <v>500-509 Fossil Operations</v>
      </c>
      <c r="G328" t="str">
        <f t="shared" si="5"/>
        <v>Bartow</v>
      </c>
      <c r="H328" s="26">
        <v>500</v>
      </c>
      <c r="I328" s="5" t="s">
        <v>121</v>
      </c>
      <c r="J328" t="s">
        <v>122</v>
      </c>
      <c r="K328" t="s">
        <v>134</v>
      </c>
      <c r="L328" s="5">
        <v>2024</v>
      </c>
      <c r="M328" s="6">
        <v>15159.78</v>
      </c>
    </row>
    <row r="329" spans="1:13" x14ac:dyDescent="0.3">
      <c r="A329" t="s">
        <v>280</v>
      </c>
      <c r="B329" t="s">
        <v>303</v>
      </c>
      <c r="C329" t="s">
        <v>300</v>
      </c>
      <c r="D329" t="s">
        <v>301</v>
      </c>
      <c r="E329" t="s">
        <v>125</v>
      </c>
      <c r="F329" t="str">
        <f>VLOOKUP(H329,Vlookup!A:B,2,0)</f>
        <v>500-509 Fossil Operations</v>
      </c>
      <c r="G329" t="str">
        <f t="shared" si="5"/>
        <v>Bartow</v>
      </c>
      <c r="H329" s="26">
        <v>502</v>
      </c>
      <c r="I329" s="5" t="s">
        <v>123</v>
      </c>
      <c r="J329" t="s">
        <v>124</v>
      </c>
      <c r="K329" t="s">
        <v>134</v>
      </c>
      <c r="L329" s="5">
        <v>2024</v>
      </c>
      <c r="M329" s="6">
        <v>19040.939999999999</v>
      </c>
    </row>
    <row r="330" spans="1:13" x14ac:dyDescent="0.3">
      <c r="A330" t="s">
        <v>280</v>
      </c>
      <c r="B330" t="s">
        <v>303</v>
      </c>
      <c r="C330" t="s">
        <v>300</v>
      </c>
      <c r="D330" t="s">
        <v>301</v>
      </c>
      <c r="E330" t="s">
        <v>125</v>
      </c>
      <c r="F330" t="str">
        <f>VLOOKUP(H330,Vlookup!A:B,2,0)</f>
        <v>500-509 Fossil Operations</v>
      </c>
      <c r="G330" t="str">
        <f t="shared" si="5"/>
        <v>Bartow</v>
      </c>
      <c r="H330" s="26">
        <v>506</v>
      </c>
      <c r="I330" s="5" t="s">
        <v>76</v>
      </c>
      <c r="J330" t="s">
        <v>77</v>
      </c>
      <c r="K330" t="s">
        <v>134</v>
      </c>
      <c r="L330" s="5">
        <v>2024</v>
      </c>
      <c r="M330" s="6">
        <v>36762.9</v>
      </c>
    </row>
    <row r="331" spans="1:13" x14ac:dyDescent="0.3">
      <c r="A331" t="s">
        <v>280</v>
      </c>
      <c r="B331" t="s">
        <v>303</v>
      </c>
      <c r="C331" t="s">
        <v>300</v>
      </c>
      <c r="D331" t="s">
        <v>301</v>
      </c>
      <c r="E331" t="s">
        <v>125</v>
      </c>
      <c r="F331" t="str">
        <f>VLOOKUP(H331,Vlookup!A:B,2,0)</f>
        <v>510-515 Fossil Maintenance</v>
      </c>
      <c r="G331" t="str">
        <f t="shared" si="5"/>
        <v>Bartow</v>
      </c>
      <c r="H331" s="26">
        <v>510</v>
      </c>
      <c r="I331" s="5" t="s">
        <v>72</v>
      </c>
      <c r="J331" t="s">
        <v>73</v>
      </c>
      <c r="K331" t="s">
        <v>134</v>
      </c>
      <c r="L331" s="5">
        <v>2024</v>
      </c>
      <c r="M331" s="6">
        <v>867854.92</v>
      </c>
    </row>
    <row r="332" spans="1:13" x14ac:dyDescent="0.3">
      <c r="A332" t="s">
        <v>280</v>
      </c>
      <c r="B332" t="s">
        <v>303</v>
      </c>
      <c r="C332" t="s">
        <v>300</v>
      </c>
      <c r="D332" t="s">
        <v>301</v>
      </c>
      <c r="E332" t="s">
        <v>125</v>
      </c>
      <c r="F332" t="str">
        <f>VLOOKUP(H332,Vlookup!A:B,2,0)</f>
        <v>510-515 Fossil Maintenance</v>
      </c>
      <c r="G332" t="str">
        <f t="shared" si="5"/>
        <v>Bartow</v>
      </c>
      <c r="H332" s="26">
        <v>510</v>
      </c>
      <c r="I332" s="5" t="s">
        <v>78</v>
      </c>
      <c r="J332" t="s">
        <v>79</v>
      </c>
      <c r="K332" t="s">
        <v>134</v>
      </c>
      <c r="L332" s="5">
        <v>2024</v>
      </c>
      <c r="M332" s="6">
        <v>164915.48000000001</v>
      </c>
    </row>
    <row r="333" spans="1:13" x14ac:dyDescent="0.3">
      <c r="A333" t="s">
        <v>280</v>
      </c>
      <c r="B333" t="s">
        <v>303</v>
      </c>
      <c r="C333" t="s">
        <v>300</v>
      </c>
      <c r="D333" t="s">
        <v>301</v>
      </c>
      <c r="E333" t="s">
        <v>125</v>
      </c>
      <c r="F333" t="str">
        <f>VLOOKUP(H333,Vlookup!A:B,2,0)</f>
        <v>546-550 Combustion Turbine Operations</v>
      </c>
      <c r="G333" t="str">
        <f t="shared" si="5"/>
        <v>Bartow</v>
      </c>
      <c r="H333" s="26">
        <v>546</v>
      </c>
      <c r="I333" s="5" t="s">
        <v>131</v>
      </c>
      <c r="J333" t="s">
        <v>132</v>
      </c>
      <c r="K333" t="s">
        <v>15</v>
      </c>
      <c r="L333" s="5">
        <v>2024</v>
      </c>
      <c r="M333" s="6">
        <v>910944.34759999998</v>
      </c>
    </row>
    <row r="334" spans="1:13" x14ac:dyDescent="0.3">
      <c r="A334" t="s">
        <v>280</v>
      </c>
      <c r="B334" t="s">
        <v>303</v>
      </c>
      <c r="C334" t="s">
        <v>300</v>
      </c>
      <c r="D334" t="s">
        <v>301</v>
      </c>
      <c r="E334" t="s">
        <v>125</v>
      </c>
      <c r="F334" t="str">
        <f>VLOOKUP(H334,Vlookup!A:B,2,0)</f>
        <v>546-550 Combustion Turbine Operations</v>
      </c>
      <c r="G334" t="str">
        <f t="shared" si="5"/>
        <v>Bartow</v>
      </c>
      <c r="H334" s="26">
        <v>546</v>
      </c>
      <c r="I334" s="5" t="s">
        <v>131</v>
      </c>
      <c r="J334" t="s">
        <v>132</v>
      </c>
      <c r="K334" t="s">
        <v>102</v>
      </c>
      <c r="L334" s="5">
        <v>2024</v>
      </c>
      <c r="M334" s="6">
        <v>1872496.4583000001</v>
      </c>
    </row>
    <row r="335" spans="1:13" x14ac:dyDescent="0.3">
      <c r="A335" t="s">
        <v>280</v>
      </c>
      <c r="B335" t="s">
        <v>303</v>
      </c>
      <c r="C335" t="s">
        <v>300</v>
      </c>
      <c r="D335" t="s">
        <v>301</v>
      </c>
      <c r="E335" t="s">
        <v>125</v>
      </c>
      <c r="F335" t="str">
        <f>VLOOKUP(H335,Vlookup!A:B,2,0)</f>
        <v>546-550 Combustion Turbine Operations</v>
      </c>
      <c r="G335" t="str">
        <f t="shared" si="5"/>
        <v>Bartow</v>
      </c>
      <c r="H335" s="26">
        <v>546</v>
      </c>
      <c r="I335" s="5" t="s">
        <v>131</v>
      </c>
      <c r="J335" t="s">
        <v>132</v>
      </c>
      <c r="K335" t="s">
        <v>26</v>
      </c>
      <c r="L335" s="5">
        <v>2024</v>
      </c>
      <c r="M335" s="6">
        <v>-103791.24</v>
      </c>
    </row>
    <row r="336" spans="1:13" x14ac:dyDescent="0.3">
      <c r="A336" t="s">
        <v>280</v>
      </c>
      <c r="B336" t="s">
        <v>303</v>
      </c>
      <c r="C336" t="s">
        <v>300</v>
      </c>
      <c r="D336" t="s">
        <v>301</v>
      </c>
      <c r="E336" t="s">
        <v>125</v>
      </c>
      <c r="F336" t="str">
        <f>VLOOKUP(H336,Vlookup!A:B,2,0)</f>
        <v>546-550 Combustion Turbine Operations</v>
      </c>
      <c r="G336" t="str">
        <f t="shared" si="5"/>
        <v>Bartow</v>
      </c>
      <c r="H336" s="26">
        <v>546</v>
      </c>
      <c r="I336" s="5" t="s">
        <v>131</v>
      </c>
      <c r="J336" t="s">
        <v>132</v>
      </c>
      <c r="K336" t="s">
        <v>104</v>
      </c>
      <c r="L336" s="5">
        <v>2024</v>
      </c>
      <c r="M336" s="6">
        <v>767208.25199999998</v>
      </c>
    </row>
    <row r="337" spans="1:13" x14ac:dyDescent="0.3">
      <c r="A337" t="s">
        <v>280</v>
      </c>
      <c r="B337" t="s">
        <v>303</v>
      </c>
      <c r="C337" t="s">
        <v>300</v>
      </c>
      <c r="D337" t="s">
        <v>301</v>
      </c>
      <c r="E337" t="s">
        <v>125</v>
      </c>
      <c r="F337" t="str">
        <f>VLOOKUP(H337,Vlookup!A:B,2,0)</f>
        <v>546-550 Combustion Turbine Operations</v>
      </c>
      <c r="G337" t="str">
        <f t="shared" si="5"/>
        <v>Bartow</v>
      </c>
      <c r="H337" s="26">
        <v>546</v>
      </c>
      <c r="I337" s="5" t="s">
        <v>131</v>
      </c>
      <c r="J337" t="s">
        <v>132</v>
      </c>
      <c r="K337" t="s">
        <v>134</v>
      </c>
      <c r="L337" s="5">
        <v>2024</v>
      </c>
      <c r="M337" s="6">
        <v>92442.2</v>
      </c>
    </row>
    <row r="338" spans="1:13" x14ac:dyDescent="0.3">
      <c r="A338" t="s">
        <v>280</v>
      </c>
      <c r="B338" t="s">
        <v>303</v>
      </c>
      <c r="C338" t="s">
        <v>300</v>
      </c>
      <c r="D338" t="s">
        <v>301</v>
      </c>
      <c r="E338" t="s">
        <v>125</v>
      </c>
      <c r="F338" t="str">
        <f>VLOOKUP(H338,Vlookup!A:B,2,0)</f>
        <v>546-550 Combustion Turbine Operations</v>
      </c>
      <c r="G338" t="str">
        <f t="shared" ref="G338:G401" si="6">IF(B338="FEG_ES",E338,"Non-Generation")</f>
        <v>Bartow</v>
      </c>
      <c r="H338" s="26">
        <v>546</v>
      </c>
      <c r="I338" s="5" t="s">
        <v>131</v>
      </c>
      <c r="J338" t="s">
        <v>132</v>
      </c>
      <c r="K338" t="s">
        <v>16</v>
      </c>
      <c r="L338" s="5">
        <v>2024</v>
      </c>
      <c r="M338" s="6">
        <v>7639.8</v>
      </c>
    </row>
    <row r="339" spans="1:13" x14ac:dyDescent="0.3">
      <c r="A339" t="s">
        <v>280</v>
      </c>
      <c r="B339" t="s">
        <v>303</v>
      </c>
      <c r="C339" t="s">
        <v>300</v>
      </c>
      <c r="D339" t="s">
        <v>301</v>
      </c>
      <c r="E339" t="s">
        <v>125</v>
      </c>
      <c r="F339" t="str">
        <f>VLOOKUP(H339,Vlookup!A:B,2,0)</f>
        <v>546-550 Combustion Turbine Operations</v>
      </c>
      <c r="G339" t="str">
        <f t="shared" si="6"/>
        <v>Bartow</v>
      </c>
      <c r="H339" s="26">
        <v>546</v>
      </c>
      <c r="I339" s="5" t="s">
        <v>131</v>
      </c>
      <c r="J339" t="s">
        <v>132</v>
      </c>
      <c r="K339" t="s">
        <v>103</v>
      </c>
      <c r="L339" s="5">
        <v>2024</v>
      </c>
      <c r="M339" s="6">
        <v>79191.100000000006</v>
      </c>
    </row>
    <row r="340" spans="1:13" x14ac:dyDescent="0.3">
      <c r="A340" t="s">
        <v>280</v>
      </c>
      <c r="B340" t="s">
        <v>303</v>
      </c>
      <c r="C340" t="s">
        <v>300</v>
      </c>
      <c r="D340" t="s">
        <v>301</v>
      </c>
      <c r="E340" t="s">
        <v>125</v>
      </c>
      <c r="F340" t="str">
        <f>VLOOKUP(H340,Vlookup!A:B,2,0)</f>
        <v>546-550 Combustion Turbine Operations</v>
      </c>
      <c r="G340" t="str">
        <f t="shared" si="6"/>
        <v>Bartow</v>
      </c>
      <c r="H340" s="26">
        <v>547</v>
      </c>
      <c r="I340" s="5" t="s">
        <v>80</v>
      </c>
      <c r="J340" t="s">
        <v>81</v>
      </c>
      <c r="K340" t="s">
        <v>134</v>
      </c>
      <c r="L340" s="5">
        <v>2024</v>
      </c>
      <c r="M340" s="6">
        <v>186065.56</v>
      </c>
    </row>
    <row r="341" spans="1:13" x14ac:dyDescent="0.3">
      <c r="A341" t="s">
        <v>280</v>
      </c>
      <c r="B341" t="s">
        <v>303</v>
      </c>
      <c r="C341" t="s">
        <v>300</v>
      </c>
      <c r="D341" t="s">
        <v>301</v>
      </c>
      <c r="E341" t="s">
        <v>125</v>
      </c>
      <c r="F341" t="str">
        <f>VLOOKUP(H341,Vlookup!A:B,2,0)</f>
        <v>546-550 Combustion Turbine Operations</v>
      </c>
      <c r="G341" t="str">
        <f t="shared" si="6"/>
        <v>Bartow</v>
      </c>
      <c r="H341" s="26">
        <v>548</v>
      </c>
      <c r="I341" s="5" t="s">
        <v>126</v>
      </c>
      <c r="J341" t="s">
        <v>127</v>
      </c>
      <c r="K341" t="s">
        <v>15</v>
      </c>
      <c r="L341" s="5">
        <v>2024</v>
      </c>
      <c r="M341" s="6">
        <v>13674.593000000001</v>
      </c>
    </row>
    <row r="342" spans="1:13" x14ac:dyDescent="0.3">
      <c r="A342" t="s">
        <v>280</v>
      </c>
      <c r="B342" t="s">
        <v>303</v>
      </c>
      <c r="C342" t="s">
        <v>300</v>
      </c>
      <c r="D342" t="s">
        <v>301</v>
      </c>
      <c r="E342" t="s">
        <v>125</v>
      </c>
      <c r="F342" t="str">
        <f>VLOOKUP(H342,Vlookup!A:B,2,0)</f>
        <v>546-550 Combustion Turbine Operations</v>
      </c>
      <c r="G342" t="str">
        <f t="shared" si="6"/>
        <v>Bartow</v>
      </c>
      <c r="H342" s="26">
        <v>548</v>
      </c>
      <c r="I342" s="5" t="s">
        <v>126</v>
      </c>
      <c r="J342" t="s">
        <v>127</v>
      </c>
      <c r="K342" t="s">
        <v>134</v>
      </c>
      <c r="L342" s="5">
        <v>2024</v>
      </c>
      <c r="M342" s="6">
        <v>42463.18</v>
      </c>
    </row>
    <row r="343" spans="1:13" x14ac:dyDescent="0.3">
      <c r="A343" t="s">
        <v>280</v>
      </c>
      <c r="B343" t="s">
        <v>303</v>
      </c>
      <c r="C343" t="s">
        <v>300</v>
      </c>
      <c r="D343" t="s">
        <v>301</v>
      </c>
      <c r="E343" t="s">
        <v>125</v>
      </c>
      <c r="F343" t="str">
        <f>VLOOKUP(H343,Vlookup!A:B,2,0)</f>
        <v>546-550 Combustion Turbine Operations</v>
      </c>
      <c r="G343" t="str">
        <f t="shared" si="6"/>
        <v>Bartow</v>
      </c>
      <c r="H343" s="26">
        <v>548</v>
      </c>
      <c r="I343" s="5" t="s">
        <v>126</v>
      </c>
      <c r="J343" t="s">
        <v>127</v>
      </c>
      <c r="K343" t="s">
        <v>16</v>
      </c>
      <c r="L343" s="5">
        <v>2024</v>
      </c>
      <c r="M343" s="6">
        <v>1640.94</v>
      </c>
    </row>
    <row r="344" spans="1:13" x14ac:dyDescent="0.3">
      <c r="A344" t="s">
        <v>280</v>
      </c>
      <c r="B344" t="s">
        <v>303</v>
      </c>
      <c r="C344" t="s">
        <v>300</v>
      </c>
      <c r="D344" t="s">
        <v>301</v>
      </c>
      <c r="E344" t="s">
        <v>125</v>
      </c>
      <c r="F344" t="str">
        <f>VLOOKUP(H344,Vlookup!A:B,2,0)</f>
        <v>546-550 Combustion Turbine Operations</v>
      </c>
      <c r="G344" t="str">
        <f t="shared" si="6"/>
        <v>Bartow</v>
      </c>
      <c r="H344" s="26">
        <v>549</v>
      </c>
      <c r="I344" s="5" t="s">
        <v>128</v>
      </c>
      <c r="J344" t="s">
        <v>129</v>
      </c>
      <c r="K344" t="s">
        <v>15</v>
      </c>
      <c r="L344" s="5">
        <v>2024</v>
      </c>
      <c r="M344" s="6">
        <v>133167.986</v>
      </c>
    </row>
    <row r="345" spans="1:13" x14ac:dyDescent="0.3">
      <c r="A345" t="s">
        <v>280</v>
      </c>
      <c r="B345" t="s">
        <v>303</v>
      </c>
      <c r="C345" t="s">
        <v>300</v>
      </c>
      <c r="D345" t="s">
        <v>301</v>
      </c>
      <c r="E345" t="s">
        <v>125</v>
      </c>
      <c r="F345" t="str">
        <f>VLOOKUP(H345,Vlookup!A:B,2,0)</f>
        <v>546-550 Combustion Turbine Operations</v>
      </c>
      <c r="G345" t="str">
        <f t="shared" si="6"/>
        <v>Bartow</v>
      </c>
      <c r="H345" s="26">
        <v>549</v>
      </c>
      <c r="I345" s="5" t="s">
        <v>128</v>
      </c>
      <c r="J345" t="s">
        <v>129</v>
      </c>
      <c r="K345" t="s">
        <v>134</v>
      </c>
      <c r="L345" s="5">
        <v>2024</v>
      </c>
      <c r="M345" s="6">
        <v>78096.42</v>
      </c>
    </row>
    <row r="346" spans="1:13" x14ac:dyDescent="0.3">
      <c r="A346" t="s">
        <v>280</v>
      </c>
      <c r="B346" t="s">
        <v>303</v>
      </c>
      <c r="C346" t="s">
        <v>300</v>
      </c>
      <c r="D346" t="s">
        <v>301</v>
      </c>
      <c r="E346" t="s">
        <v>125</v>
      </c>
      <c r="F346" t="str">
        <f>VLOOKUP(H346,Vlookup!A:B,2,0)</f>
        <v>546-550 Combustion Turbine Operations</v>
      </c>
      <c r="G346" t="str">
        <f t="shared" si="6"/>
        <v>Bartow</v>
      </c>
      <c r="H346" s="26">
        <v>549</v>
      </c>
      <c r="I346" s="5" t="s">
        <v>128</v>
      </c>
      <c r="J346" t="s">
        <v>129</v>
      </c>
      <c r="K346" t="s">
        <v>16</v>
      </c>
      <c r="L346" s="5">
        <v>2024</v>
      </c>
      <c r="M346" s="6">
        <v>15980.28</v>
      </c>
    </row>
    <row r="347" spans="1:13" x14ac:dyDescent="0.3">
      <c r="A347" t="s">
        <v>280</v>
      </c>
      <c r="B347" t="s">
        <v>303</v>
      </c>
      <c r="C347" t="s">
        <v>300</v>
      </c>
      <c r="D347" t="s">
        <v>301</v>
      </c>
      <c r="E347" t="s">
        <v>125</v>
      </c>
      <c r="F347" t="str">
        <f>VLOOKUP(H347,Vlookup!A:B,2,0)</f>
        <v>551-557 Combustion Turbine Maintenance</v>
      </c>
      <c r="G347" t="str">
        <f t="shared" si="6"/>
        <v>Bartow</v>
      </c>
      <c r="H347" s="26">
        <v>551</v>
      </c>
      <c r="I347" s="5" t="s">
        <v>137</v>
      </c>
      <c r="J347" t="s">
        <v>138</v>
      </c>
      <c r="K347" t="s">
        <v>15</v>
      </c>
      <c r="L347" s="5">
        <v>2024</v>
      </c>
      <c r="M347" s="6">
        <v>1527314.3884000001</v>
      </c>
    </row>
    <row r="348" spans="1:13" x14ac:dyDescent="0.3">
      <c r="A348" t="s">
        <v>280</v>
      </c>
      <c r="B348" t="s">
        <v>303</v>
      </c>
      <c r="C348" t="s">
        <v>300</v>
      </c>
      <c r="D348" t="s">
        <v>301</v>
      </c>
      <c r="E348" t="s">
        <v>125</v>
      </c>
      <c r="F348" t="str">
        <f>VLOOKUP(H348,Vlookup!A:B,2,0)</f>
        <v>551-557 Combustion Turbine Maintenance</v>
      </c>
      <c r="G348" t="str">
        <f t="shared" si="6"/>
        <v>Bartow</v>
      </c>
      <c r="H348" s="26">
        <v>551</v>
      </c>
      <c r="I348" s="5" t="s">
        <v>137</v>
      </c>
      <c r="J348" t="s">
        <v>138</v>
      </c>
      <c r="K348" t="s">
        <v>102</v>
      </c>
      <c r="L348" s="5">
        <v>2024</v>
      </c>
      <c r="M348" s="6">
        <v>897412.11040000001</v>
      </c>
    </row>
    <row r="349" spans="1:13" x14ac:dyDescent="0.3">
      <c r="A349" t="s">
        <v>280</v>
      </c>
      <c r="B349" t="s">
        <v>303</v>
      </c>
      <c r="C349" t="s">
        <v>300</v>
      </c>
      <c r="D349" t="s">
        <v>301</v>
      </c>
      <c r="E349" t="s">
        <v>125</v>
      </c>
      <c r="F349" t="str">
        <f>VLOOKUP(H349,Vlookup!A:B,2,0)</f>
        <v>551-557 Combustion Turbine Maintenance</v>
      </c>
      <c r="G349" t="str">
        <f t="shared" si="6"/>
        <v>Bartow</v>
      </c>
      <c r="H349" s="26">
        <v>551</v>
      </c>
      <c r="I349" s="5" t="s">
        <v>137</v>
      </c>
      <c r="J349" t="s">
        <v>138</v>
      </c>
      <c r="K349" t="s">
        <v>68</v>
      </c>
      <c r="L349" s="5">
        <v>2024</v>
      </c>
      <c r="M349" s="6">
        <v>90000</v>
      </c>
    </row>
    <row r="350" spans="1:13" x14ac:dyDescent="0.3">
      <c r="A350" t="s">
        <v>280</v>
      </c>
      <c r="B350" t="s">
        <v>303</v>
      </c>
      <c r="C350" t="s">
        <v>300</v>
      </c>
      <c r="D350" t="s">
        <v>301</v>
      </c>
      <c r="E350" t="s">
        <v>125</v>
      </c>
      <c r="F350" t="str">
        <f>VLOOKUP(H350,Vlookup!A:B,2,0)</f>
        <v>551-557 Combustion Turbine Maintenance</v>
      </c>
      <c r="G350" t="str">
        <f t="shared" si="6"/>
        <v>Bartow</v>
      </c>
      <c r="H350" s="26">
        <v>551</v>
      </c>
      <c r="I350" s="5" t="s">
        <v>137</v>
      </c>
      <c r="J350" t="s">
        <v>138</v>
      </c>
      <c r="K350" t="s">
        <v>134</v>
      </c>
      <c r="L350" s="5">
        <v>2024</v>
      </c>
      <c r="M350" s="6">
        <v>20179.7</v>
      </c>
    </row>
    <row r="351" spans="1:13" x14ac:dyDescent="0.3">
      <c r="A351" t="s">
        <v>280</v>
      </c>
      <c r="B351" t="s">
        <v>303</v>
      </c>
      <c r="C351" t="s">
        <v>300</v>
      </c>
      <c r="D351" t="s">
        <v>301</v>
      </c>
      <c r="E351" t="s">
        <v>125</v>
      </c>
      <c r="F351" t="str">
        <f>VLOOKUP(H351,Vlookup!A:B,2,0)</f>
        <v>551-557 Combustion Turbine Maintenance</v>
      </c>
      <c r="G351" t="str">
        <f t="shared" si="6"/>
        <v>Bartow</v>
      </c>
      <c r="H351" s="26">
        <v>551</v>
      </c>
      <c r="I351" s="5" t="s">
        <v>137</v>
      </c>
      <c r="J351" t="s">
        <v>138</v>
      </c>
      <c r="K351" t="s">
        <v>16</v>
      </c>
      <c r="L351" s="5">
        <v>2024</v>
      </c>
      <c r="M351" s="6">
        <v>166904.72</v>
      </c>
    </row>
    <row r="352" spans="1:13" x14ac:dyDescent="0.3">
      <c r="A352" t="s">
        <v>280</v>
      </c>
      <c r="B352" t="s">
        <v>303</v>
      </c>
      <c r="C352" t="s">
        <v>300</v>
      </c>
      <c r="D352" t="s">
        <v>301</v>
      </c>
      <c r="E352" t="s">
        <v>125</v>
      </c>
      <c r="F352" t="str">
        <f>VLOOKUP(H352,Vlookup!A:B,2,0)</f>
        <v>551-557 Combustion Turbine Maintenance</v>
      </c>
      <c r="G352" t="str">
        <f t="shared" si="6"/>
        <v>Bartow</v>
      </c>
      <c r="H352" s="26">
        <v>551</v>
      </c>
      <c r="I352" s="5" t="s">
        <v>137</v>
      </c>
      <c r="J352" t="s">
        <v>138</v>
      </c>
      <c r="K352" t="s">
        <v>103</v>
      </c>
      <c r="L352" s="5">
        <v>2024</v>
      </c>
      <c r="M352" s="6">
        <v>26922.37</v>
      </c>
    </row>
    <row r="353" spans="1:13" x14ac:dyDescent="0.3">
      <c r="A353" t="s">
        <v>280</v>
      </c>
      <c r="B353" t="s">
        <v>303</v>
      </c>
      <c r="C353" t="s">
        <v>300</v>
      </c>
      <c r="D353" t="s">
        <v>301</v>
      </c>
      <c r="E353" t="s">
        <v>125</v>
      </c>
      <c r="F353" t="str">
        <f>VLOOKUP(H353,Vlookup!A:B,2,0)</f>
        <v>551-557 Combustion Turbine Maintenance</v>
      </c>
      <c r="G353" t="str">
        <f t="shared" si="6"/>
        <v>Bartow</v>
      </c>
      <c r="H353" s="26">
        <v>552</v>
      </c>
      <c r="I353" s="5" t="s">
        <v>212</v>
      </c>
      <c r="J353" t="s">
        <v>213</v>
      </c>
      <c r="K353" t="s">
        <v>134</v>
      </c>
      <c r="L353" s="5">
        <v>2024</v>
      </c>
      <c r="M353" s="6">
        <v>9877.48</v>
      </c>
    </row>
    <row r="354" spans="1:13" x14ac:dyDescent="0.3">
      <c r="A354" t="s">
        <v>280</v>
      </c>
      <c r="B354" t="s">
        <v>303</v>
      </c>
      <c r="C354" t="s">
        <v>300</v>
      </c>
      <c r="D354" t="s">
        <v>301</v>
      </c>
      <c r="E354" t="s">
        <v>125</v>
      </c>
      <c r="F354" t="str">
        <f>VLOOKUP(H354,Vlookup!A:B,2,0)</f>
        <v>551-557 Combustion Turbine Maintenance</v>
      </c>
      <c r="G354" t="str">
        <f t="shared" si="6"/>
        <v>Bartow</v>
      </c>
      <c r="H354" s="26">
        <v>553</v>
      </c>
      <c r="I354" s="5" t="s">
        <v>188</v>
      </c>
      <c r="J354" t="s">
        <v>189</v>
      </c>
      <c r="K354" t="s">
        <v>134</v>
      </c>
      <c r="L354" s="5">
        <v>2024</v>
      </c>
      <c r="M354" s="6">
        <v>3493.03</v>
      </c>
    </row>
    <row r="355" spans="1:13" x14ac:dyDescent="0.3">
      <c r="A355" t="s">
        <v>280</v>
      </c>
      <c r="B355" t="s">
        <v>303</v>
      </c>
      <c r="C355" t="s">
        <v>300</v>
      </c>
      <c r="D355" t="s">
        <v>301</v>
      </c>
      <c r="E355" t="s">
        <v>125</v>
      </c>
      <c r="F355" t="str">
        <f>VLOOKUP(H355,Vlookup!A:B,2,0)</f>
        <v>551-557 Combustion Turbine Maintenance</v>
      </c>
      <c r="G355" t="str">
        <f t="shared" si="6"/>
        <v>Bartow</v>
      </c>
      <c r="H355" s="26">
        <v>554</v>
      </c>
      <c r="I355" s="5" t="s">
        <v>139</v>
      </c>
      <c r="J355" t="s">
        <v>140</v>
      </c>
      <c r="K355" t="s">
        <v>134</v>
      </c>
      <c r="L355" s="5">
        <v>2024</v>
      </c>
      <c r="M355" s="6">
        <v>43424.7</v>
      </c>
    </row>
    <row r="356" spans="1:13" x14ac:dyDescent="0.3">
      <c r="A356" t="s">
        <v>280</v>
      </c>
      <c r="B356" t="s">
        <v>303</v>
      </c>
      <c r="C356" t="s">
        <v>300</v>
      </c>
      <c r="D356" t="s">
        <v>301</v>
      </c>
      <c r="E356" t="s">
        <v>125</v>
      </c>
      <c r="F356" t="str">
        <f>VLOOKUP(H356,Vlookup!A:B,2,0)</f>
        <v>920-933 Admin &amp; General Operations</v>
      </c>
      <c r="G356" t="str">
        <f t="shared" si="6"/>
        <v>Bartow</v>
      </c>
      <c r="H356" s="26">
        <v>920</v>
      </c>
      <c r="I356" s="5" t="s">
        <v>35</v>
      </c>
      <c r="J356" t="s">
        <v>36</v>
      </c>
      <c r="K356" t="s">
        <v>134</v>
      </c>
      <c r="L356" s="5">
        <v>2024</v>
      </c>
      <c r="M356" s="6">
        <v>422161.98</v>
      </c>
    </row>
    <row r="357" spans="1:13" x14ac:dyDescent="0.3">
      <c r="A357" t="s">
        <v>280</v>
      </c>
      <c r="B357" t="s">
        <v>303</v>
      </c>
      <c r="C357" t="s">
        <v>300</v>
      </c>
      <c r="D357" t="s">
        <v>301</v>
      </c>
      <c r="E357" t="s">
        <v>125</v>
      </c>
      <c r="F357" t="str">
        <f>VLOOKUP(H357,Vlookup!A:B,2,0)</f>
        <v>920-933 Admin &amp; General Operations</v>
      </c>
      <c r="G357" t="str">
        <f t="shared" si="6"/>
        <v>Bartow</v>
      </c>
      <c r="H357" s="26">
        <v>926</v>
      </c>
      <c r="I357" s="5" t="s">
        <v>184</v>
      </c>
      <c r="J357" t="s">
        <v>185</v>
      </c>
      <c r="K357" t="s">
        <v>134</v>
      </c>
      <c r="L357" s="5">
        <v>2024</v>
      </c>
      <c r="M357" s="6">
        <v>499758.24</v>
      </c>
    </row>
    <row r="358" spans="1:13" x14ac:dyDescent="0.3">
      <c r="A358" t="s">
        <v>280</v>
      </c>
      <c r="B358" t="s">
        <v>303</v>
      </c>
      <c r="C358" t="s">
        <v>300</v>
      </c>
      <c r="D358" t="s">
        <v>301</v>
      </c>
      <c r="E358" t="s">
        <v>130</v>
      </c>
      <c r="F358" t="str">
        <f>VLOOKUP(H358,Vlookup!A:B,2,0)</f>
        <v>500-509 Fossil Operations</v>
      </c>
      <c r="G358" t="str">
        <f t="shared" si="6"/>
        <v>CENTRAL_AND_NORTH_CTS</v>
      </c>
      <c r="H358" s="26">
        <v>500</v>
      </c>
      <c r="I358" s="5" t="s">
        <v>121</v>
      </c>
      <c r="J358" t="s">
        <v>122</v>
      </c>
      <c r="K358" t="s">
        <v>134</v>
      </c>
      <c r="L358" s="5">
        <v>2024</v>
      </c>
      <c r="M358" s="6">
        <v>17322.66</v>
      </c>
    </row>
    <row r="359" spans="1:13" x14ac:dyDescent="0.3">
      <c r="A359" t="s">
        <v>280</v>
      </c>
      <c r="B359" t="s">
        <v>303</v>
      </c>
      <c r="C359" t="s">
        <v>300</v>
      </c>
      <c r="D359" t="s">
        <v>301</v>
      </c>
      <c r="E359" t="s">
        <v>130</v>
      </c>
      <c r="F359" t="str">
        <f>VLOOKUP(H359,Vlookup!A:B,2,0)</f>
        <v>500-509 Fossil Operations</v>
      </c>
      <c r="G359" t="str">
        <f t="shared" si="6"/>
        <v>CENTRAL_AND_NORTH_CTS</v>
      </c>
      <c r="H359" s="26">
        <v>502</v>
      </c>
      <c r="I359" s="5" t="s">
        <v>123</v>
      </c>
      <c r="J359" t="s">
        <v>124</v>
      </c>
      <c r="K359" t="s">
        <v>134</v>
      </c>
      <c r="L359" s="5">
        <v>2024</v>
      </c>
      <c r="M359" s="6">
        <v>21757.7</v>
      </c>
    </row>
    <row r="360" spans="1:13" x14ac:dyDescent="0.3">
      <c r="A360" t="s">
        <v>280</v>
      </c>
      <c r="B360" t="s">
        <v>303</v>
      </c>
      <c r="C360" t="s">
        <v>300</v>
      </c>
      <c r="D360" t="s">
        <v>301</v>
      </c>
      <c r="E360" t="s">
        <v>130</v>
      </c>
      <c r="F360" t="str">
        <f>VLOOKUP(H360,Vlookup!A:B,2,0)</f>
        <v>500-509 Fossil Operations</v>
      </c>
      <c r="G360" t="str">
        <f t="shared" si="6"/>
        <v>CENTRAL_AND_NORTH_CTS</v>
      </c>
      <c r="H360" s="26">
        <v>506</v>
      </c>
      <c r="I360" s="5" t="s">
        <v>76</v>
      </c>
      <c r="J360" t="s">
        <v>77</v>
      </c>
      <c r="K360" t="s">
        <v>134</v>
      </c>
      <c r="L360" s="5">
        <v>2024</v>
      </c>
      <c r="M360" s="6">
        <v>42008.24</v>
      </c>
    </row>
    <row r="361" spans="1:13" x14ac:dyDescent="0.3">
      <c r="A361" t="s">
        <v>280</v>
      </c>
      <c r="B361" t="s">
        <v>303</v>
      </c>
      <c r="C361" t="s">
        <v>300</v>
      </c>
      <c r="D361" t="s">
        <v>301</v>
      </c>
      <c r="E361" t="s">
        <v>130</v>
      </c>
      <c r="F361" t="str">
        <f>VLOOKUP(H361,Vlookup!A:B,2,0)</f>
        <v>510-515 Fossil Maintenance</v>
      </c>
      <c r="G361" t="str">
        <f t="shared" si="6"/>
        <v>CENTRAL_AND_NORTH_CTS</v>
      </c>
      <c r="H361" s="26">
        <v>510</v>
      </c>
      <c r="I361" s="5" t="s">
        <v>72</v>
      </c>
      <c r="J361" t="s">
        <v>73</v>
      </c>
      <c r="K361" t="s">
        <v>134</v>
      </c>
      <c r="L361" s="5">
        <v>2024</v>
      </c>
      <c r="M361" s="6">
        <v>991681.2</v>
      </c>
    </row>
    <row r="362" spans="1:13" x14ac:dyDescent="0.3">
      <c r="A362" t="s">
        <v>280</v>
      </c>
      <c r="B362" t="s">
        <v>303</v>
      </c>
      <c r="C362" t="s">
        <v>300</v>
      </c>
      <c r="D362" t="s">
        <v>301</v>
      </c>
      <c r="E362" t="s">
        <v>130</v>
      </c>
      <c r="F362" t="str">
        <f>VLOOKUP(H362,Vlookup!A:B,2,0)</f>
        <v>510-515 Fossil Maintenance</v>
      </c>
      <c r="G362" t="str">
        <f t="shared" si="6"/>
        <v>CENTRAL_AND_NORTH_CTS</v>
      </c>
      <c r="H362" s="26">
        <v>510</v>
      </c>
      <c r="I362" s="5" t="s">
        <v>78</v>
      </c>
      <c r="J362" t="s">
        <v>79</v>
      </c>
      <c r="K362" t="s">
        <v>134</v>
      </c>
      <c r="L362" s="5">
        <v>2024</v>
      </c>
      <c r="M362" s="6">
        <v>188445.84</v>
      </c>
    </row>
    <row r="363" spans="1:13" x14ac:dyDescent="0.3">
      <c r="A363" t="s">
        <v>280</v>
      </c>
      <c r="B363" t="s">
        <v>303</v>
      </c>
      <c r="C363" t="s">
        <v>300</v>
      </c>
      <c r="D363" t="s">
        <v>301</v>
      </c>
      <c r="E363" t="s">
        <v>130</v>
      </c>
      <c r="F363" t="str">
        <f>VLOOKUP(H363,Vlookup!A:B,2,0)</f>
        <v>546-550 Combustion Turbine Operations</v>
      </c>
      <c r="G363" t="str">
        <f t="shared" si="6"/>
        <v>CENTRAL_AND_NORTH_CTS</v>
      </c>
      <c r="H363" s="26">
        <v>546</v>
      </c>
      <c r="I363" s="5" t="s">
        <v>131</v>
      </c>
      <c r="J363" t="s">
        <v>132</v>
      </c>
      <c r="K363" t="s">
        <v>15</v>
      </c>
      <c r="L363" s="5">
        <v>2024</v>
      </c>
      <c r="M363" s="6">
        <v>612441.22640000004</v>
      </c>
    </row>
    <row r="364" spans="1:13" x14ac:dyDescent="0.3">
      <c r="A364" t="s">
        <v>280</v>
      </c>
      <c r="B364" t="s">
        <v>303</v>
      </c>
      <c r="C364" t="s">
        <v>300</v>
      </c>
      <c r="D364" t="s">
        <v>301</v>
      </c>
      <c r="E364" t="s">
        <v>130</v>
      </c>
      <c r="F364" t="str">
        <f>VLOOKUP(H364,Vlookup!A:B,2,0)</f>
        <v>546-550 Combustion Turbine Operations</v>
      </c>
      <c r="G364" t="str">
        <f t="shared" si="6"/>
        <v>CENTRAL_AND_NORTH_CTS</v>
      </c>
      <c r="H364" s="26">
        <v>546</v>
      </c>
      <c r="I364" s="5" t="s">
        <v>131</v>
      </c>
      <c r="J364" t="s">
        <v>132</v>
      </c>
      <c r="K364" t="s">
        <v>102</v>
      </c>
      <c r="L364" s="5">
        <v>2024</v>
      </c>
      <c r="M364" s="6">
        <v>1675302.8533999999</v>
      </c>
    </row>
    <row r="365" spans="1:13" x14ac:dyDescent="0.3">
      <c r="A365" t="s">
        <v>280</v>
      </c>
      <c r="B365" t="s">
        <v>303</v>
      </c>
      <c r="C365" t="s">
        <v>300</v>
      </c>
      <c r="D365" t="s">
        <v>301</v>
      </c>
      <c r="E365" t="s">
        <v>130</v>
      </c>
      <c r="F365" t="str">
        <f>VLOOKUP(H365,Vlookup!A:B,2,0)</f>
        <v>546-550 Combustion Turbine Operations</v>
      </c>
      <c r="G365" t="str">
        <f t="shared" si="6"/>
        <v>CENTRAL_AND_NORTH_CTS</v>
      </c>
      <c r="H365" s="26">
        <v>546</v>
      </c>
      <c r="I365" s="5" t="s">
        <v>131</v>
      </c>
      <c r="J365" t="s">
        <v>132</v>
      </c>
      <c r="K365" t="s">
        <v>26</v>
      </c>
      <c r="L365" s="5">
        <v>2024</v>
      </c>
      <c r="M365" s="6">
        <v>-62824.008000000002</v>
      </c>
    </row>
    <row r="366" spans="1:13" x14ac:dyDescent="0.3">
      <c r="A366" t="s">
        <v>280</v>
      </c>
      <c r="B366" t="s">
        <v>303</v>
      </c>
      <c r="C366" t="s">
        <v>300</v>
      </c>
      <c r="D366" t="s">
        <v>301</v>
      </c>
      <c r="E366" t="s">
        <v>130</v>
      </c>
      <c r="F366" t="str">
        <f>VLOOKUP(H366,Vlookup!A:B,2,0)</f>
        <v>546-550 Combustion Turbine Operations</v>
      </c>
      <c r="G366" t="str">
        <f t="shared" si="6"/>
        <v>CENTRAL_AND_NORTH_CTS</v>
      </c>
      <c r="H366" s="26">
        <v>546</v>
      </c>
      <c r="I366" s="5" t="s">
        <v>131</v>
      </c>
      <c r="J366" t="s">
        <v>132</v>
      </c>
      <c r="K366" t="s">
        <v>23</v>
      </c>
      <c r="L366" s="5">
        <v>2024</v>
      </c>
      <c r="M366" s="6">
        <v>16000.08</v>
      </c>
    </row>
    <row r="367" spans="1:13" x14ac:dyDescent="0.3">
      <c r="A367" t="s">
        <v>280</v>
      </c>
      <c r="B367" t="s">
        <v>303</v>
      </c>
      <c r="C367" t="s">
        <v>300</v>
      </c>
      <c r="D367" t="s">
        <v>301</v>
      </c>
      <c r="E367" t="s">
        <v>130</v>
      </c>
      <c r="F367" t="str">
        <f>VLOOKUP(H367,Vlookup!A:B,2,0)</f>
        <v>546-550 Combustion Turbine Operations</v>
      </c>
      <c r="G367" t="str">
        <f t="shared" si="6"/>
        <v>CENTRAL_AND_NORTH_CTS</v>
      </c>
      <c r="H367" s="26">
        <v>546</v>
      </c>
      <c r="I367" s="5" t="s">
        <v>131</v>
      </c>
      <c r="J367" t="s">
        <v>132</v>
      </c>
      <c r="K367" t="s">
        <v>104</v>
      </c>
      <c r="L367" s="5">
        <v>2024</v>
      </c>
      <c r="M367" s="6">
        <v>493181.76</v>
      </c>
    </row>
    <row r="368" spans="1:13" x14ac:dyDescent="0.3">
      <c r="A368" t="s">
        <v>280</v>
      </c>
      <c r="B368" t="s">
        <v>303</v>
      </c>
      <c r="C368" t="s">
        <v>300</v>
      </c>
      <c r="D368" t="s">
        <v>301</v>
      </c>
      <c r="E368" t="s">
        <v>130</v>
      </c>
      <c r="F368" t="str">
        <f>VLOOKUP(H368,Vlookup!A:B,2,0)</f>
        <v>546-550 Combustion Turbine Operations</v>
      </c>
      <c r="G368" t="str">
        <f t="shared" si="6"/>
        <v>CENTRAL_AND_NORTH_CTS</v>
      </c>
      <c r="H368" s="26">
        <v>546</v>
      </c>
      <c r="I368" s="5" t="s">
        <v>131</v>
      </c>
      <c r="J368" t="s">
        <v>132</v>
      </c>
      <c r="K368" t="s">
        <v>134</v>
      </c>
      <c r="L368" s="5">
        <v>2024</v>
      </c>
      <c r="M368" s="6">
        <v>106363.9</v>
      </c>
    </row>
    <row r="369" spans="1:13" x14ac:dyDescent="0.3">
      <c r="A369" t="s">
        <v>280</v>
      </c>
      <c r="B369" t="s">
        <v>303</v>
      </c>
      <c r="C369" t="s">
        <v>300</v>
      </c>
      <c r="D369" t="s">
        <v>301</v>
      </c>
      <c r="E369" t="s">
        <v>130</v>
      </c>
      <c r="F369" t="str">
        <f>VLOOKUP(H369,Vlookup!A:B,2,0)</f>
        <v>546-550 Combustion Turbine Operations</v>
      </c>
      <c r="G369" t="str">
        <f t="shared" si="6"/>
        <v>CENTRAL_AND_NORTH_CTS</v>
      </c>
      <c r="H369" s="26">
        <v>546</v>
      </c>
      <c r="I369" s="5" t="s">
        <v>131</v>
      </c>
      <c r="J369" t="s">
        <v>132</v>
      </c>
      <c r="K369" t="s">
        <v>16</v>
      </c>
      <c r="L369" s="5">
        <v>2024</v>
      </c>
      <c r="M369" s="6">
        <v>5546.58</v>
      </c>
    </row>
    <row r="370" spans="1:13" x14ac:dyDescent="0.3">
      <c r="A370" t="s">
        <v>280</v>
      </c>
      <c r="B370" t="s">
        <v>303</v>
      </c>
      <c r="C370" t="s">
        <v>300</v>
      </c>
      <c r="D370" t="s">
        <v>301</v>
      </c>
      <c r="E370" t="s">
        <v>130</v>
      </c>
      <c r="F370" t="str">
        <f>VLOOKUP(H370,Vlookup!A:B,2,0)</f>
        <v>546-550 Combustion Turbine Operations</v>
      </c>
      <c r="G370" t="str">
        <f t="shared" si="6"/>
        <v>CENTRAL_AND_NORTH_CTS</v>
      </c>
      <c r="H370" s="26">
        <v>546</v>
      </c>
      <c r="I370" s="5" t="s">
        <v>131</v>
      </c>
      <c r="J370" t="s">
        <v>132</v>
      </c>
      <c r="K370" t="s">
        <v>103</v>
      </c>
      <c r="L370" s="5">
        <v>2024</v>
      </c>
      <c r="M370" s="6">
        <v>65054.51</v>
      </c>
    </row>
    <row r="371" spans="1:13" x14ac:dyDescent="0.3">
      <c r="A371" t="s">
        <v>280</v>
      </c>
      <c r="B371" t="s">
        <v>303</v>
      </c>
      <c r="C371" t="s">
        <v>300</v>
      </c>
      <c r="D371" t="s">
        <v>301</v>
      </c>
      <c r="E371" t="s">
        <v>130</v>
      </c>
      <c r="F371" t="str">
        <f>VLOOKUP(H371,Vlookup!A:B,2,0)</f>
        <v>546-550 Combustion Turbine Operations</v>
      </c>
      <c r="G371" t="str">
        <f t="shared" si="6"/>
        <v>CENTRAL_AND_NORTH_CTS</v>
      </c>
      <c r="H371" s="26">
        <v>547</v>
      </c>
      <c r="I371" s="5" t="s">
        <v>80</v>
      </c>
      <c r="J371" t="s">
        <v>81</v>
      </c>
      <c r="K371" t="s">
        <v>134</v>
      </c>
      <c r="L371" s="5">
        <v>2024</v>
      </c>
      <c r="M371" s="6">
        <v>212613.68</v>
      </c>
    </row>
    <row r="372" spans="1:13" x14ac:dyDescent="0.3">
      <c r="A372" t="s">
        <v>280</v>
      </c>
      <c r="B372" t="s">
        <v>303</v>
      </c>
      <c r="C372" t="s">
        <v>300</v>
      </c>
      <c r="D372" t="s">
        <v>301</v>
      </c>
      <c r="E372" t="s">
        <v>130</v>
      </c>
      <c r="F372" t="str">
        <f>VLOOKUP(H372,Vlookup!A:B,2,0)</f>
        <v>546-550 Combustion Turbine Operations</v>
      </c>
      <c r="G372" t="str">
        <f t="shared" si="6"/>
        <v>CENTRAL_AND_NORTH_CTS</v>
      </c>
      <c r="H372" s="26">
        <v>548</v>
      </c>
      <c r="I372" s="5" t="s">
        <v>126</v>
      </c>
      <c r="J372" t="s">
        <v>127</v>
      </c>
      <c r="K372" t="s">
        <v>134</v>
      </c>
      <c r="L372" s="5">
        <v>2024</v>
      </c>
      <c r="M372" s="6">
        <v>48966.75</v>
      </c>
    </row>
    <row r="373" spans="1:13" x14ac:dyDescent="0.3">
      <c r="A373" t="s">
        <v>280</v>
      </c>
      <c r="B373" t="s">
        <v>303</v>
      </c>
      <c r="C373" t="s">
        <v>300</v>
      </c>
      <c r="D373" t="s">
        <v>301</v>
      </c>
      <c r="E373" t="s">
        <v>130</v>
      </c>
      <c r="F373" t="str">
        <f>VLOOKUP(H373,Vlookup!A:B,2,0)</f>
        <v>546-550 Combustion Turbine Operations</v>
      </c>
      <c r="G373" t="str">
        <f t="shared" si="6"/>
        <v>CENTRAL_AND_NORTH_CTS</v>
      </c>
      <c r="H373" s="26">
        <v>548</v>
      </c>
      <c r="I373" s="5" t="s">
        <v>186</v>
      </c>
      <c r="J373" t="s">
        <v>187</v>
      </c>
      <c r="K373" t="s">
        <v>134</v>
      </c>
      <c r="L373" s="5">
        <v>2024</v>
      </c>
      <c r="M373" s="6">
        <v>273.42</v>
      </c>
    </row>
    <row r="374" spans="1:13" x14ac:dyDescent="0.3">
      <c r="A374" t="s">
        <v>280</v>
      </c>
      <c r="B374" t="s">
        <v>303</v>
      </c>
      <c r="C374" t="s">
        <v>300</v>
      </c>
      <c r="D374" t="s">
        <v>301</v>
      </c>
      <c r="E374" t="s">
        <v>130</v>
      </c>
      <c r="F374" t="str">
        <f>VLOOKUP(H374,Vlookup!A:B,2,0)</f>
        <v>546-550 Combustion Turbine Operations</v>
      </c>
      <c r="G374" t="str">
        <f t="shared" si="6"/>
        <v>CENTRAL_AND_NORTH_CTS</v>
      </c>
      <c r="H374" s="26">
        <v>549</v>
      </c>
      <c r="I374" s="5" t="s">
        <v>128</v>
      </c>
      <c r="J374" t="s">
        <v>129</v>
      </c>
      <c r="K374" t="s">
        <v>15</v>
      </c>
      <c r="L374" s="5">
        <v>2024</v>
      </c>
      <c r="M374" s="6">
        <v>121808.7824</v>
      </c>
    </row>
    <row r="375" spans="1:13" x14ac:dyDescent="0.3">
      <c r="A375" t="s">
        <v>280</v>
      </c>
      <c r="B375" t="s">
        <v>303</v>
      </c>
      <c r="C375" t="s">
        <v>300</v>
      </c>
      <c r="D375" t="s">
        <v>301</v>
      </c>
      <c r="E375" t="s">
        <v>130</v>
      </c>
      <c r="F375" t="str">
        <f>VLOOKUP(H375,Vlookup!A:B,2,0)</f>
        <v>546-550 Combustion Turbine Operations</v>
      </c>
      <c r="G375" t="str">
        <f t="shared" si="6"/>
        <v>CENTRAL_AND_NORTH_CTS</v>
      </c>
      <c r="H375" s="26">
        <v>549</v>
      </c>
      <c r="I375" s="5" t="s">
        <v>128</v>
      </c>
      <c r="J375" t="s">
        <v>129</v>
      </c>
      <c r="K375" t="s">
        <v>134</v>
      </c>
      <c r="L375" s="5">
        <v>2024</v>
      </c>
      <c r="M375" s="6">
        <v>90249.43</v>
      </c>
    </row>
    <row r="376" spans="1:13" x14ac:dyDescent="0.3">
      <c r="A376" t="s">
        <v>280</v>
      </c>
      <c r="B376" t="s">
        <v>303</v>
      </c>
      <c r="C376" t="s">
        <v>300</v>
      </c>
      <c r="D376" t="s">
        <v>301</v>
      </c>
      <c r="E376" t="s">
        <v>130</v>
      </c>
      <c r="F376" t="str">
        <f>VLOOKUP(H376,Vlookup!A:B,2,0)</f>
        <v>546-550 Combustion Turbine Operations</v>
      </c>
      <c r="G376" t="str">
        <f t="shared" si="6"/>
        <v>CENTRAL_AND_NORTH_CTS</v>
      </c>
      <c r="H376" s="26">
        <v>549</v>
      </c>
      <c r="I376" s="5" t="s">
        <v>128</v>
      </c>
      <c r="J376" t="s">
        <v>129</v>
      </c>
      <c r="K376" t="s">
        <v>16</v>
      </c>
      <c r="L376" s="5">
        <v>2024</v>
      </c>
      <c r="M376" s="6">
        <v>14617.12</v>
      </c>
    </row>
    <row r="377" spans="1:13" x14ac:dyDescent="0.3">
      <c r="A377" t="s">
        <v>280</v>
      </c>
      <c r="B377" t="s">
        <v>303</v>
      </c>
      <c r="C377" t="s">
        <v>300</v>
      </c>
      <c r="D377" t="s">
        <v>301</v>
      </c>
      <c r="E377" t="s">
        <v>130</v>
      </c>
      <c r="F377" t="str">
        <f>VLOOKUP(H377,Vlookup!A:B,2,0)</f>
        <v>551-557 Combustion Turbine Maintenance</v>
      </c>
      <c r="G377" t="str">
        <f t="shared" si="6"/>
        <v>CENTRAL_AND_NORTH_CTS</v>
      </c>
      <c r="H377" s="26">
        <v>551</v>
      </c>
      <c r="I377" s="5" t="s">
        <v>137</v>
      </c>
      <c r="J377" t="s">
        <v>138</v>
      </c>
      <c r="K377" t="s">
        <v>15</v>
      </c>
      <c r="L377" s="5">
        <v>2024</v>
      </c>
      <c r="M377" s="6">
        <v>418181.26319999999</v>
      </c>
    </row>
    <row r="378" spans="1:13" x14ac:dyDescent="0.3">
      <c r="A378" t="s">
        <v>280</v>
      </c>
      <c r="B378" t="s">
        <v>303</v>
      </c>
      <c r="C378" t="s">
        <v>300</v>
      </c>
      <c r="D378" t="s">
        <v>301</v>
      </c>
      <c r="E378" t="s">
        <v>130</v>
      </c>
      <c r="F378" t="str">
        <f>VLOOKUP(H378,Vlookup!A:B,2,0)</f>
        <v>551-557 Combustion Turbine Maintenance</v>
      </c>
      <c r="G378" t="str">
        <f t="shared" si="6"/>
        <v>CENTRAL_AND_NORTH_CTS</v>
      </c>
      <c r="H378" s="26">
        <v>551</v>
      </c>
      <c r="I378" s="5" t="s">
        <v>137</v>
      </c>
      <c r="J378" t="s">
        <v>138</v>
      </c>
      <c r="K378" t="s">
        <v>134</v>
      </c>
      <c r="L378" s="5">
        <v>2024</v>
      </c>
      <c r="M378" s="6">
        <v>10065.14</v>
      </c>
    </row>
    <row r="379" spans="1:13" x14ac:dyDescent="0.3">
      <c r="A379" t="s">
        <v>280</v>
      </c>
      <c r="B379" t="s">
        <v>303</v>
      </c>
      <c r="C379" t="s">
        <v>300</v>
      </c>
      <c r="D379" t="s">
        <v>301</v>
      </c>
      <c r="E379" t="s">
        <v>130</v>
      </c>
      <c r="F379" t="str">
        <f>VLOOKUP(H379,Vlookup!A:B,2,0)</f>
        <v>551-557 Combustion Turbine Maintenance</v>
      </c>
      <c r="G379" t="str">
        <f t="shared" si="6"/>
        <v>CENTRAL_AND_NORTH_CTS</v>
      </c>
      <c r="H379" s="26">
        <v>551</v>
      </c>
      <c r="I379" s="5" t="s">
        <v>137</v>
      </c>
      <c r="J379" t="s">
        <v>138</v>
      </c>
      <c r="K379" t="s">
        <v>16</v>
      </c>
      <c r="L379" s="5">
        <v>2024</v>
      </c>
      <c r="M379" s="6">
        <v>45999.98</v>
      </c>
    </row>
    <row r="380" spans="1:13" x14ac:dyDescent="0.3">
      <c r="A380" t="s">
        <v>280</v>
      </c>
      <c r="B380" t="s">
        <v>303</v>
      </c>
      <c r="C380" t="s">
        <v>300</v>
      </c>
      <c r="D380" t="s">
        <v>301</v>
      </c>
      <c r="E380" t="s">
        <v>130</v>
      </c>
      <c r="F380" t="str">
        <f>VLOOKUP(H380,Vlookup!A:B,2,0)</f>
        <v>551-557 Combustion Turbine Maintenance</v>
      </c>
      <c r="G380" t="str">
        <f t="shared" si="6"/>
        <v>CENTRAL_AND_NORTH_CTS</v>
      </c>
      <c r="H380" s="26">
        <v>552</v>
      </c>
      <c r="I380" s="5" t="s">
        <v>212</v>
      </c>
      <c r="J380" t="s">
        <v>213</v>
      </c>
      <c r="K380" t="s">
        <v>134</v>
      </c>
      <c r="L380" s="5">
        <v>2024</v>
      </c>
      <c r="M380" s="6">
        <v>1435.63</v>
      </c>
    </row>
    <row r="381" spans="1:13" x14ac:dyDescent="0.3">
      <c r="A381" t="s">
        <v>280</v>
      </c>
      <c r="B381" t="s">
        <v>303</v>
      </c>
      <c r="C381" t="s">
        <v>300</v>
      </c>
      <c r="D381" t="s">
        <v>301</v>
      </c>
      <c r="E381" t="s">
        <v>130</v>
      </c>
      <c r="F381" t="str">
        <f>VLOOKUP(H381,Vlookup!A:B,2,0)</f>
        <v>551-557 Combustion Turbine Maintenance</v>
      </c>
      <c r="G381" t="str">
        <f t="shared" si="6"/>
        <v>CENTRAL_AND_NORTH_CTS</v>
      </c>
      <c r="H381" s="26">
        <v>553</v>
      </c>
      <c r="I381" s="5" t="s">
        <v>188</v>
      </c>
      <c r="J381" t="s">
        <v>189</v>
      </c>
      <c r="K381" t="s">
        <v>134</v>
      </c>
      <c r="L381" s="5">
        <v>2024</v>
      </c>
      <c r="M381" s="6">
        <v>1447.23</v>
      </c>
    </row>
    <row r="382" spans="1:13" x14ac:dyDescent="0.3">
      <c r="A382" t="s">
        <v>280</v>
      </c>
      <c r="B382" t="s">
        <v>303</v>
      </c>
      <c r="C382" t="s">
        <v>300</v>
      </c>
      <c r="D382" t="s">
        <v>301</v>
      </c>
      <c r="E382" t="s">
        <v>130</v>
      </c>
      <c r="F382" t="str">
        <f>VLOOKUP(H382,Vlookup!A:B,2,0)</f>
        <v>551-557 Combustion Turbine Maintenance</v>
      </c>
      <c r="G382" t="str">
        <f t="shared" si="6"/>
        <v>CENTRAL_AND_NORTH_CTS</v>
      </c>
      <c r="H382" s="26">
        <v>554</v>
      </c>
      <c r="I382" s="5" t="s">
        <v>139</v>
      </c>
      <c r="J382" t="s">
        <v>140</v>
      </c>
      <c r="K382" t="s">
        <v>134</v>
      </c>
      <c r="L382" s="5">
        <v>2024</v>
      </c>
      <c r="M382" s="6">
        <v>48358.95</v>
      </c>
    </row>
    <row r="383" spans="1:13" x14ac:dyDescent="0.3">
      <c r="A383" t="s">
        <v>280</v>
      </c>
      <c r="B383" t="s">
        <v>303</v>
      </c>
      <c r="C383" t="s">
        <v>300</v>
      </c>
      <c r="D383" t="s">
        <v>301</v>
      </c>
      <c r="E383" t="s">
        <v>130</v>
      </c>
      <c r="F383" t="str">
        <f>VLOOKUP(H383,Vlookup!A:B,2,0)</f>
        <v>920-933 Admin &amp; General Operations</v>
      </c>
      <c r="G383" t="str">
        <f t="shared" si="6"/>
        <v>CENTRAL_AND_NORTH_CTS</v>
      </c>
      <c r="H383" s="26">
        <v>920</v>
      </c>
      <c r="I383" s="5" t="s">
        <v>35</v>
      </c>
      <c r="J383" t="s">
        <v>36</v>
      </c>
      <c r="K383" t="s">
        <v>134</v>
      </c>
      <c r="L383" s="5">
        <v>2024</v>
      </c>
      <c r="M383" s="6">
        <v>482396.4</v>
      </c>
    </row>
    <row r="384" spans="1:13" x14ac:dyDescent="0.3">
      <c r="A384" t="s">
        <v>280</v>
      </c>
      <c r="B384" t="s">
        <v>303</v>
      </c>
      <c r="C384" t="s">
        <v>300</v>
      </c>
      <c r="D384" t="s">
        <v>301</v>
      </c>
      <c r="E384" t="s">
        <v>130</v>
      </c>
      <c r="F384" t="str">
        <f>VLOOKUP(H384,Vlookup!A:B,2,0)</f>
        <v>920-933 Admin &amp; General Operations</v>
      </c>
      <c r="G384" t="str">
        <f t="shared" si="6"/>
        <v>CENTRAL_AND_NORTH_CTS</v>
      </c>
      <c r="H384" s="26">
        <v>926</v>
      </c>
      <c r="I384" s="5" t="s">
        <v>184</v>
      </c>
      <c r="J384" t="s">
        <v>185</v>
      </c>
      <c r="K384" t="s">
        <v>134</v>
      </c>
      <c r="L384" s="5">
        <v>2024</v>
      </c>
      <c r="M384" s="6">
        <v>571064.39</v>
      </c>
    </row>
    <row r="385" spans="1:13" x14ac:dyDescent="0.3">
      <c r="A385" t="s">
        <v>280</v>
      </c>
      <c r="B385" t="s">
        <v>303</v>
      </c>
      <c r="C385" t="s">
        <v>300</v>
      </c>
      <c r="D385" t="s">
        <v>301</v>
      </c>
      <c r="E385" t="s">
        <v>133</v>
      </c>
      <c r="F385" t="str">
        <f>VLOOKUP(H385,Vlookup!A:B,2,0)</f>
        <v>500-509 Fossil Operations</v>
      </c>
      <c r="G385" t="str">
        <f t="shared" si="6"/>
        <v>CITRUS_CC_CT</v>
      </c>
      <c r="H385" s="26">
        <v>500</v>
      </c>
      <c r="I385" s="5" t="s">
        <v>121</v>
      </c>
      <c r="J385" t="s">
        <v>122</v>
      </c>
      <c r="K385" t="s">
        <v>134</v>
      </c>
      <c r="L385" s="5">
        <v>2024</v>
      </c>
      <c r="M385" s="6">
        <v>17548</v>
      </c>
    </row>
    <row r="386" spans="1:13" x14ac:dyDescent="0.3">
      <c r="A386" t="s">
        <v>280</v>
      </c>
      <c r="B386" t="s">
        <v>303</v>
      </c>
      <c r="C386" t="s">
        <v>300</v>
      </c>
      <c r="D386" t="s">
        <v>301</v>
      </c>
      <c r="E386" t="s">
        <v>133</v>
      </c>
      <c r="F386" t="str">
        <f>VLOOKUP(H386,Vlookup!A:B,2,0)</f>
        <v>500-509 Fossil Operations</v>
      </c>
      <c r="G386" t="str">
        <f t="shared" si="6"/>
        <v>CITRUS_CC_CT</v>
      </c>
      <c r="H386" s="26">
        <v>502</v>
      </c>
      <c r="I386" s="5" t="s">
        <v>123</v>
      </c>
      <c r="J386" t="s">
        <v>124</v>
      </c>
      <c r="K386" t="s">
        <v>134</v>
      </c>
      <c r="L386" s="5">
        <v>2024</v>
      </c>
      <c r="M386" s="6">
        <v>22040.76</v>
      </c>
    </row>
    <row r="387" spans="1:13" x14ac:dyDescent="0.3">
      <c r="A387" t="s">
        <v>280</v>
      </c>
      <c r="B387" t="s">
        <v>303</v>
      </c>
      <c r="C387" t="s">
        <v>300</v>
      </c>
      <c r="D387" t="s">
        <v>301</v>
      </c>
      <c r="E387" t="s">
        <v>133</v>
      </c>
      <c r="F387" t="str">
        <f>VLOOKUP(H387,Vlookup!A:B,2,0)</f>
        <v>500-509 Fossil Operations</v>
      </c>
      <c r="G387" t="str">
        <f t="shared" si="6"/>
        <v>CITRUS_CC_CT</v>
      </c>
      <c r="H387" s="26">
        <v>506</v>
      </c>
      <c r="I387" s="5" t="s">
        <v>76</v>
      </c>
      <c r="J387" t="s">
        <v>77</v>
      </c>
      <c r="K387" t="s">
        <v>134</v>
      </c>
      <c r="L387" s="5">
        <v>2024</v>
      </c>
      <c r="M387" s="6">
        <v>42554.54</v>
      </c>
    </row>
    <row r="388" spans="1:13" x14ac:dyDescent="0.3">
      <c r="A388" t="s">
        <v>280</v>
      </c>
      <c r="B388" t="s">
        <v>303</v>
      </c>
      <c r="C388" t="s">
        <v>300</v>
      </c>
      <c r="D388" t="s">
        <v>301</v>
      </c>
      <c r="E388" t="s">
        <v>133</v>
      </c>
      <c r="F388" t="str">
        <f>VLOOKUP(H388,Vlookup!A:B,2,0)</f>
        <v>510-515 Fossil Maintenance</v>
      </c>
      <c r="G388" t="str">
        <f t="shared" si="6"/>
        <v>CITRUS_CC_CT</v>
      </c>
      <c r="H388" s="26">
        <v>510</v>
      </c>
      <c r="I388" s="5" t="s">
        <v>72</v>
      </c>
      <c r="J388" t="s">
        <v>73</v>
      </c>
      <c r="K388" t="s">
        <v>134</v>
      </c>
      <c r="L388" s="5">
        <v>2024</v>
      </c>
      <c r="M388" s="6">
        <v>1004578.71</v>
      </c>
    </row>
    <row r="389" spans="1:13" x14ac:dyDescent="0.3">
      <c r="A389" t="s">
        <v>280</v>
      </c>
      <c r="B389" t="s">
        <v>303</v>
      </c>
      <c r="C389" t="s">
        <v>300</v>
      </c>
      <c r="D389" t="s">
        <v>301</v>
      </c>
      <c r="E389" t="s">
        <v>133</v>
      </c>
      <c r="F389" t="str">
        <f>VLOOKUP(H389,Vlookup!A:B,2,0)</f>
        <v>510-515 Fossil Maintenance</v>
      </c>
      <c r="G389" t="str">
        <f t="shared" si="6"/>
        <v>CITRUS_CC_CT</v>
      </c>
      <c r="H389" s="26">
        <v>510</v>
      </c>
      <c r="I389" s="5" t="s">
        <v>78</v>
      </c>
      <c r="J389" t="s">
        <v>79</v>
      </c>
      <c r="K389" t="s">
        <v>134</v>
      </c>
      <c r="L389" s="5">
        <v>2024</v>
      </c>
      <c r="M389" s="6">
        <v>190896.7</v>
      </c>
    </row>
    <row r="390" spans="1:13" x14ac:dyDescent="0.3">
      <c r="A390" t="s">
        <v>280</v>
      </c>
      <c r="B390" t="s">
        <v>303</v>
      </c>
      <c r="C390" t="s">
        <v>300</v>
      </c>
      <c r="D390" t="s">
        <v>301</v>
      </c>
      <c r="E390" t="s">
        <v>133</v>
      </c>
      <c r="F390" t="str">
        <f>VLOOKUP(H390,Vlookup!A:B,2,0)</f>
        <v>546-550 Combustion Turbine Operations</v>
      </c>
      <c r="G390" t="str">
        <f t="shared" si="6"/>
        <v>CITRUS_CC_CT</v>
      </c>
      <c r="H390" s="26">
        <v>546</v>
      </c>
      <c r="I390" s="5" t="s">
        <v>131</v>
      </c>
      <c r="J390" t="s">
        <v>132</v>
      </c>
      <c r="K390" t="s">
        <v>15</v>
      </c>
      <c r="L390" s="5">
        <v>2024</v>
      </c>
      <c r="M390" s="6">
        <v>1741161.5290000001</v>
      </c>
    </row>
    <row r="391" spans="1:13" x14ac:dyDescent="0.3">
      <c r="A391" t="s">
        <v>280</v>
      </c>
      <c r="B391" t="s">
        <v>303</v>
      </c>
      <c r="C391" t="s">
        <v>300</v>
      </c>
      <c r="D391" t="s">
        <v>301</v>
      </c>
      <c r="E391" t="s">
        <v>133</v>
      </c>
      <c r="F391" t="str">
        <f>VLOOKUP(H391,Vlookup!A:B,2,0)</f>
        <v>546-550 Combustion Turbine Operations</v>
      </c>
      <c r="G391" t="str">
        <f t="shared" si="6"/>
        <v>CITRUS_CC_CT</v>
      </c>
      <c r="H391" s="26">
        <v>546</v>
      </c>
      <c r="I391" s="5" t="s">
        <v>131</v>
      </c>
      <c r="J391" t="s">
        <v>132</v>
      </c>
      <c r="K391" t="s">
        <v>102</v>
      </c>
      <c r="L391" s="5">
        <v>2024</v>
      </c>
      <c r="M391" s="6">
        <v>3142218.5273000002</v>
      </c>
    </row>
    <row r="392" spans="1:13" x14ac:dyDescent="0.3">
      <c r="A392" t="s">
        <v>280</v>
      </c>
      <c r="B392" t="s">
        <v>303</v>
      </c>
      <c r="C392" t="s">
        <v>300</v>
      </c>
      <c r="D392" t="s">
        <v>301</v>
      </c>
      <c r="E392" t="s">
        <v>133</v>
      </c>
      <c r="F392" t="str">
        <f>VLOOKUP(H392,Vlookup!A:B,2,0)</f>
        <v>546-550 Combustion Turbine Operations</v>
      </c>
      <c r="G392" t="str">
        <f t="shared" si="6"/>
        <v>CITRUS_CC_CT</v>
      </c>
      <c r="H392" s="26">
        <v>546</v>
      </c>
      <c r="I392" s="5" t="s">
        <v>131</v>
      </c>
      <c r="J392" t="s">
        <v>132</v>
      </c>
      <c r="K392" t="s">
        <v>26</v>
      </c>
      <c r="L392" s="5">
        <v>2024</v>
      </c>
      <c r="M392" s="6">
        <v>-51999.995999999999</v>
      </c>
    </row>
    <row r="393" spans="1:13" x14ac:dyDescent="0.3">
      <c r="A393" t="s">
        <v>280</v>
      </c>
      <c r="B393" t="s">
        <v>303</v>
      </c>
      <c r="C393" t="s">
        <v>300</v>
      </c>
      <c r="D393" t="s">
        <v>301</v>
      </c>
      <c r="E393" t="s">
        <v>133</v>
      </c>
      <c r="F393" t="str">
        <f>VLOOKUP(H393,Vlookup!A:B,2,0)</f>
        <v>546-550 Combustion Turbine Operations</v>
      </c>
      <c r="G393" t="str">
        <f t="shared" si="6"/>
        <v>CITRUS_CC_CT</v>
      </c>
      <c r="H393" s="26">
        <v>546</v>
      </c>
      <c r="I393" s="5" t="s">
        <v>131</v>
      </c>
      <c r="J393" t="s">
        <v>132</v>
      </c>
      <c r="K393" t="s">
        <v>104</v>
      </c>
      <c r="L393" s="5">
        <v>2024</v>
      </c>
      <c r="M393" s="6">
        <v>725624.304</v>
      </c>
    </row>
    <row r="394" spans="1:13" x14ac:dyDescent="0.3">
      <c r="A394" t="s">
        <v>280</v>
      </c>
      <c r="B394" t="s">
        <v>303</v>
      </c>
      <c r="C394" t="s">
        <v>300</v>
      </c>
      <c r="D394" t="s">
        <v>301</v>
      </c>
      <c r="E394" t="s">
        <v>133</v>
      </c>
      <c r="F394" t="str">
        <f>VLOOKUP(H394,Vlookup!A:B,2,0)</f>
        <v>546-550 Combustion Turbine Operations</v>
      </c>
      <c r="G394" t="str">
        <f t="shared" si="6"/>
        <v>CITRUS_CC_CT</v>
      </c>
      <c r="H394" s="26">
        <v>546</v>
      </c>
      <c r="I394" s="5" t="s">
        <v>131</v>
      </c>
      <c r="J394" t="s">
        <v>132</v>
      </c>
      <c r="K394" t="s">
        <v>68</v>
      </c>
      <c r="L394" s="5">
        <v>2024</v>
      </c>
      <c r="M394" s="6">
        <v>132999.99600000001</v>
      </c>
    </row>
    <row r="395" spans="1:13" x14ac:dyDescent="0.3">
      <c r="A395" t="s">
        <v>280</v>
      </c>
      <c r="B395" t="s">
        <v>303</v>
      </c>
      <c r="C395" t="s">
        <v>300</v>
      </c>
      <c r="D395" t="s">
        <v>301</v>
      </c>
      <c r="E395" t="s">
        <v>133</v>
      </c>
      <c r="F395" t="str">
        <f>VLOOKUP(H395,Vlookup!A:B,2,0)</f>
        <v>546-550 Combustion Turbine Operations</v>
      </c>
      <c r="G395" t="str">
        <f t="shared" si="6"/>
        <v>CITRUS_CC_CT</v>
      </c>
      <c r="H395" s="26">
        <v>546</v>
      </c>
      <c r="I395" s="5" t="s">
        <v>131</v>
      </c>
      <c r="J395" t="s">
        <v>132</v>
      </c>
      <c r="K395" t="s">
        <v>134</v>
      </c>
      <c r="L395" s="5">
        <v>2024</v>
      </c>
      <c r="M395" s="6">
        <v>121583.72</v>
      </c>
    </row>
    <row r="396" spans="1:13" x14ac:dyDescent="0.3">
      <c r="A396" t="s">
        <v>280</v>
      </c>
      <c r="B396" t="s">
        <v>303</v>
      </c>
      <c r="C396" t="s">
        <v>300</v>
      </c>
      <c r="D396" t="s">
        <v>301</v>
      </c>
      <c r="E396" t="s">
        <v>133</v>
      </c>
      <c r="F396" t="str">
        <f>VLOOKUP(H396,Vlookup!A:B,2,0)</f>
        <v>546-550 Combustion Turbine Operations</v>
      </c>
      <c r="G396" t="str">
        <f t="shared" si="6"/>
        <v>CITRUS_CC_CT</v>
      </c>
      <c r="H396" s="26">
        <v>546</v>
      </c>
      <c r="I396" s="5" t="s">
        <v>131</v>
      </c>
      <c r="J396" t="s">
        <v>132</v>
      </c>
      <c r="K396" t="s">
        <v>16</v>
      </c>
      <c r="L396" s="5">
        <v>2024</v>
      </c>
      <c r="M396" s="6">
        <v>189437.84</v>
      </c>
    </row>
    <row r="397" spans="1:13" x14ac:dyDescent="0.3">
      <c r="A397" t="s">
        <v>280</v>
      </c>
      <c r="B397" t="s">
        <v>303</v>
      </c>
      <c r="C397" t="s">
        <v>300</v>
      </c>
      <c r="D397" t="s">
        <v>301</v>
      </c>
      <c r="E397" t="s">
        <v>133</v>
      </c>
      <c r="F397" t="str">
        <f>VLOOKUP(H397,Vlookup!A:B,2,0)</f>
        <v>546-550 Combustion Turbine Operations</v>
      </c>
      <c r="G397" t="str">
        <f t="shared" si="6"/>
        <v>CITRUS_CC_CT</v>
      </c>
      <c r="H397" s="26">
        <v>546</v>
      </c>
      <c r="I397" s="5" t="s">
        <v>131</v>
      </c>
      <c r="J397" t="s">
        <v>132</v>
      </c>
      <c r="K397" t="s">
        <v>103</v>
      </c>
      <c r="L397" s="5">
        <v>2024</v>
      </c>
      <c r="M397" s="6">
        <v>116035.26</v>
      </c>
    </row>
    <row r="398" spans="1:13" x14ac:dyDescent="0.3">
      <c r="A398" t="s">
        <v>280</v>
      </c>
      <c r="B398" t="s">
        <v>303</v>
      </c>
      <c r="C398" t="s">
        <v>300</v>
      </c>
      <c r="D398" t="s">
        <v>301</v>
      </c>
      <c r="E398" t="s">
        <v>133</v>
      </c>
      <c r="F398" t="str">
        <f>VLOOKUP(H398,Vlookup!A:B,2,0)</f>
        <v>546-550 Combustion Turbine Operations</v>
      </c>
      <c r="G398" t="str">
        <f t="shared" si="6"/>
        <v>CITRUS_CC_CT</v>
      </c>
      <c r="H398" s="26">
        <v>547</v>
      </c>
      <c r="I398" s="5" t="s">
        <v>80</v>
      </c>
      <c r="J398" t="s">
        <v>81</v>
      </c>
      <c r="K398" t="s">
        <v>134</v>
      </c>
      <c r="L398" s="5">
        <v>2024</v>
      </c>
      <c r="M398" s="6">
        <v>215378.88</v>
      </c>
    </row>
    <row r="399" spans="1:13" x14ac:dyDescent="0.3">
      <c r="A399" t="s">
        <v>280</v>
      </c>
      <c r="B399" t="s">
        <v>303</v>
      </c>
      <c r="C399" t="s">
        <v>300</v>
      </c>
      <c r="D399" t="s">
        <v>301</v>
      </c>
      <c r="E399" t="s">
        <v>133</v>
      </c>
      <c r="F399" t="str">
        <f>VLOOKUP(H399,Vlookup!A:B,2,0)</f>
        <v>546-550 Combustion Turbine Operations</v>
      </c>
      <c r="G399" t="str">
        <f t="shared" si="6"/>
        <v>CITRUS_CC_CT</v>
      </c>
      <c r="H399" s="26">
        <v>548</v>
      </c>
      <c r="I399" s="5" t="s">
        <v>126</v>
      </c>
      <c r="J399" t="s">
        <v>127</v>
      </c>
      <c r="K399" t="s">
        <v>15</v>
      </c>
      <c r="L399" s="5">
        <v>2024</v>
      </c>
      <c r="M399" s="6">
        <v>41718.730799999998</v>
      </c>
    </row>
    <row r="400" spans="1:13" x14ac:dyDescent="0.3">
      <c r="A400" t="s">
        <v>280</v>
      </c>
      <c r="B400" t="s">
        <v>303</v>
      </c>
      <c r="C400" t="s">
        <v>300</v>
      </c>
      <c r="D400" t="s">
        <v>301</v>
      </c>
      <c r="E400" t="s">
        <v>133</v>
      </c>
      <c r="F400" t="str">
        <f>VLOOKUP(H400,Vlookup!A:B,2,0)</f>
        <v>546-550 Combustion Turbine Operations</v>
      </c>
      <c r="G400" t="str">
        <f t="shared" si="6"/>
        <v>CITRUS_CC_CT</v>
      </c>
      <c r="H400" s="26">
        <v>548</v>
      </c>
      <c r="I400" s="5" t="s">
        <v>126</v>
      </c>
      <c r="J400" t="s">
        <v>127</v>
      </c>
      <c r="K400" t="s">
        <v>134</v>
      </c>
      <c r="L400" s="5">
        <v>2024</v>
      </c>
      <c r="M400" s="6">
        <v>48969.96</v>
      </c>
    </row>
    <row r="401" spans="1:13" x14ac:dyDescent="0.3">
      <c r="A401" t="s">
        <v>280</v>
      </c>
      <c r="B401" t="s">
        <v>303</v>
      </c>
      <c r="C401" t="s">
        <v>300</v>
      </c>
      <c r="D401" t="s">
        <v>301</v>
      </c>
      <c r="E401" t="s">
        <v>133</v>
      </c>
      <c r="F401" t="str">
        <f>VLOOKUP(H401,Vlookup!A:B,2,0)</f>
        <v>546-550 Combustion Turbine Operations</v>
      </c>
      <c r="G401" t="str">
        <f t="shared" si="6"/>
        <v>CITRUS_CC_CT</v>
      </c>
      <c r="H401" s="26">
        <v>548</v>
      </c>
      <c r="I401" s="5" t="s">
        <v>126</v>
      </c>
      <c r="J401" t="s">
        <v>127</v>
      </c>
      <c r="K401" t="s">
        <v>16</v>
      </c>
      <c r="L401" s="5">
        <v>2024</v>
      </c>
      <c r="M401" s="6">
        <v>5006.22</v>
      </c>
    </row>
    <row r="402" spans="1:13" x14ac:dyDescent="0.3">
      <c r="A402" t="s">
        <v>280</v>
      </c>
      <c r="B402" t="s">
        <v>303</v>
      </c>
      <c r="C402" t="s">
        <v>300</v>
      </c>
      <c r="D402" t="s">
        <v>301</v>
      </c>
      <c r="E402" t="s">
        <v>133</v>
      </c>
      <c r="F402" t="str">
        <f>VLOOKUP(H402,Vlookup!A:B,2,0)</f>
        <v>546-550 Combustion Turbine Operations</v>
      </c>
      <c r="G402" t="str">
        <f t="shared" ref="G402:G465" si="7">IF(B402="FEG_ES",E402,"Non-Generation")</f>
        <v>CITRUS_CC_CT</v>
      </c>
      <c r="H402" s="26">
        <v>549</v>
      </c>
      <c r="I402" s="5" t="s">
        <v>128</v>
      </c>
      <c r="J402" t="s">
        <v>129</v>
      </c>
      <c r="K402" t="s">
        <v>15</v>
      </c>
      <c r="L402" s="5">
        <v>2024</v>
      </c>
      <c r="M402" s="6">
        <v>84840.705400000006</v>
      </c>
    </row>
    <row r="403" spans="1:13" x14ac:dyDescent="0.3">
      <c r="A403" t="s">
        <v>280</v>
      </c>
      <c r="B403" t="s">
        <v>303</v>
      </c>
      <c r="C403" t="s">
        <v>300</v>
      </c>
      <c r="D403" t="s">
        <v>301</v>
      </c>
      <c r="E403" t="s">
        <v>133</v>
      </c>
      <c r="F403" t="str">
        <f>VLOOKUP(H403,Vlookup!A:B,2,0)</f>
        <v>546-550 Combustion Turbine Operations</v>
      </c>
      <c r="G403" t="str">
        <f t="shared" si="7"/>
        <v>CITRUS_CC_CT</v>
      </c>
      <c r="H403" s="26">
        <v>549</v>
      </c>
      <c r="I403" s="5" t="s">
        <v>128</v>
      </c>
      <c r="J403" t="s">
        <v>129</v>
      </c>
      <c r="K403" t="s">
        <v>134</v>
      </c>
      <c r="L403" s="5">
        <v>2024</v>
      </c>
      <c r="M403" s="6">
        <v>102427.62</v>
      </c>
    </row>
    <row r="404" spans="1:13" x14ac:dyDescent="0.3">
      <c r="A404" t="s">
        <v>280</v>
      </c>
      <c r="B404" t="s">
        <v>303</v>
      </c>
      <c r="C404" t="s">
        <v>300</v>
      </c>
      <c r="D404" t="s">
        <v>301</v>
      </c>
      <c r="E404" t="s">
        <v>133</v>
      </c>
      <c r="F404" t="str">
        <f>VLOOKUP(H404,Vlookup!A:B,2,0)</f>
        <v>546-550 Combustion Turbine Operations</v>
      </c>
      <c r="G404" t="str">
        <f t="shared" si="7"/>
        <v>CITRUS_CC_CT</v>
      </c>
      <c r="H404" s="26">
        <v>549</v>
      </c>
      <c r="I404" s="5" t="s">
        <v>128</v>
      </c>
      <c r="J404" t="s">
        <v>129</v>
      </c>
      <c r="K404" t="s">
        <v>16</v>
      </c>
      <c r="L404" s="5">
        <v>2024</v>
      </c>
      <c r="M404" s="6">
        <v>10180.94</v>
      </c>
    </row>
    <row r="405" spans="1:13" x14ac:dyDescent="0.3">
      <c r="A405" t="s">
        <v>280</v>
      </c>
      <c r="B405" t="s">
        <v>303</v>
      </c>
      <c r="C405" t="s">
        <v>300</v>
      </c>
      <c r="D405" t="s">
        <v>301</v>
      </c>
      <c r="E405" t="s">
        <v>133</v>
      </c>
      <c r="F405" t="str">
        <f>VLOOKUP(H405,Vlookup!A:B,2,0)</f>
        <v>551-557 Combustion Turbine Maintenance</v>
      </c>
      <c r="G405" t="str">
        <f t="shared" si="7"/>
        <v>CITRUS_CC_CT</v>
      </c>
      <c r="H405" s="26">
        <v>551</v>
      </c>
      <c r="I405" s="5" t="s">
        <v>137</v>
      </c>
      <c r="J405" t="s">
        <v>138</v>
      </c>
      <c r="K405" t="s">
        <v>15</v>
      </c>
      <c r="L405" s="5">
        <v>2024</v>
      </c>
      <c r="M405" s="6">
        <v>523536.14899999998</v>
      </c>
    </row>
    <row r="406" spans="1:13" x14ac:dyDescent="0.3">
      <c r="A406" t="s">
        <v>280</v>
      </c>
      <c r="B406" t="s">
        <v>303</v>
      </c>
      <c r="C406" t="s">
        <v>300</v>
      </c>
      <c r="D406" t="s">
        <v>301</v>
      </c>
      <c r="E406" t="s">
        <v>133</v>
      </c>
      <c r="F406" t="str">
        <f>VLOOKUP(H406,Vlookup!A:B,2,0)</f>
        <v>551-557 Combustion Turbine Maintenance</v>
      </c>
      <c r="G406" t="str">
        <f t="shared" si="7"/>
        <v>CITRUS_CC_CT</v>
      </c>
      <c r="H406" s="26">
        <v>551</v>
      </c>
      <c r="I406" s="5" t="s">
        <v>137</v>
      </c>
      <c r="J406" t="s">
        <v>138</v>
      </c>
      <c r="K406" t="s">
        <v>104</v>
      </c>
      <c r="L406" s="5">
        <v>2024</v>
      </c>
      <c r="M406" s="6">
        <v>107604.16800000001</v>
      </c>
    </row>
    <row r="407" spans="1:13" x14ac:dyDescent="0.3">
      <c r="A407" t="s">
        <v>280</v>
      </c>
      <c r="B407" t="s">
        <v>303</v>
      </c>
      <c r="C407" t="s">
        <v>300</v>
      </c>
      <c r="D407" t="s">
        <v>301</v>
      </c>
      <c r="E407" t="s">
        <v>133</v>
      </c>
      <c r="F407" t="str">
        <f>VLOOKUP(H407,Vlookup!A:B,2,0)</f>
        <v>551-557 Combustion Turbine Maintenance</v>
      </c>
      <c r="G407" t="str">
        <f t="shared" si="7"/>
        <v>CITRUS_CC_CT</v>
      </c>
      <c r="H407" s="26">
        <v>551</v>
      </c>
      <c r="I407" s="5" t="s">
        <v>137</v>
      </c>
      <c r="J407" t="s">
        <v>138</v>
      </c>
      <c r="K407" t="s">
        <v>134</v>
      </c>
      <c r="L407" s="5">
        <v>2024</v>
      </c>
      <c r="M407" s="6">
        <v>9222.1299999999992</v>
      </c>
    </row>
    <row r="408" spans="1:13" x14ac:dyDescent="0.3">
      <c r="A408" t="s">
        <v>280</v>
      </c>
      <c r="B408" t="s">
        <v>303</v>
      </c>
      <c r="C408" t="s">
        <v>300</v>
      </c>
      <c r="D408" t="s">
        <v>301</v>
      </c>
      <c r="E408" t="s">
        <v>133</v>
      </c>
      <c r="F408" t="str">
        <f>VLOOKUP(H408,Vlookup!A:B,2,0)</f>
        <v>551-557 Combustion Turbine Maintenance</v>
      </c>
      <c r="G408" t="str">
        <f t="shared" si="7"/>
        <v>CITRUS_CC_CT</v>
      </c>
      <c r="H408" s="26">
        <v>551</v>
      </c>
      <c r="I408" s="5" t="s">
        <v>137</v>
      </c>
      <c r="J408" t="s">
        <v>138</v>
      </c>
      <c r="K408" t="s">
        <v>16</v>
      </c>
      <c r="L408" s="5">
        <v>2024</v>
      </c>
      <c r="M408" s="6">
        <v>57589.06</v>
      </c>
    </row>
    <row r="409" spans="1:13" x14ac:dyDescent="0.3">
      <c r="A409" t="s">
        <v>280</v>
      </c>
      <c r="B409" t="s">
        <v>303</v>
      </c>
      <c r="C409" t="s">
        <v>300</v>
      </c>
      <c r="D409" t="s">
        <v>301</v>
      </c>
      <c r="E409" t="s">
        <v>133</v>
      </c>
      <c r="F409" t="str">
        <f>VLOOKUP(H409,Vlookup!A:B,2,0)</f>
        <v>551-557 Combustion Turbine Maintenance</v>
      </c>
      <c r="G409" t="str">
        <f t="shared" si="7"/>
        <v>CITRUS_CC_CT</v>
      </c>
      <c r="H409" s="26">
        <v>551</v>
      </c>
      <c r="I409" s="5" t="s">
        <v>137</v>
      </c>
      <c r="J409" t="s">
        <v>138</v>
      </c>
      <c r="K409" t="s">
        <v>103</v>
      </c>
      <c r="L409" s="5">
        <v>2024</v>
      </c>
      <c r="M409" s="6">
        <v>3228.12</v>
      </c>
    </row>
    <row r="410" spans="1:13" x14ac:dyDescent="0.3">
      <c r="A410" t="s">
        <v>280</v>
      </c>
      <c r="B410" t="s">
        <v>303</v>
      </c>
      <c r="C410" t="s">
        <v>300</v>
      </c>
      <c r="D410" t="s">
        <v>301</v>
      </c>
      <c r="E410" t="s">
        <v>133</v>
      </c>
      <c r="F410" t="str">
        <f>VLOOKUP(H410,Vlookup!A:B,2,0)</f>
        <v>551-557 Combustion Turbine Maintenance</v>
      </c>
      <c r="G410" t="str">
        <f t="shared" si="7"/>
        <v>CITRUS_CC_CT</v>
      </c>
      <c r="H410" s="26">
        <v>552</v>
      </c>
      <c r="I410" s="5" t="s">
        <v>212</v>
      </c>
      <c r="J410" t="s">
        <v>213</v>
      </c>
      <c r="K410" t="s">
        <v>15</v>
      </c>
      <c r="L410" s="5">
        <v>2024</v>
      </c>
      <c r="M410" s="6">
        <v>-180000</v>
      </c>
    </row>
    <row r="411" spans="1:13" x14ac:dyDescent="0.3">
      <c r="A411" t="s">
        <v>280</v>
      </c>
      <c r="B411" t="s">
        <v>303</v>
      </c>
      <c r="C411" t="s">
        <v>300</v>
      </c>
      <c r="D411" t="s">
        <v>301</v>
      </c>
      <c r="E411" t="s">
        <v>133</v>
      </c>
      <c r="F411" t="str">
        <f>VLOOKUP(H411,Vlookup!A:B,2,0)</f>
        <v>551-557 Combustion Turbine Maintenance</v>
      </c>
      <c r="G411" t="str">
        <f t="shared" si="7"/>
        <v>CITRUS_CC_CT</v>
      </c>
      <c r="H411" s="26">
        <v>552</v>
      </c>
      <c r="I411" s="5" t="s">
        <v>212</v>
      </c>
      <c r="J411" t="s">
        <v>213</v>
      </c>
      <c r="K411" t="s">
        <v>26</v>
      </c>
      <c r="L411" s="5">
        <v>2024</v>
      </c>
      <c r="M411" s="6">
        <v>-52194.995999999999</v>
      </c>
    </row>
    <row r="412" spans="1:13" x14ac:dyDescent="0.3">
      <c r="A412" t="s">
        <v>280</v>
      </c>
      <c r="B412" t="s">
        <v>303</v>
      </c>
      <c r="C412" t="s">
        <v>300</v>
      </c>
      <c r="D412" t="s">
        <v>301</v>
      </c>
      <c r="E412" t="s">
        <v>133</v>
      </c>
      <c r="F412" t="str">
        <f>VLOOKUP(H412,Vlookup!A:B,2,0)</f>
        <v>551-557 Combustion Turbine Maintenance</v>
      </c>
      <c r="G412" t="str">
        <f t="shared" si="7"/>
        <v>CITRUS_CC_CT</v>
      </c>
      <c r="H412" s="26">
        <v>552</v>
      </c>
      <c r="I412" s="5" t="s">
        <v>212</v>
      </c>
      <c r="J412" t="s">
        <v>213</v>
      </c>
      <c r="K412" t="s">
        <v>134</v>
      </c>
      <c r="L412" s="5">
        <v>2024</v>
      </c>
      <c r="M412" s="6">
        <v>4058.28</v>
      </c>
    </row>
    <row r="413" spans="1:13" x14ac:dyDescent="0.3">
      <c r="A413" t="s">
        <v>280</v>
      </c>
      <c r="B413" t="s">
        <v>303</v>
      </c>
      <c r="C413" t="s">
        <v>300</v>
      </c>
      <c r="D413" t="s">
        <v>301</v>
      </c>
      <c r="E413" t="s">
        <v>133</v>
      </c>
      <c r="F413" t="str">
        <f>VLOOKUP(H413,Vlookup!A:B,2,0)</f>
        <v>551-557 Combustion Turbine Maintenance</v>
      </c>
      <c r="G413" t="str">
        <f t="shared" si="7"/>
        <v>CITRUS_CC_CT</v>
      </c>
      <c r="H413" s="26">
        <v>552</v>
      </c>
      <c r="I413" s="5" t="s">
        <v>212</v>
      </c>
      <c r="J413" t="s">
        <v>213</v>
      </c>
      <c r="K413" t="s">
        <v>16</v>
      </c>
      <c r="L413" s="5">
        <v>2024</v>
      </c>
      <c r="M413" s="6">
        <v>-51874.32</v>
      </c>
    </row>
    <row r="414" spans="1:13" x14ac:dyDescent="0.3">
      <c r="A414" t="s">
        <v>280</v>
      </c>
      <c r="B414" t="s">
        <v>303</v>
      </c>
      <c r="C414" t="s">
        <v>300</v>
      </c>
      <c r="D414" t="s">
        <v>301</v>
      </c>
      <c r="E414" t="s">
        <v>133</v>
      </c>
      <c r="F414" t="str">
        <f>VLOOKUP(H414,Vlookup!A:B,2,0)</f>
        <v>551-557 Combustion Turbine Maintenance</v>
      </c>
      <c r="G414" t="str">
        <f t="shared" si="7"/>
        <v>CITRUS_CC_CT</v>
      </c>
      <c r="H414" s="26">
        <v>553</v>
      </c>
      <c r="I414" s="5" t="s">
        <v>188</v>
      </c>
      <c r="J414" t="s">
        <v>189</v>
      </c>
      <c r="K414" t="s">
        <v>134</v>
      </c>
      <c r="L414" s="5">
        <v>2024</v>
      </c>
      <c r="M414" s="6">
        <v>1974.26</v>
      </c>
    </row>
    <row r="415" spans="1:13" x14ac:dyDescent="0.3">
      <c r="A415" t="s">
        <v>280</v>
      </c>
      <c r="B415" t="s">
        <v>303</v>
      </c>
      <c r="C415" t="s">
        <v>300</v>
      </c>
      <c r="D415" t="s">
        <v>301</v>
      </c>
      <c r="E415" t="s">
        <v>133</v>
      </c>
      <c r="F415" t="str">
        <f>VLOOKUP(H415,Vlookup!A:B,2,0)</f>
        <v>551-557 Combustion Turbine Maintenance</v>
      </c>
      <c r="G415" t="str">
        <f t="shared" si="7"/>
        <v>CITRUS_CC_CT</v>
      </c>
      <c r="H415" s="26">
        <v>554</v>
      </c>
      <c r="I415" s="5" t="s">
        <v>139</v>
      </c>
      <c r="J415" t="s">
        <v>140</v>
      </c>
      <c r="K415" t="s">
        <v>15</v>
      </c>
      <c r="L415" s="5">
        <v>2024</v>
      </c>
      <c r="M415" s="6">
        <v>13576.506600000001</v>
      </c>
    </row>
    <row r="416" spans="1:13" x14ac:dyDescent="0.3">
      <c r="A416" t="s">
        <v>280</v>
      </c>
      <c r="B416" t="s">
        <v>303</v>
      </c>
      <c r="C416" t="s">
        <v>300</v>
      </c>
      <c r="D416" t="s">
        <v>301</v>
      </c>
      <c r="E416" t="s">
        <v>133</v>
      </c>
      <c r="F416" t="str">
        <f>VLOOKUP(H416,Vlookup!A:B,2,0)</f>
        <v>551-557 Combustion Turbine Maintenance</v>
      </c>
      <c r="G416" t="str">
        <f t="shared" si="7"/>
        <v>CITRUS_CC_CT</v>
      </c>
      <c r="H416" s="26">
        <v>554</v>
      </c>
      <c r="I416" s="5" t="s">
        <v>139</v>
      </c>
      <c r="J416" t="s">
        <v>140</v>
      </c>
      <c r="K416" t="s">
        <v>134</v>
      </c>
      <c r="L416" s="5">
        <v>2024</v>
      </c>
      <c r="M416" s="6">
        <v>43998.14</v>
      </c>
    </row>
    <row r="417" spans="1:13" x14ac:dyDescent="0.3">
      <c r="A417" t="s">
        <v>280</v>
      </c>
      <c r="B417" t="s">
        <v>303</v>
      </c>
      <c r="C417" t="s">
        <v>300</v>
      </c>
      <c r="D417" t="s">
        <v>301</v>
      </c>
      <c r="E417" t="s">
        <v>133</v>
      </c>
      <c r="F417" t="str">
        <f>VLOOKUP(H417,Vlookup!A:B,2,0)</f>
        <v>551-557 Combustion Turbine Maintenance</v>
      </c>
      <c r="G417" t="str">
        <f t="shared" si="7"/>
        <v>CITRUS_CC_CT</v>
      </c>
      <c r="H417" s="26">
        <v>554</v>
      </c>
      <c r="I417" s="5" t="s">
        <v>139</v>
      </c>
      <c r="J417" t="s">
        <v>140</v>
      </c>
      <c r="K417" t="s">
        <v>16</v>
      </c>
      <c r="L417" s="5">
        <v>2024</v>
      </c>
      <c r="M417" s="6">
        <v>1629.24</v>
      </c>
    </row>
    <row r="418" spans="1:13" x14ac:dyDescent="0.3">
      <c r="A418" t="s">
        <v>280</v>
      </c>
      <c r="B418" t="s">
        <v>303</v>
      </c>
      <c r="C418" t="s">
        <v>300</v>
      </c>
      <c r="D418" t="s">
        <v>301</v>
      </c>
      <c r="E418" t="s">
        <v>133</v>
      </c>
      <c r="F418" t="str">
        <f>VLOOKUP(H418,Vlookup!A:B,2,0)</f>
        <v>920-933 Admin &amp; General Operations</v>
      </c>
      <c r="G418" t="str">
        <f t="shared" si="7"/>
        <v>CITRUS_CC_CT</v>
      </c>
      <c r="H418" s="26">
        <v>920</v>
      </c>
      <c r="I418" s="5" t="s">
        <v>35</v>
      </c>
      <c r="J418" t="s">
        <v>36</v>
      </c>
      <c r="K418" t="s">
        <v>134</v>
      </c>
      <c r="L418" s="5">
        <v>2024</v>
      </c>
      <c r="M418" s="6">
        <v>488670.44</v>
      </c>
    </row>
    <row r="419" spans="1:13" x14ac:dyDescent="0.3">
      <c r="A419" t="s">
        <v>280</v>
      </c>
      <c r="B419" t="s">
        <v>303</v>
      </c>
      <c r="C419" t="s">
        <v>300</v>
      </c>
      <c r="D419" t="s">
        <v>301</v>
      </c>
      <c r="E419" t="s">
        <v>133</v>
      </c>
      <c r="F419" t="str">
        <f>VLOOKUP(H419,Vlookup!A:B,2,0)</f>
        <v>920-933 Admin &amp; General Operations</v>
      </c>
      <c r="G419" t="str">
        <f t="shared" si="7"/>
        <v>CITRUS_CC_CT</v>
      </c>
      <c r="H419" s="26">
        <v>926</v>
      </c>
      <c r="I419" s="5" t="s">
        <v>184</v>
      </c>
      <c r="J419" t="s">
        <v>185</v>
      </c>
      <c r="K419" t="s">
        <v>134</v>
      </c>
      <c r="L419" s="5">
        <v>2024</v>
      </c>
      <c r="M419" s="6">
        <v>578491.41</v>
      </c>
    </row>
    <row r="420" spans="1:13" x14ac:dyDescent="0.3">
      <c r="A420" t="s">
        <v>280</v>
      </c>
      <c r="B420" t="s">
        <v>303</v>
      </c>
      <c r="C420" t="s">
        <v>300</v>
      </c>
      <c r="D420" t="s">
        <v>301</v>
      </c>
      <c r="E420" t="s">
        <v>74</v>
      </c>
      <c r="F420" t="str">
        <f>VLOOKUP(H420,Vlookup!A:B,2,0)</f>
        <v>500-509 Fossil Operations</v>
      </c>
      <c r="G420" t="str">
        <f t="shared" si="7"/>
        <v>Crystal River Coal</v>
      </c>
      <c r="H420" s="26">
        <v>500</v>
      </c>
      <c r="I420" s="5" t="s">
        <v>121</v>
      </c>
      <c r="J420" t="s">
        <v>122</v>
      </c>
      <c r="K420" t="s">
        <v>15</v>
      </c>
      <c r="L420" s="5">
        <v>2024</v>
      </c>
      <c r="M420" s="6">
        <v>671195.82440000004</v>
      </c>
    </row>
    <row r="421" spans="1:13" x14ac:dyDescent="0.3">
      <c r="A421" t="s">
        <v>280</v>
      </c>
      <c r="B421" t="s">
        <v>303</v>
      </c>
      <c r="C421" t="s">
        <v>300</v>
      </c>
      <c r="D421" t="s">
        <v>301</v>
      </c>
      <c r="E421" t="s">
        <v>74</v>
      </c>
      <c r="F421" t="str">
        <f>VLOOKUP(H421,Vlookup!A:B,2,0)</f>
        <v>500-509 Fossil Operations</v>
      </c>
      <c r="G421" t="str">
        <f t="shared" si="7"/>
        <v>Crystal River Coal</v>
      </c>
      <c r="H421" s="26">
        <v>500</v>
      </c>
      <c r="I421" s="5" t="s">
        <v>121</v>
      </c>
      <c r="J421" t="s">
        <v>122</v>
      </c>
      <c r="K421" t="s">
        <v>102</v>
      </c>
      <c r="L421" s="5">
        <v>2024</v>
      </c>
      <c r="M421" s="6">
        <v>5146278.9993000003</v>
      </c>
    </row>
    <row r="422" spans="1:13" x14ac:dyDescent="0.3">
      <c r="A422" t="s">
        <v>280</v>
      </c>
      <c r="B422" t="s">
        <v>303</v>
      </c>
      <c r="C422" t="s">
        <v>300</v>
      </c>
      <c r="D422" t="s">
        <v>301</v>
      </c>
      <c r="E422" t="s">
        <v>74</v>
      </c>
      <c r="F422" t="str">
        <f>VLOOKUP(H422,Vlookup!A:B,2,0)</f>
        <v>500-509 Fossil Operations</v>
      </c>
      <c r="G422" t="str">
        <f t="shared" si="7"/>
        <v>Crystal River Coal</v>
      </c>
      <c r="H422" s="26">
        <v>500</v>
      </c>
      <c r="I422" s="5" t="s">
        <v>121</v>
      </c>
      <c r="J422" t="s">
        <v>122</v>
      </c>
      <c r="K422" t="s">
        <v>26</v>
      </c>
      <c r="L422" s="5">
        <v>2024</v>
      </c>
      <c r="M422" s="6">
        <v>-131138.00399999999</v>
      </c>
    </row>
    <row r="423" spans="1:13" x14ac:dyDescent="0.3">
      <c r="A423" t="s">
        <v>280</v>
      </c>
      <c r="B423" t="s">
        <v>303</v>
      </c>
      <c r="C423" t="s">
        <v>300</v>
      </c>
      <c r="D423" t="s">
        <v>301</v>
      </c>
      <c r="E423" t="s">
        <v>74</v>
      </c>
      <c r="F423" t="str">
        <f>VLOOKUP(H423,Vlookup!A:B,2,0)</f>
        <v>500-509 Fossil Operations</v>
      </c>
      <c r="G423" t="str">
        <f t="shared" si="7"/>
        <v>Crystal River Coal</v>
      </c>
      <c r="H423" s="26">
        <v>500</v>
      </c>
      <c r="I423" s="5" t="s">
        <v>121</v>
      </c>
      <c r="J423" t="s">
        <v>122</v>
      </c>
      <c r="K423" t="s">
        <v>104</v>
      </c>
      <c r="L423" s="5">
        <v>2024</v>
      </c>
      <c r="M423" s="6">
        <v>2278139.1</v>
      </c>
    </row>
    <row r="424" spans="1:13" x14ac:dyDescent="0.3">
      <c r="A424" t="s">
        <v>280</v>
      </c>
      <c r="B424" t="s">
        <v>303</v>
      </c>
      <c r="C424" t="s">
        <v>300</v>
      </c>
      <c r="D424" t="s">
        <v>301</v>
      </c>
      <c r="E424" t="s">
        <v>74</v>
      </c>
      <c r="F424" t="str">
        <f>VLOOKUP(H424,Vlookup!A:B,2,0)</f>
        <v>500-509 Fossil Operations</v>
      </c>
      <c r="G424" t="str">
        <f t="shared" si="7"/>
        <v>Crystal River Coal</v>
      </c>
      <c r="H424" s="26">
        <v>500</v>
      </c>
      <c r="I424" s="5" t="s">
        <v>121</v>
      </c>
      <c r="J424" t="s">
        <v>122</v>
      </c>
      <c r="K424" t="s">
        <v>134</v>
      </c>
      <c r="L424" s="5">
        <v>2024</v>
      </c>
      <c r="M424" s="6">
        <v>84502.11</v>
      </c>
    </row>
    <row r="425" spans="1:13" x14ac:dyDescent="0.3">
      <c r="A425" t="s">
        <v>280</v>
      </c>
      <c r="B425" t="s">
        <v>303</v>
      </c>
      <c r="C425" t="s">
        <v>300</v>
      </c>
      <c r="D425" t="s">
        <v>301</v>
      </c>
      <c r="E425" t="s">
        <v>74</v>
      </c>
      <c r="F425" t="str">
        <f>VLOOKUP(H425,Vlookup!A:B,2,0)</f>
        <v>500-509 Fossil Operations</v>
      </c>
      <c r="G425" t="str">
        <f t="shared" si="7"/>
        <v>Crystal River Coal</v>
      </c>
      <c r="H425" s="26">
        <v>500</v>
      </c>
      <c r="I425" s="5" t="s">
        <v>121</v>
      </c>
      <c r="J425" t="s">
        <v>122</v>
      </c>
      <c r="K425" t="s">
        <v>16</v>
      </c>
      <c r="L425" s="5">
        <v>2024</v>
      </c>
      <c r="M425" s="6">
        <v>-18393.84</v>
      </c>
    </row>
    <row r="426" spans="1:13" x14ac:dyDescent="0.3">
      <c r="A426" t="s">
        <v>280</v>
      </c>
      <c r="B426" t="s">
        <v>303</v>
      </c>
      <c r="C426" t="s">
        <v>300</v>
      </c>
      <c r="D426" t="s">
        <v>301</v>
      </c>
      <c r="E426" t="s">
        <v>74</v>
      </c>
      <c r="F426" t="str">
        <f>VLOOKUP(H426,Vlookup!A:B,2,0)</f>
        <v>500-509 Fossil Operations</v>
      </c>
      <c r="G426" t="str">
        <f t="shared" si="7"/>
        <v>Crystal River Coal</v>
      </c>
      <c r="H426" s="26">
        <v>500</v>
      </c>
      <c r="I426" s="5" t="s">
        <v>121</v>
      </c>
      <c r="J426" t="s">
        <v>122</v>
      </c>
      <c r="K426" t="s">
        <v>103</v>
      </c>
      <c r="L426" s="5">
        <v>2024</v>
      </c>
      <c r="M426" s="6">
        <v>222732.55</v>
      </c>
    </row>
    <row r="427" spans="1:13" x14ac:dyDescent="0.3">
      <c r="A427" t="s">
        <v>280</v>
      </c>
      <c r="B427" t="s">
        <v>303</v>
      </c>
      <c r="C427" t="s">
        <v>300</v>
      </c>
      <c r="D427" t="s">
        <v>301</v>
      </c>
      <c r="E427" t="s">
        <v>74</v>
      </c>
      <c r="F427" t="str">
        <f>VLOOKUP(H427,Vlookup!A:B,2,0)</f>
        <v>500-509 Fossil Operations</v>
      </c>
      <c r="G427" t="str">
        <f t="shared" si="7"/>
        <v>Crystal River Coal</v>
      </c>
      <c r="H427" s="26">
        <v>501</v>
      </c>
      <c r="I427" s="5" t="s">
        <v>70</v>
      </c>
      <c r="J427" t="s">
        <v>71</v>
      </c>
      <c r="K427" t="s">
        <v>15</v>
      </c>
      <c r="L427" s="5">
        <v>2024</v>
      </c>
      <c r="M427" s="6">
        <v>5552.12</v>
      </c>
    </row>
    <row r="428" spans="1:13" x14ac:dyDescent="0.3">
      <c r="A428" t="s">
        <v>280</v>
      </c>
      <c r="B428" t="s">
        <v>303</v>
      </c>
      <c r="C428" t="s">
        <v>300</v>
      </c>
      <c r="D428" t="s">
        <v>301</v>
      </c>
      <c r="E428" t="s">
        <v>74</v>
      </c>
      <c r="F428" t="str">
        <f>VLOOKUP(H428,Vlookup!A:B,2,0)</f>
        <v>500-509 Fossil Operations</v>
      </c>
      <c r="G428" t="str">
        <f t="shared" si="7"/>
        <v>Crystal River Coal</v>
      </c>
      <c r="H428" s="26">
        <v>501</v>
      </c>
      <c r="I428" s="5" t="s">
        <v>70</v>
      </c>
      <c r="J428" t="s">
        <v>71</v>
      </c>
      <c r="K428" t="s">
        <v>134</v>
      </c>
      <c r="L428" s="5">
        <v>2024</v>
      </c>
      <c r="M428" s="6">
        <v>291880.38</v>
      </c>
    </row>
    <row r="429" spans="1:13" x14ac:dyDescent="0.3">
      <c r="A429" t="s">
        <v>280</v>
      </c>
      <c r="B429" t="s">
        <v>303</v>
      </c>
      <c r="C429" t="s">
        <v>300</v>
      </c>
      <c r="D429" t="s">
        <v>301</v>
      </c>
      <c r="E429" t="s">
        <v>74</v>
      </c>
      <c r="F429" t="str">
        <f>VLOOKUP(H429,Vlookup!A:B,2,0)</f>
        <v>500-509 Fossil Operations</v>
      </c>
      <c r="G429" t="str">
        <f t="shared" si="7"/>
        <v>Crystal River Coal</v>
      </c>
      <c r="H429" s="26">
        <v>501</v>
      </c>
      <c r="I429" s="5" t="s">
        <v>70</v>
      </c>
      <c r="J429" t="s">
        <v>71</v>
      </c>
      <c r="K429" t="s">
        <v>16</v>
      </c>
      <c r="L429" s="5">
        <v>2024</v>
      </c>
      <c r="M429" s="6">
        <v>666.3</v>
      </c>
    </row>
    <row r="430" spans="1:13" x14ac:dyDescent="0.3">
      <c r="A430" t="s">
        <v>280</v>
      </c>
      <c r="B430" t="s">
        <v>303</v>
      </c>
      <c r="C430" t="s">
        <v>300</v>
      </c>
      <c r="D430" t="s">
        <v>301</v>
      </c>
      <c r="E430" t="s">
        <v>74</v>
      </c>
      <c r="F430" t="str">
        <f>VLOOKUP(H430,Vlookup!A:B,2,0)</f>
        <v>500-509 Fossil Operations</v>
      </c>
      <c r="G430" t="str">
        <f t="shared" si="7"/>
        <v>Crystal River Coal</v>
      </c>
      <c r="H430" s="26">
        <v>502</v>
      </c>
      <c r="I430" s="5" t="s">
        <v>123</v>
      </c>
      <c r="J430" t="s">
        <v>124</v>
      </c>
      <c r="K430" t="s">
        <v>15</v>
      </c>
      <c r="L430" s="5">
        <v>2024</v>
      </c>
      <c r="M430" s="6">
        <v>71517.823799999998</v>
      </c>
    </row>
    <row r="431" spans="1:13" x14ac:dyDescent="0.3">
      <c r="A431" t="s">
        <v>280</v>
      </c>
      <c r="B431" t="s">
        <v>303</v>
      </c>
      <c r="C431" t="s">
        <v>300</v>
      </c>
      <c r="D431" t="s">
        <v>301</v>
      </c>
      <c r="E431" t="s">
        <v>74</v>
      </c>
      <c r="F431" t="str">
        <f>VLOOKUP(H431,Vlookup!A:B,2,0)</f>
        <v>500-509 Fossil Operations</v>
      </c>
      <c r="G431" t="str">
        <f t="shared" si="7"/>
        <v>Crystal River Coal</v>
      </c>
      <c r="H431" s="26">
        <v>502</v>
      </c>
      <c r="I431" s="5" t="s">
        <v>123</v>
      </c>
      <c r="J431" t="s">
        <v>124</v>
      </c>
      <c r="K431" t="s">
        <v>134</v>
      </c>
      <c r="L431" s="5">
        <v>2024</v>
      </c>
      <c r="M431" s="6">
        <v>26750.6</v>
      </c>
    </row>
    <row r="432" spans="1:13" x14ac:dyDescent="0.3">
      <c r="A432" t="s">
        <v>280</v>
      </c>
      <c r="B432" t="s">
        <v>303</v>
      </c>
      <c r="C432" t="s">
        <v>300</v>
      </c>
      <c r="D432" t="s">
        <v>301</v>
      </c>
      <c r="E432" t="s">
        <v>74</v>
      </c>
      <c r="F432" t="str">
        <f>VLOOKUP(H432,Vlookup!A:B,2,0)</f>
        <v>500-509 Fossil Operations</v>
      </c>
      <c r="G432" t="str">
        <f t="shared" si="7"/>
        <v>Crystal River Coal</v>
      </c>
      <c r="H432" s="26">
        <v>502</v>
      </c>
      <c r="I432" s="5" t="s">
        <v>123</v>
      </c>
      <c r="J432" t="s">
        <v>124</v>
      </c>
      <c r="K432" t="s">
        <v>16</v>
      </c>
      <c r="L432" s="5">
        <v>2024</v>
      </c>
      <c r="M432" s="6">
        <v>8582.1200000000008</v>
      </c>
    </row>
    <row r="433" spans="1:13" x14ac:dyDescent="0.3">
      <c r="A433" t="s">
        <v>280</v>
      </c>
      <c r="B433" t="s">
        <v>303</v>
      </c>
      <c r="C433" t="s">
        <v>300</v>
      </c>
      <c r="D433" t="s">
        <v>301</v>
      </c>
      <c r="E433" t="s">
        <v>74</v>
      </c>
      <c r="F433" t="str">
        <f>VLOOKUP(H433,Vlookup!A:B,2,0)</f>
        <v>500-509 Fossil Operations</v>
      </c>
      <c r="G433" t="str">
        <f t="shared" si="7"/>
        <v>Crystal River Coal</v>
      </c>
      <c r="H433" s="26">
        <v>505</v>
      </c>
      <c r="I433" s="5" t="s">
        <v>294</v>
      </c>
      <c r="J433" t="s">
        <v>295</v>
      </c>
      <c r="K433" t="s">
        <v>134</v>
      </c>
      <c r="L433" s="5">
        <v>2024</v>
      </c>
      <c r="M433" s="6">
        <v>219.26</v>
      </c>
    </row>
    <row r="434" spans="1:13" x14ac:dyDescent="0.3">
      <c r="A434" t="s">
        <v>280</v>
      </c>
      <c r="B434" t="s">
        <v>303</v>
      </c>
      <c r="C434" t="s">
        <v>300</v>
      </c>
      <c r="D434" t="s">
        <v>301</v>
      </c>
      <c r="E434" t="s">
        <v>74</v>
      </c>
      <c r="F434" t="str">
        <f>VLOOKUP(H434,Vlookup!A:B,2,0)</f>
        <v>500-509 Fossil Operations</v>
      </c>
      <c r="G434" t="str">
        <f t="shared" si="7"/>
        <v>Crystal River Coal</v>
      </c>
      <c r="H434" s="26">
        <v>506</v>
      </c>
      <c r="I434" s="5" t="s">
        <v>76</v>
      </c>
      <c r="J434" t="s">
        <v>77</v>
      </c>
      <c r="K434" t="s">
        <v>15</v>
      </c>
      <c r="L434" s="5">
        <v>2024</v>
      </c>
      <c r="M434" s="6">
        <v>347281.20980000001</v>
      </c>
    </row>
    <row r="435" spans="1:13" x14ac:dyDescent="0.3">
      <c r="A435" t="s">
        <v>280</v>
      </c>
      <c r="B435" t="s">
        <v>303</v>
      </c>
      <c r="C435" t="s">
        <v>300</v>
      </c>
      <c r="D435" t="s">
        <v>301</v>
      </c>
      <c r="E435" t="s">
        <v>74</v>
      </c>
      <c r="F435" t="str">
        <f>VLOOKUP(H435,Vlookup!A:B,2,0)</f>
        <v>500-509 Fossil Operations</v>
      </c>
      <c r="G435" t="str">
        <f t="shared" si="7"/>
        <v>Crystal River Coal</v>
      </c>
      <c r="H435" s="26">
        <v>506</v>
      </c>
      <c r="I435" s="5" t="s">
        <v>76</v>
      </c>
      <c r="J435" t="s">
        <v>77</v>
      </c>
      <c r="K435" t="s">
        <v>134</v>
      </c>
      <c r="L435" s="5">
        <v>2024</v>
      </c>
      <c r="M435" s="6">
        <v>241362.66</v>
      </c>
    </row>
    <row r="436" spans="1:13" x14ac:dyDescent="0.3">
      <c r="A436" t="s">
        <v>280</v>
      </c>
      <c r="B436" t="s">
        <v>303</v>
      </c>
      <c r="C436" t="s">
        <v>300</v>
      </c>
      <c r="D436" t="s">
        <v>301</v>
      </c>
      <c r="E436" t="s">
        <v>74</v>
      </c>
      <c r="F436" t="str">
        <f>VLOOKUP(H436,Vlookup!A:B,2,0)</f>
        <v>500-509 Fossil Operations</v>
      </c>
      <c r="G436" t="str">
        <f t="shared" si="7"/>
        <v>Crystal River Coal</v>
      </c>
      <c r="H436" s="26">
        <v>506</v>
      </c>
      <c r="I436" s="5" t="s">
        <v>76</v>
      </c>
      <c r="J436" t="s">
        <v>77</v>
      </c>
      <c r="K436" t="s">
        <v>16</v>
      </c>
      <c r="L436" s="5">
        <v>2024</v>
      </c>
      <c r="M436" s="6">
        <v>41673.68</v>
      </c>
    </row>
    <row r="437" spans="1:13" x14ac:dyDescent="0.3">
      <c r="A437" t="s">
        <v>280</v>
      </c>
      <c r="B437" t="s">
        <v>303</v>
      </c>
      <c r="C437" t="s">
        <v>300</v>
      </c>
      <c r="D437" t="s">
        <v>301</v>
      </c>
      <c r="E437" t="s">
        <v>74</v>
      </c>
      <c r="F437" t="str">
        <f>VLOOKUP(H437,Vlookup!A:B,2,0)</f>
        <v>500-509 Fossil Operations</v>
      </c>
      <c r="G437" t="str">
        <f t="shared" si="7"/>
        <v>Crystal River Coal</v>
      </c>
      <c r="H437" s="26">
        <v>507</v>
      </c>
      <c r="I437" s="5" t="s">
        <v>296</v>
      </c>
      <c r="J437" t="s">
        <v>297</v>
      </c>
      <c r="K437" t="s">
        <v>134</v>
      </c>
      <c r="L437" s="5">
        <v>2024</v>
      </c>
      <c r="M437" s="6">
        <v>4895.54</v>
      </c>
    </row>
    <row r="438" spans="1:13" x14ac:dyDescent="0.3">
      <c r="A438" t="s">
        <v>280</v>
      </c>
      <c r="B438" t="s">
        <v>303</v>
      </c>
      <c r="C438" t="s">
        <v>300</v>
      </c>
      <c r="D438" t="s">
        <v>301</v>
      </c>
      <c r="E438" t="s">
        <v>74</v>
      </c>
      <c r="F438" t="str">
        <f>VLOOKUP(H438,Vlookup!A:B,2,0)</f>
        <v>510-515 Fossil Maintenance</v>
      </c>
      <c r="G438" t="str">
        <f t="shared" si="7"/>
        <v>Crystal River Coal</v>
      </c>
      <c r="H438" s="26">
        <v>510</v>
      </c>
      <c r="I438" s="5" t="s">
        <v>72</v>
      </c>
      <c r="J438" t="s">
        <v>73</v>
      </c>
      <c r="K438" t="s">
        <v>15</v>
      </c>
      <c r="L438" s="5">
        <v>2024</v>
      </c>
      <c r="M438" s="6">
        <v>2144386.2683999999</v>
      </c>
    </row>
    <row r="439" spans="1:13" x14ac:dyDescent="0.3">
      <c r="A439" t="s">
        <v>280</v>
      </c>
      <c r="B439" t="s">
        <v>303</v>
      </c>
      <c r="C439" t="s">
        <v>300</v>
      </c>
      <c r="D439" t="s">
        <v>301</v>
      </c>
      <c r="E439" t="s">
        <v>74</v>
      </c>
      <c r="F439" t="str">
        <f>VLOOKUP(H439,Vlookup!A:B,2,0)</f>
        <v>510-515 Fossil Maintenance</v>
      </c>
      <c r="G439" t="str">
        <f t="shared" si="7"/>
        <v>Crystal River Coal</v>
      </c>
      <c r="H439" s="26">
        <v>510</v>
      </c>
      <c r="I439" s="5" t="s">
        <v>72</v>
      </c>
      <c r="J439" t="s">
        <v>73</v>
      </c>
      <c r="K439" t="s">
        <v>102</v>
      </c>
      <c r="L439" s="5">
        <v>2024</v>
      </c>
      <c r="M439" s="6">
        <v>4295259.0450999998</v>
      </c>
    </row>
    <row r="440" spans="1:13" x14ac:dyDescent="0.3">
      <c r="A440" t="s">
        <v>280</v>
      </c>
      <c r="B440" t="s">
        <v>303</v>
      </c>
      <c r="C440" t="s">
        <v>300</v>
      </c>
      <c r="D440" t="s">
        <v>301</v>
      </c>
      <c r="E440" t="s">
        <v>74</v>
      </c>
      <c r="F440" t="str">
        <f>VLOOKUP(H440,Vlookup!A:B,2,0)</f>
        <v>510-515 Fossil Maintenance</v>
      </c>
      <c r="G440" t="str">
        <f t="shared" si="7"/>
        <v>Crystal River Coal</v>
      </c>
      <c r="H440" s="26">
        <v>510</v>
      </c>
      <c r="I440" s="5" t="s">
        <v>72</v>
      </c>
      <c r="J440" t="s">
        <v>73</v>
      </c>
      <c r="K440" t="s">
        <v>104</v>
      </c>
      <c r="L440" s="5">
        <v>2024</v>
      </c>
      <c r="M440" s="6">
        <v>1213567.8959999999</v>
      </c>
    </row>
    <row r="441" spans="1:13" x14ac:dyDescent="0.3">
      <c r="A441" t="s">
        <v>280</v>
      </c>
      <c r="B441" t="s">
        <v>303</v>
      </c>
      <c r="C441" t="s">
        <v>300</v>
      </c>
      <c r="D441" t="s">
        <v>301</v>
      </c>
      <c r="E441" t="s">
        <v>74</v>
      </c>
      <c r="F441" t="str">
        <f>VLOOKUP(H441,Vlookup!A:B,2,0)</f>
        <v>510-515 Fossil Maintenance</v>
      </c>
      <c r="G441" t="str">
        <f t="shared" si="7"/>
        <v>Crystal River Coal</v>
      </c>
      <c r="H441" s="26">
        <v>510</v>
      </c>
      <c r="I441" s="5" t="s">
        <v>72</v>
      </c>
      <c r="J441" t="s">
        <v>73</v>
      </c>
      <c r="K441" t="s">
        <v>68</v>
      </c>
      <c r="L441" s="5">
        <v>2024</v>
      </c>
      <c r="M441" s="6">
        <v>57999.995999999999</v>
      </c>
    </row>
    <row r="442" spans="1:13" x14ac:dyDescent="0.3">
      <c r="A442" t="s">
        <v>280</v>
      </c>
      <c r="B442" t="s">
        <v>303</v>
      </c>
      <c r="C442" t="s">
        <v>300</v>
      </c>
      <c r="D442" t="s">
        <v>301</v>
      </c>
      <c r="E442" t="s">
        <v>74</v>
      </c>
      <c r="F442" t="str">
        <f>VLOOKUP(H442,Vlookup!A:B,2,0)</f>
        <v>510-515 Fossil Maintenance</v>
      </c>
      <c r="G442" t="str">
        <f t="shared" si="7"/>
        <v>Crystal River Coal</v>
      </c>
      <c r="H442" s="26">
        <v>510</v>
      </c>
      <c r="I442" s="5" t="s">
        <v>72</v>
      </c>
      <c r="J442" t="s">
        <v>73</v>
      </c>
      <c r="K442" t="s">
        <v>134</v>
      </c>
      <c r="L442" s="5">
        <v>2024</v>
      </c>
      <c r="M442" s="6">
        <v>808492.87</v>
      </c>
    </row>
    <row r="443" spans="1:13" x14ac:dyDescent="0.3">
      <c r="A443" t="s">
        <v>280</v>
      </c>
      <c r="B443" t="s">
        <v>303</v>
      </c>
      <c r="C443" t="s">
        <v>300</v>
      </c>
      <c r="D443" t="s">
        <v>301</v>
      </c>
      <c r="E443" t="s">
        <v>74</v>
      </c>
      <c r="F443" t="str">
        <f>VLOOKUP(H443,Vlookup!A:B,2,0)</f>
        <v>510-515 Fossil Maintenance</v>
      </c>
      <c r="G443" t="str">
        <f t="shared" si="7"/>
        <v>Crystal River Coal</v>
      </c>
      <c r="H443" s="26">
        <v>510</v>
      </c>
      <c r="I443" s="5" t="s">
        <v>72</v>
      </c>
      <c r="J443" t="s">
        <v>73</v>
      </c>
      <c r="K443" t="s">
        <v>16</v>
      </c>
      <c r="L443" s="5">
        <v>2024</v>
      </c>
      <c r="M443" s="6">
        <v>242262.49</v>
      </c>
    </row>
    <row r="444" spans="1:13" x14ac:dyDescent="0.3">
      <c r="A444" t="s">
        <v>280</v>
      </c>
      <c r="B444" t="s">
        <v>303</v>
      </c>
      <c r="C444" t="s">
        <v>300</v>
      </c>
      <c r="D444" t="s">
        <v>301</v>
      </c>
      <c r="E444" t="s">
        <v>74</v>
      </c>
      <c r="F444" t="str">
        <f>VLOOKUP(H444,Vlookup!A:B,2,0)</f>
        <v>510-515 Fossil Maintenance</v>
      </c>
      <c r="G444" t="str">
        <f t="shared" si="7"/>
        <v>Crystal River Coal</v>
      </c>
      <c r="H444" s="26">
        <v>510</v>
      </c>
      <c r="I444" s="5" t="s">
        <v>72</v>
      </c>
      <c r="J444" t="s">
        <v>73</v>
      </c>
      <c r="K444" t="s">
        <v>103</v>
      </c>
      <c r="L444" s="5">
        <v>2024</v>
      </c>
      <c r="M444" s="6">
        <v>165264.79999999999</v>
      </c>
    </row>
    <row r="445" spans="1:13" x14ac:dyDescent="0.3">
      <c r="A445" t="s">
        <v>280</v>
      </c>
      <c r="B445" t="s">
        <v>303</v>
      </c>
      <c r="C445" t="s">
        <v>300</v>
      </c>
      <c r="D445" t="s">
        <v>301</v>
      </c>
      <c r="E445" t="s">
        <v>74</v>
      </c>
      <c r="F445" t="str">
        <f>VLOOKUP(H445,Vlookup!A:B,2,0)</f>
        <v>510-515 Fossil Maintenance</v>
      </c>
      <c r="G445" t="str">
        <f t="shared" si="7"/>
        <v>Crystal River Coal</v>
      </c>
      <c r="H445" s="26">
        <v>510</v>
      </c>
      <c r="I445" s="5" t="s">
        <v>78</v>
      </c>
      <c r="J445" t="s">
        <v>79</v>
      </c>
      <c r="K445" t="s">
        <v>134</v>
      </c>
      <c r="L445" s="5">
        <v>2024</v>
      </c>
      <c r="M445" s="6">
        <v>144618.17000000001</v>
      </c>
    </row>
    <row r="446" spans="1:13" x14ac:dyDescent="0.3">
      <c r="A446" t="s">
        <v>280</v>
      </c>
      <c r="B446" t="s">
        <v>303</v>
      </c>
      <c r="C446" t="s">
        <v>300</v>
      </c>
      <c r="D446" t="s">
        <v>301</v>
      </c>
      <c r="E446" t="s">
        <v>74</v>
      </c>
      <c r="F446" t="str">
        <f>VLOOKUP(H446,Vlookup!A:B,2,0)</f>
        <v>510-515 Fossil Maintenance</v>
      </c>
      <c r="G446" t="str">
        <f t="shared" si="7"/>
        <v>Crystal River Coal</v>
      </c>
      <c r="H446" s="26">
        <v>511</v>
      </c>
      <c r="I446" s="5" t="s">
        <v>182</v>
      </c>
      <c r="J446" t="s">
        <v>183</v>
      </c>
      <c r="K446" t="s">
        <v>15</v>
      </c>
      <c r="L446" s="5">
        <v>2024</v>
      </c>
      <c r="M446" s="6">
        <v>-125892.16</v>
      </c>
    </row>
    <row r="447" spans="1:13" x14ac:dyDescent="0.3">
      <c r="A447" t="s">
        <v>280</v>
      </c>
      <c r="B447" t="s">
        <v>303</v>
      </c>
      <c r="C447" t="s">
        <v>300</v>
      </c>
      <c r="D447" t="s">
        <v>301</v>
      </c>
      <c r="E447" t="s">
        <v>74</v>
      </c>
      <c r="F447" t="str">
        <f>VLOOKUP(H447,Vlookup!A:B,2,0)</f>
        <v>510-515 Fossil Maintenance</v>
      </c>
      <c r="G447" t="str">
        <f t="shared" si="7"/>
        <v>Crystal River Coal</v>
      </c>
      <c r="H447" s="26">
        <v>511</v>
      </c>
      <c r="I447" s="5" t="s">
        <v>182</v>
      </c>
      <c r="J447" t="s">
        <v>183</v>
      </c>
      <c r="K447" t="s">
        <v>102</v>
      </c>
      <c r="L447" s="5">
        <v>2024</v>
      </c>
      <c r="M447" s="6">
        <v>-267520.84000000003</v>
      </c>
    </row>
    <row r="448" spans="1:13" x14ac:dyDescent="0.3">
      <c r="A448" t="s">
        <v>280</v>
      </c>
      <c r="B448" t="s">
        <v>303</v>
      </c>
      <c r="C448" t="s">
        <v>300</v>
      </c>
      <c r="D448" t="s">
        <v>301</v>
      </c>
      <c r="E448" t="s">
        <v>74</v>
      </c>
      <c r="F448" t="str">
        <f>VLOOKUP(H448,Vlookup!A:B,2,0)</f>
        <v>510-515 Fossil Maintenance</v>
      </c>
      <c r="G448" t="str">
        <f t="shared" si="7"/>
        <v>Crystal River Coal</v>
      </c>
      <c r="H448" s="26">
        <v>511</v>
      </c>
      <c r="I448" s="5" t="s">
        <v>182</v>
      </c>
      <c r="J448" t="s">
        <v>183</v>
      </c>
      <c r="K448" t="s">
        <v>134</v>
      </c>
      <c r="L448" s="5">
        <v>2024</v>
      </c>
      <c r="M448" s="6">
        <v>88714.55</v>
      </c>
    </row>
    <row r="449" spans="1:13" x14ac:dyDescent="0.3">
      <c r="A449" t="s">
        <v>280</v>
      </c>
      <c r="B449" t="s">
        <v>303</v>
      </c>
      <c r="C449" t="s">
        <v>300</v>
      </c>
      <c r="D449" t="s">
        <v>301</v>
      </c>
      <c r="E449" t="s">
        <v>74</v>
      </c>
      <c r="F449" t="str">
        <f>VLOOKUP(H449,Vlookup!A:B,2,0)</f>
        <v>510-515 Fossil Maintenance</v>
      </c>
      <c r="G449" t="str">
        <f t="shared" si="7"/>
        <v>Crystal River Coal</v>
      </c>
      <c r="H449" s="26">
        <v>511</v>
      </c>
      <c r="I449" s="5" t="s">
        <v>182</v>
      </c>
      <c r="J449" t="s">
        <v>183</v>
      </c>
      <c r="K449" t="s">
        <v>16</v>
      </c>
      <c r="L449" s="5">
        <v>2024</v>
      </c>
      <c r="M449" s="6">
        <v>-13848.1</v>
      </c>
    </row>
    <row r="450" spans="1:13" x14ac:dyDescent="0.3">
      <c r="A450" t="s">
        <v>280</v>
      </c>
      <c r="B450" t="s">
        <v>303</v>
      </c>
      <c r="C450" t="s">
        <v>300</v>
      </c>
      <c r="D450" t="s">
        <v>301</v>
      </c>
      <c r="E450" t="s">
        <v>74</v>
      </c>
      <c r="F450" t="str">
        <f>VLOOKUP(H450,Vlookup!A:B,2,0)</f>
        <v>510-515 Fossil Maintenance</v>
      </c>
      <c r="G450" t="str">
        <f t="shared" si="7"/>
        <v>Crystal River Coal</v>
      </c>
      <c r="H450" s="26">
        <v>511</v>
      </c>
      <c r="I450" s="5" t="s">
        <v>182</v>
      </c>
      <c r="J450" t="s">
        <v>183</v>
      </c>
      <c r="K450" t="s">
        <v>103</v>
      </c>
      <c r="L450" s="5">
        <v>2024</v>
      </c>
      <c r="M450" s="6">
        <v>-8025.6</v>
      </c>
    </row>
    <row r="451" spans="1:13" x14ac:dyDescent="0.3">
      <c r="A451" t="s">
        <v>280</v>
      </c>
      <c r="B451" t="s">
        <v>303</v>
      </c>
      <c r="C451" t="s">
        <v>300</v>
      </c>
      <c r="D451" t="s">
        <v>301</v>
      </c>
      <c r="E451" t="s">
        <v>74</v>
      </c>
      <c r="F451" t="str">
        <f>VLOOKUP(H451,Vlookup!A:B,2,0)</f>
        <v>510-515 Fossil Maintenance</v>
      </c>
      <c r="G451" t="str">
        <f t="shared" si="7"/>
        <v>Crystal River Coal</v>
      </c>
      <c r="H451" s="26">
        <v>512</v>
      </c>
      <c r="I451" s="5" t="s">
        <v>214</v>
      </c>
      <c r="J451" t="s">
        <v>215</v>
      </c>
      <c r="K451" t="s">
        <v>134</v>
      </c>
      <c r="L451" s="5">
        <v>2024</v>
      </c>
      <c r="M451" s="6">
        <v>6215.22</v>
      </c>
    </row>
    <row r="452" spans="1:13" x14ac:dyDescent="0.3">
      <c r="A452" t="s">
        <v>280</v>
      </c>
      <c r="B452" t="s">
        <v>303</v>
      </c>
      <c r="C452" t="s">
        <v>300</v>
      </c>
      <c r="D452" t="s">
        <v>301</v>
      </c>
      <c r="E452" t="s">
        <v>74</v>
      </c>
      <c r="F452" t="str">
        <f>VLOOKUP(H452,Vlookup!A:B,2,0)</f>
        <v>510-515 Fossil Maintenance</v>
      </c>
      <c r="G452" t="str">
        <f t="shared" si="7"/>
        <v>Crystal River Coal</v>
      </c>
      <c r="H452" s="26">
        <v>514</v>
      </c>
      <c r="I452" s="5" t="s">
        <v>135</v>
      </c>
      <c r="J452" t="s">
        <v>136</v>
      </c>
      <c r="K452" t="s">
        <v>134</v>
      </c>
      <c r="L452" s="5">
        <v>2024</v>
      </c>
      <c r="M452" s="6">
        <v>106683.52</v>
      </c>
    </row>
    <row r="453" spans="1:13" x14ac:dyDescent="0.3">
      <c r="A453" t="s">
        <v>280</v>
      </c>
      <c r="B453" t="s">
        <v>303</v>
      </c>
      <c r="C453" t="s">
        <v>300</v>
      </c>
      <c r="D453" t="s">
        <v>301</v>
      </c>
      <c r="E453" t="s">
        <v>74</v>
      </c>
      <c r="F453" t="str">
        <f>VLOOKUP(H453,Vlookup!A:B,2,0)</f>
        <v>920-933 Admin &amp; General Operations</v>
      </c>
      <c r="G453" t="str">
        <f t="shared" si="7"/>
        <v>Crystal River Coal</v>
      </c>
      <c r="H453" s="26">
        <v>920</v>
      </c>
      <c r="I453" s="5" t="s">
        <v>35</v>
      </c>
      <c r="J453" t="s">
        <v>36</v>
      </c>
      <c r="K453" t="s">
        <v>134</v>
      </c>
      <c r="L453" s="5">
        <v>2024</v>
      </c>
      <c r="M453" s="6">
        <v>370203.84</v>
      </c>
    </row>
    <row r="454" spans="1:13" x14ac:dyDescent="0.3">
      <c r="A454" t="s">
        <v>280</v>
      </c>
      <c r="B454" t="s">
        <v>303</v>
      </c>
      <c r="C454" t="s">
        <v>300</v>
      </c>
      <c r="D454" t="s">
        <v>301</v>
      </c>
      <c r="E454" t="s">
        <v>74</v>
      </c>
      <c r="F454" t="str">
        <f>VLOOKUP(H454,Vlookup!A:B,2,0)</f>
        <v>920-933 Admin &amp; General Operations</v>
      </c>
      <c r="G454" t="str">
        <f t="shared" si="7"/>
        <v>Crystal River Coal</v>
      </c>
      <c r="H454" s="26">
        <v>926</v>
      </c>
      <c r="I454" s="5" t="s">
        <v>184</v>
      </c>
      <c r="J454" t="s">
        <v>185</v>
      </c>
      <c r="K454" t="s">
        <v>134</v>
      </c>
      <c r="L454" s="5">
        <v>2024</v>
      </c>
      <c r="M454" s="6">
        <v>518618.49</v>
      </c>
    </row>
    <row r="455" spans="1:13" x14ac:dyDescent="0.3">
      <c r="A455" t="s">
        <v>280</v>
      </c>
      <c r="B455" t="s">
        <v>303</v>
      </c>
      <c r="C455" t="s">
        <v>300</v>
      </c>
      <c r="D455" t="s">
        <v>301</v>
      </c>
      <c r="E455" t="s">
        <v>75</v>
      </c>
      <c r="F455" t="str">
        <f>VLOOKUP(H455,Vlookup!A:B,2,0)</f>
        <v>500-509 Fossil Operations</v>
      </c>
      <c r="G455" t="str">
        <f t="shared" si="7"/>
        <v>DEF Other</v>
      </c>
      <c r="H455" s="26">
        <v>500</v>
      </c>
      <c r="I455" s="5" t="s">
        <v>121</v>
      </c>
      <c r="J455" t="s">
        <v>122</v>
      </c>
      <c r="K455" t="s">
        <v>15</v>
      </c>
      <c r="L455" s="5">
        <v>2024</v>
      </c>
      <c r="M455" s="6">
        <v>148269.07579999999</v>
      </c>
    </row>
    <row r="456" spans="1:13" x14ac:dyDescent="0.3">
      <c r="A456" t="s">
        <v>280</v>
      </c>
      <c r="B456" t="s">
        <v>303</v>
      </c>
      <c r="C456" t="s">
        <v>300</v>
      </c>
      <c r="D456" t="s">
        <v>301</v>
      </c>
      <c r="E456" t="s">
        <v>75</v>
      </c>
      <c r="F456" t="str">
        <f>VLOOKUP(H456,Vlookup!A:B,2,0)</f>
        <v>500-509 Fossil Operations</v>
      </c>
      <c r="G456" t="str">
        <f t="shared" si="7"/>
        <v>DEF Other</v>
      </c>
      <c r="H456" s="26">
        <v>500</v>
      </c>
      <c r="I456" s="5" t="s">
        <v>121</v>
      </c>
      <c r="J456" t="s">
        <v>122</v>
      </c>
      <c r="K456" t="s">
        <v>30</v>
      </c>
      <c r="L456" s="5">
        <v>2024</v>
      </c>
      <c r="M456" s="6">
        <v>13204.8</v>
      </c>
    </row>
    <row r="457" spans="1:13" x14ac:dyDescent="0.3">
      <c r="A457" t="s">
        <v>280</v>
      </c>
      <c r="B457" t="s">
        <v>303</v>
      </c>
      <c r="C457" t="s">
        <v>300</v>
      </c>
      <c r="D457" t="s">
        <v>301</v>
      </c>
      <c r="E457" t="s">
        <v>75</v>
      </c>
      <c r="F457" t="str">
        <f>VLOOKUP(H457,Vlookup!A:B,2,0)</f>
        <v>500-509 Fossil Operations</v>
      </c>
      <c r="G457" t="str">
        <f t="shared" si="7"/>
        <v>DEF Other</v>
      </c>
      <c r="H457" s="26">
        <v>500</v>
      </c>
      <c r="I457" s="5" t="s">
        <v>121</v>
      </c>
      <c r="J457" t="s">
        <v>122</v>
      </c>
      <c r="K457" t="s">
        <v>134</v>
      </c>
      <c r="L457" s="5">
        <v>2024</v>
      </c>
      <c r="M457" s="6">
        <v>-108889.52</v>
      </c>
    </row>
    <row r="458" spans="1:13" x14ac:dyDescent="0.3">
      <c r="A458" t="s">
        <v>280</v>
      </c>
      <c r="B458" t="s">
        <v>303</v>
      </c>
      <c r="C458" t="s">
        <v>300</v>
      </c>
      <c r="D458" t="s">
        <v>301</v>
      </c>
      <c r="E458" t="s">
        <v>75</v>
      </c>
      <c r="F458" t="str">
        <f>VLOOKUP(H458,Vlookup!A:B,2,0)</f>
        <v>500-509 Fossil Operations</v>
      </c>
      <c r="G458" t="str">
        <f t="shared" si="7"/>
        <v>DEF Other</v>
      </c>
      <c r="H458" s="26">
        <v>500</v>
      </c>
      <c r="I458" s="5" t="s">
        <v>121</v>
      </c>
      <c r="J458" t="s">
        <v>122</v>
      </c>
      <c r="K458" t="s">
        <v>16</v>
      </c>
      <c r="L458" s="5">
        <v>2024</v>
      </c>
      <c r="M458" s="6">
        <v>16812.599999999999</v>
      </c>
    </row>
    <row r="459" spans="1:13" x14ac:dyDescent="0.3">
      <c r="A459" t="s">
        <v>280</v>
      </c>
      <c r="B459" t="s">
        <v>303</v>
      </c>
      <c r="C459" t="s">
        <v>300</v>
      </c>
      <c r="D459" t="s">
        <v>301</v>
      </c>
      <c r="E459" t="s">
        <v>75</v>
      </c>
      <c r="F459" t="str">
        <f>VLOOKUP(H459,Vlookup!A:B,2,0)</f>
        <v>500-509 Fossil Operations</v>
      </c>
      <c r="G459" t="str">
        <f t="shared" si="7"/>
        <v>DEF Other</v>
      </c>
      <c r="H459" s="26">
        <v>501</v>
      </c>
      <c r="I459" s="5" t="s">
        <v>70</v>
      </c>
      <c r="J459" t="s">
        <v>71</v>
      </c>
      <c r="K459" t="s">
        <v>15</v>
      </c>
      <c r="L459" s="5">
        <v>2024</v>
      </c>
      <c r="M459" s="6">
        <v>459076.71539999999</v>
      </c>
    </row>
    <row r="460" spans="1:13" x14ac:dyDescent="0.3">
      <c r="A460" t="s">
        <v>280</v>
      </c>
      <c r="B460" t="s">
        <v>303</v>
      </c>
      <c r="C460" t="s">
        <v>300</v>
      </c>
      <c r="D460" t="s">
        <v>301</v>
      </c>
      <c r="E460" t="s">
        <v>75</v>
      </c>
      <c r="F460" t="str">
        <f>VLOOKUP(H460,Vlookup!A:B,2,0)</f>
        <v>500-509 Fossil Operations</v>
      </c>
      <c r="G460" t="str">
        <f t="shared" si="7"/>
        <v>DEF Other</v>
      </c>
      <c r="H460" s="26">
        <v>501</v>
      </c>
      <c r="I460" s="5" t="s">
        <v>70</v>
      </c>
      <c r="J460" t="s">
        <v>71</v>
      </c>
      <c r="K460" t="s">
        <v>134</v>
      </c>
      <c r="L460" s="5">
        <v>2024</v>
      </c>
      <c r="M460" s="6">
        <v>-511501.24</v>
      </c>
    </row>
    <row r="461" spans="1:13" x14ac:dyDescent="0.3">
      <c r="A461" t="s">
        <v>280</v>
      </c>
      <c r="B461" t="s">
        <v>303</v>
      </c>
      <c r="C461" t="s">
        <v>300</v>
      </c>
      <c r="D461" t="s">
        <v>301</v>
      </c>
      <c r="E461" t="s">
        <v>75</v>
      </c>
      <c r="F461" t="str">
        <f>VLOOKUP(H461,Vlookup!A:B,2,0)</f>
        <v>500-509 Fossil Operations</v>
      </c>
      <c r="G461" t="str">
        <f t="shared" si="7"/>
        <v>DEF Other</v>
      </c>
      <c r="H461" s="26">
        <v>501</v>
      </c>
      <c r="I461" s="5" t="s">
        <v>70</v>
      </c>
      <c r="J461" t="s">
        <v>71</v>
      </c>
      <c r="K461" t="s">
        <v>16</v>
      </c>
      <c r="L461" s="5">
        <v>2024</v>
      </c>
      <c r="M461" s="6">
        <v>52424.54</v>
      </c>
    </row>
    <row r="462" spans="1:13" x14ac:dyDescent="0.3">
      <c r="A462" t="s">
        <v>280</v>
      </c>
      <c r="B462" t="s">
        <v>303</v>
      </c>
      <c r="C462" t="s">
        <v>300</v>
      </c>
      <c r="D462" t="s">
        <v>301</v>
      </c>
      <c r="E462" t="s">
        <v>75</v>
      </c>
      <c r="F462" t="str">
        <f>VLOOKUP(H462,Vlookup!A:B,2,0)</f>
        <v>500-509 Fossil Operations</v>
      </c>
      <c r="G462" t="str">
        <f t="shared" si="7"/>
        <v>DEF Other</v>
      </c>
      <c r="H462" s="26">
        <v>502</v>
      </c>
      <c r="I462" s="5" t="s">
        <v>123</v>
      </c>
      <c r="J462" t="s">
        <v>124</v>
      </c>
      <c r="K462" t="s">
        <v>15</v>
      </c>
      <c r="L462" s="5">
        <v>2024</v>
      </c>
      <c r="M462" s="6">
        <v>168741.5104</v>
      </c>
    </row>
    <row r="463" spans="1:13" x14ac:dyDescent="0.3">
      <c r="A463" t="s">
        <v>280</v>
      </c>
      <c r="B463" t="s">
        <v>303</v>
      </c>
      <c r="C463" t="s">
        <v>300</v>
      </c>
      <c r="D463" t="s">
        <v>301</v>
      </c>
      <c r="E463" t="s">
        <v>75</v>
      </c>
      <c r="F463" t="str">
        <f>VLOOKUP(H463,Vlookup!A:B,2,0)</f>
        <v>500-509 Fossil Operations</v>
      </c>
      <c r="G463" t="str">
        <f t="shared" si="7"/>
        <v>DEF Other</v>
      </c>
      <c r="H463" s="26">
        <v>502</v>
      </c>
      <c r="I463" s="5" t="s">
        <v>123</v>
      </c>
      <c r="J463" t="s">
        <v>124</v>
      </c>
      <c r="K463" t="s">
        <v>134</v>
      </c>
      <c r="L463" s="5">
        <v>2024</v>
      </c>
      <c r="M463" s="6">
        <v>-145442.92000000001</v>
      </c>
    </row>
    <row r="464" spans="1:13" x14ac:dyDescent="0.3">
      <c r="A464" t="s">
        <v>280</v>
      </c>
      <c r="B464" t="s">
        <v>303</v>
      </c>
      <c r="C464" t="s">
        <v>300</v>
      </c>
      <c r="D464" t="s">
        <v>301</v>
      </c>
      <c r="E464" t="s">
        <v>75</v>
      </c>
      <c r="F464" t="str">
        <f>VLOOKUP(H464,Vlookup!A:B,2,0)</f>
        <v>500-509 Fossil Operations</v>
      </c>
      <c r="G464" t="str">
        <f t="shared" si="7"/>
        <v>DEF Other</v>
      </c>
      <c r="H464" s="26">
        <v>502</v>
      </c>
      <c r="I464" s="5" t="s">
        <v>123</v>
      </c>
      <c r="J464" t="s">
        <v>124</v>
      </c>
      <c r="K464" t="s">
        <v>16</v>
      </c>
      <c r="L464" s="5">
        <v>2024</v>
      </c>
      <c r="M464" s="6">
        <v>20248.98</v>
      </c>
    </row>
    <row r="465" spans="1:13" x14ac:dyDescent="0.3">
      <c r="A465" t="s">
        <v>280</v>
      </c>
      <c r="B465" t="s">
        <v>303</v>
      </c>
      <c r="C465" t="s">
        <v>300</v>
      </c>
      <c r="D465" t="s">
        <v>301</v>
      </c>
      <c r="E465" t="s">
        <v>75</v>
      </c>
      <c r="F465" t="str">
        <f>VLOOKUP(H465,Vlookup!A:B,2,0)</f>
        <v>500-509 Fossil Operations</v>
      </c>
      <c r="G465" t="str">
        <f t="shared" si="7"/>
        <v>DEF Other</v>
      </c>
      <c r="H465" s="26">
        <v>506</v>
      </c>
      <c r="I465" s="5" t="s">
        <v>76</v>
      </c>
      <c r="J465" t="s">
        <v>77</v>
      </c>
      <c r="K465" t="s">
        <v>15</v>
      </c>
      <c r="L465" s="5">
        <v>2024</v>
      </c>
      <c r="M465" s="6">
        <v>612626.77639999997</v>
      </c>
    </row>
    <row r="466" spans="1:13" x14ac:dyDescent="0.3">
      <c r="A466" t="s">
        <v>280</v>
      </c>
      <c r="B466" t="s">
        <v>303</v>
      </c>
      <c r="C466" t="s">
        <v>300</v>
      </c>
      <c r="D466" t="s">
        <v>301</v>
      </c>
      <c r="E466" t="s">
        <v>75</v>
      </c>
      <c r="F466" t="str">
        <f>VLOOKUP(H466,Vlookup!A:B,2,0)</f>
        <v>500-509 Fossil Operations</v>
      </c>
      <c r="G466" t="str">
        <f t="shared" ref="G466:G529" si="8">IF(B466="FEG_ES",E466,"Non-Generation")</f>
        <v>DEF Other</v>
      </c>
      <c r="H466" s="26">
        <v>506</v>
      </c>
      <c r="I466" s="5" t="s">
        <v>76</v>
      </c>
      <c r="J466" t="s">
        <v>77</v>
      </c>
      <c r="K466" t="s">
        <v>134</v>
      </c>
      <c r="L466" s="5">
        <v>2024</v>
      </c>
      <c r="M466" s="6">
        <v>-612056.07999999996</v>
      </c>
    </row>
    <row r="467" spans="1:13" x14ac:dyDescent="0.3">
      <c r="A467" t="s">
        <v>280</v>
      </c>
      <c r="B467" t="s">
        <v>303</v>
      </c>
      <c r="C467" t="s">
        <v>300</v>
      </c>
      <c r="D467" t="s">
        <v>301</v>
      </c>
      <c r="E467" t="s">
        <v>75</v>
      </c>
      <c r="F467" t="str">
        <f>VLOOKUP(H467,Vlookup!A:B,2,0)</f>
        <v>500-509 Fossil Operations</v>
      </c>
      <c r="G467" t="str">
        <f t="shared" si="8"/>
        <v>DEF Other</v>
      </c>
      <c r="H467" s="26">
        <v>506</v>
      </c>
      <c r="I467" s="5" t="s">
        <v>76</v>
      </c>
      <c r="J467" t="s">
        <v>77</v>
      </c>
      <c r="K467" t="s">
        <v>16</v>
      </c>
      <c r="L467" s="5">
        <v>2024</v>
      </c>
      <c r="M467" s="6">
        <v>71688.98</v>
      </c>
    </row>
    <row r="468" spans="1:13" x14ac:dyDescent="0.3">
      <c r="A468" t="s">
        <v>280</v>
      </c>
      <c r="B468" t="s">
        <v>303</v>
      </c>
      <c r="C468" t="s">
        <v>300</v>
      </c>
      <c r="D468" t="s">
        <v>301</v>
      </c>
      <c r="E468" t="s">
        <v>75</v>
      </c>
      <c r="F468" t="str">
        <f>VLOOKUP(H468,Vlookup!A:B,2,0)</f>
        <v>510-515 Fossil Maintenance</v>
      </c>
      <c r="G468" t="str">
        <f t="shared" si="8"/>
        <v>DEF Other</v>
      </c>
      <c r="H468" s="26">
        <v>510</v>
      </c>
      <c r="I468" s="5" t="s">
        <v>72</v>
      </c>
      <c r="J468" t="s">
        <v>73</v>
      </c>
      <c r="K468" t="s">
        <v>15</v>
      </c>
      <c r="L468" s="5">
        <v>2024</v>
      </c>
      <c r="M468" s="6">
        <v>10204949.515799999</v>
      </c>
    </row>
    <row r="469" spans="1:13" x14ac:dyDescent="0.3">
      <c r="A469" t="s">
        <v>280</v>
      </c>
      <c r="B469" t="s">
        <v>303</v>
      </c>
      <c r="C469" t="s">
        <v>300</v>
      </c>
      <c r="D469" t="s">
        <v>301</v>
      </c>
      <c r="E469" t="s">
        <v>75</v>
      </c>
      <c r="F469" t="str">
        <f>VLOOKUP(H469,Vlookup!A:B,2,0)</f>
        <v>510-515 Fossil Maintenance</v>
      </c>
      <c r="G469" t="str">
        <f t="shared" si="8"/>
        <v>DEF Other</v>
      </c>
      <c r="H469" s="26">
        <v>510</v>
      </c>
      <c r="I469" s="5" t="s">
        <v>72</v>
      </c>
      <c r="J469" t="s">
        <v>73</v>
      </c>
      <c r="K469" t="s">
        <v>102</v>
      </c>
      <c r="L469" s="5">
        <v>2024</v>
      </c>
      <c r="M469" s="6">
        <v>1408247.5596</v>
      </c>
    </row>
    <row r="470" spans="1:13" x14ac:dyDescent="0.3">
      <c r="A470" t="s">
        <v>280</v>
      </c>
      <c r="B470" t="s">
        <v>303</v>
      </c>
      <c r="C470" t="s">
        <v>300</v>
      </c>
      <c r="D470" t="s">
        <v>301</v>
      </c>
      <c r="E470" t="s">
        <v>75</v>
      </c>
      <c r="F470" t="str">
        <f>VLOOKUP(H470,Vlookup!A:B,2,0)</f>
        <v>510-515 Fossil Maintenance</v>
      </c>
      <c r="G470" t="str">
        <f t="shared" si="8"/>
        <v>DEF Other</v>
      </c>
      <c r="H470" s="26">
        <v>510</v>
      </c>
      <c r="I470" s="5" t="s">
        <v>72</v>
      </c>
      <c r="J470" t="s">
        <v>73</v>
      </c>
      <c r="K470" t="s">
        <v>26</v>
      </c>
      <c r="L470" s="5">
        <v>2024</v>
      </c>
      <c r="M470" s="6">
        <v>-68378.267999999996</v>
      </c>
    </row>
    <row r="471" spans="1:13" x14ac:dyDescent="0.3">
      <c r="A471" t="s">
        <v>280</v>
      </c>
      <c r="B471" t="s">
        <v>303</v>
      </c>
      <c r="C471" t="s">
        <v>300</v>
      </c>
      <c r="D471" t="s">
        <v>301</v>
      </c>
      <c r="E471" t="s">
        <v>75</v>
      </c>
      <c r="F471" t="str">
        <f>VLOOKUP(H471,Vlookup!A:B,2,0)</f>
        <v>510-515 Fossil Maintenance</v>
      </c>
      <c r="G471" t="str">
        <f t="shared" si="8"/>
        <v>DEF Other</v>
      </c>
      <c r="H471" s="26">
        <v>510</v>
      </c>
      <c r="I471" s="5" t="s">
        <v>72</v>
      </c>
      <c r="J471" t="s">
        <v>73</v>
      </c>
      <c r="K471" t="s">
        <v>37</v>
      </c>
      <c r="L471" s="5">
        <v>2024</v>
      </c>
      <c r="M471" s="6">
        <v>-225583.56</v>
      </c>
    </row>
    <row r="472" spans="1:13" x14ac:dyDescent="0.3">
      <c r="A472" t="s">
        <v>280</v>
      </c>
      <c r="B472" t="s">
        <v>303</v>
      </c>
      <c r="C472" t="s">
        <v>300</v>
      </c>
      <c r="D472" t="s">
        <v>301</v>
      </c>
      <c r="E472" t="s">
        <v>75</v>
      </c>
      <c r="F472" t="str">
        <f>VLOOKUP(H472,Vlookup!A:B,2,0)</f>
        <v>510-515 Fossil Maintenance</v>
      </c>
      <c r="G472" t="str">
        <f t="shared" si="8"/>
        <v>DEF Other</v>
      </c>
      <c r="H472" s="26">
        <v>510</v>
      </c>
      <c r="I472" s="5" t="s">
        <v>72</v>
      </c>
      <c r="J472" t="s">
        <v>73</v>
      </c>
      <c r="K472" t="s">
        <v>23</v>
      </c>
      <c r="L472" s="5">
        <v>2024</v>
      </c>
      <c r="M472" s="6">
        <v>161981.49799999999</v>
      </c>
    </row>
    <row r="473" spans="1:13" x14ac:dyDescent="0.3">
      <c r="A473" t="s">
        <v>280</v>
      </c>
      <c r="B473" t="s">
        <v>303</v>
      </c>
      <c r="C473" t="s">
        <v>300</v>
      </c>
      <c r="D473" t="s">
        <v>301</v>
      </c>
      <c r="E473" t="s">
        <v>75</v>
      </c>
      <c r="F473" t="str">
        <f>VLOOKUP(H473,Vlookup!A:B,2,0)</f>
        <v>510-515 Fossil Maintenance</v>
      </c>
      <c r="G473" t="str">
        <f t="shared" si="8"/>
        <v>DEF Other</v>
      </c>
      <c r="H473" s="26">
        <v>510</v>
      </c>
      <c r="I473" s="5" t="s">
        <v>72</v>
      </c>
      <c r="J473" t="s">
        <v>73</v>
      </c>
      <c r="K473" t="s">
        <v>134</v>
      </c>
      <c r="L473" s="5">
        <v>2024</v>
      </c>
      <c r="M473" s="6">
        <v>-5886741.46</v>
      </c>
    </row>
    <row r="474" spans="1:13" x14ac:dyDescent="0.3">
      <c r="A474" t="s">
        <v>280</v>
      </c>
      <c r="B474" t="s">
        <v>303</v>
      </c>
      <c r="C474" t="s">
        <v>300</v>
      </c>
      <c r="D474" t="s">
        <v>301</v>
      </c>
      <c r="E474" t="s">
        <v>75</v>
      </c>
      <c r="F474" t="str">
        <f>VLOOKUP(H474,Vlookup!A:B,2,0)</f>
        <v>510-515 Fossil Maintenance</v>
      </c>
      <c r="G474" t="str">
        <f t="shared" si="8"/>
        <v>DEF Other</v>
      </c>
      <c r="H474" s="26">
        <v>510</v>
      </c>
      <c r="I474" s="5" t="s">
        <v>72</v>
      </c>
      <c r="J474" t="s">
        <v>73</v>
      </c>
      <c r="K474" t="s">
        <v>16</v>
      </c>
      <c r="L474" s="5">
        <v>2024</v>
      </c>
      <c r="M474" s="6">
        <v>871275.68</v>
      </c>
    </row>
    <row r="475" spans="1:13" x14ac:dyDescent="0.3">
      <c r="A475" t="s">
        <v>280</v>
      </c>
      <c r="B475" t="s">
        <v>303</v>
      </c>
      <c r="C475" t="s">
        <v>300</v>
      </c>
      <c r="D475" t="s">
        <v>301</v>
      </c>
      <c r="E475" t="s">
        <v>75</v>
      </c>
      <c r="F475" t="str">
        <f>VLOOKUP(H475,Vlookup!A:B,2,0)</f>
        <v>510-515 Fossil Maintenance</v>
      </c>
      <c r="G475" t="str">
        <f t="shared" si="8"/>
        <v>DEF Other</v>
      </c>
      <c r="H475" s="26">
        <v>510</v>
      </c>
      <c r="I475" s="5" t="s">
        <v>72</v>
      </c>
      <c r="J475" t="s">
        <v>73</v>
      </c>
      <c r="K475" t="s">
        <v>103</v>
      </c>
      <c r="L475" s="5">
        <v>2024</v>
      </c>
      <c r="M475" s="6">
        <v>42247.56</v>
      </c>
    </row>
    <row r="476" spans="1:13" x14ac:dyDescent="0.3">
      <c r="A476" t="s">
        <v>280</v>
      </c>
      <c r="B476" t="s">
        <v>303</v>
      </c>
      <c r="C476" t="s">
        <v>300</v>
      </c>
      <c r="D476" t="s">
        <v>301</v>
      </c>
      <c r="E476" t="s">
        <v>75</v>
      </c>
      <c r="F476" t="str">
        <f>VLOOKUP(H476,Vlookup!A:B,2,0)</f>
        <v>510-515 Fossil Maintenance</v>
      </c>
      <c r="G476" t="str">
        <f t="shared" si="8"/>
        <v>DEF Other</v>
      </c>
      <c r="H476" s="26">
        <v>510</v>
      </c>
      <c r="I476" s="5" t="s">
        <v>78</v>
      </c>
      <c r="J476" t="s">
        <v>79</v>
      </c>
      <c r="K476" t="s">
        <v>15</v>
      </c>
      <c r="L476" s="5">
        <v>2024</v>
      </c>
      <c r="M476" s="6">
        <v>1017798.13</v>
      </c>
    </row>
    <row r="477" spans="1:13" x14ac:dyDescent="0.3">
      <c r="A477" t="s">
        <v>280</v>
      </c>
      <c r="B477" t="s">
        <v>303</v>
      </c>
      <c r="C477" t="s">
        <v>300</v>
      </c>
      <c r="D477" t="s">
        <v>301</v>
      </c>
      <c r="E477" t="s">
        <v>75</v>
      </c>
      <c r="F477" t="str">
        <f>VLOOKUP(H477,Vlookup!A:B,2,0)</f>
        <v>510-515 Fossil Maintenance</v>
      </c>
      <c r="G477" t="str">
        <f t="shared" si="8"/>
        <v>DEF Other</v>
      </c>
      <c r="H477" s="26">
        <v>510</v>
      </c>
      <c r="I477" s="5" t="s">
        <v>78</v>
      </c>
      <c r="J477" t="s">
        <v>79</v>
      </c>
      <c r="K477" t="s">
        <v>134</v>
      </c>
      <c r="L477" s="5">
        <v>2024</v>
      </c>
      <c r="M477" s="6">
        <v>-1129756.1200000001</v>
      </c>
    </row>
    <row r="478" spans="1:13" x14ac:dyDescent="0.3">
      <c r="A478" t="s">
        <v>280</v>
      </c>
      <c r="B478" t="s">
        <v>303</v>
      </c>
      <c r="C478" t="s">
        <v>300</v>
      </c>
      <c r="D478" t="s">
        <v>301</v>
      </c>
      <c r="E478" t="s">
        <v>75</v>
      </c>
      <c r="F478" t="str">
        <f>VLOOKUP(H478,Vlookup!A:B,2,0)</f>
        <v>510-515 Fossil Maintenance</v>
      </c>
      <c r="G478" t="str">
        <f t="shared" si="8"/>
        <v>DEF Other</v>
      </c>
      <c r="H478" s="26">
        <v>510</v>
      </c>
      <c r="I478" s="5" t="s">
        <v>78</v>
      </c>
      <c r="J478" t="s">
        <v>79</v>
      </c>
      <c r="K478" t="s">
        <v>16</v>
      </c>
      <c r="L478" s="5">
        <v>2024</v>
      </c>
      <c r="M478" s="6">
        <v>111957.99</v>
      </c>
    </row>
    <row r="479" spans="1:13" x14ac:dyDescent="0.3">
      <c r="A479" t="s">
        <v>280</v>
      </c>
      <c r="B479" t="s">
        <v>303</v>
      </c>
      <c r="C479" t="s">
        <v>300</v>
      </c>
      <c r="D479" t="s">
        <v>301</v>
      </c>
      <c r="E479" t="s">
        <v>75</v>
      </c>
      <c r="F479" t="str">
        <f>VLOOKUP(H479,Vlookup!A:B,2,0)</f>
        <v>510-515 Fossil Maintenance</v>
      </c>
      <c r="G479" t="str">
        <f t="shared" si="8"/>
        <v>DEF Other</v>
      </c>
      <c r="H479" s="26">
        <v>511</v>
      </c>
      <c r="I479" s="5" t="s">
        <v>182</v>
      </c>
      <c r="J479" t="s">
        <v>183</v>
      </c>
      <c r="K479" t="s">
        <v>15</v>
      </c>
      <c r="L479" s="5">
        <v>2024</v>
      </c>
      <c r="M479" s="6">
        <v>122097.76179999999</v>
      </c>
    </row>
    <row r="480" spans="1:13" x14ac:dyDescent="0.3">
      <c r="A480" t="s">
        <v>280</v>
      </c>
      <c r="B480" t="s">
        <v>303</v>
      </c>
      <c r="C480" t="s">
        <v>300</v>
      </c>
      <c r="D480" t="s">
        <v>301</v>
      </c>
      <c r="E480" t="s">
        <v>75</v>
      </c>
      <c r="F480" t="str">
        <f>VLOOKUP(H480,Vlookup!A:B,2,0)</f>
        <v>510-515 Fossil Maintenance</v>
      </c>
      <c r="G480" t="str">
        <f t="shared" si="8"/>
        <v>DEF Other</v>
      </c>
      <c r="H480" s="26">
        <v>511</v>
      </c>
      <c r="I480" s="5" t="s">
        <v>182</v>
      </c>
      <c r="J480" t="s">
        <v>183</v>
      </c>
      <c r="K480" t="s">
        <v>134</v>
      </c>
      <c r="L480" s="5">
        <v>2024</v>
      </c>
      <c r="M480" s="6">
        <v>-135944.01999999999</v>
      </c>
    </row>
    <row r="481" spans="1:13" x14ac:dyDescent="0.3">
      <c r="A481" t="s">
        <v>280</v>
      </c>
      <c r="B481" t="s">
        <v>303</v>
      </c>
      <c r="C481" t="s">
        <v>300</v>
      </c>
      <c r="D481" t="s">
        <v>301</v>
      </c>
      <c r="E481" t="s">
        <v>75</v>
      </c>
      <c r="F481" t="str">
        <f>VLOOKUP(H481,Vlookup!A:B,2,0)</f>
        <v>510-515 Fossil Maintenance</v>
      </c>
      <c r="G481" t="str">
        <f t="shared" si="8"/>
        <v>DEF Other</v>
      </c>
      <c r="H481" s="26">
        <v>511</v>
      </c>
      <c r="I481" s="5" t="s">
        <v>182</v>
      </c>
      <c r="J481" t="s">
        <v>183</v>
      </c>
      <c r="K481" t="s">
        <v>16</v>
      </c>
      <c r="L481" s="5">
        <v>2024</v>
      </c>
      <c r="M481" s="6">
        <v>13846.2</v>
      </c>
    </row>
    <row r="482" spans="1:13" x14ac:dyDescent="0.3">
      <c r="A482" t="s">
        <v>280</v>
      </c>
      <c r="B482" t="s">
        <v>303</v>
      </c>
      <c r="C482" t="s">
        <v>300</v>
      </c>
      <c r="D482" t="s">
        <v>301</v>
      </c>
      <c r="E482" t="s">
        <v>75</v>
      </c>
      <c r="F482" t="str">
        <f>VLOOKUP(H482,Vlookup!A:B,2,0)</f>
        <v>510-515 Fossil Maintenance</v>
      </c>
      <c r="G482" t="str">
        <f t="shared" si="8"/>
        <v>DEF Other</v>
      </c>
      <c r="H482" s="26">
        <v>514</v>
      </c>
      <c r="I482" s="5" t="s">
        <v>135</v>
      </c>
      <c r="J482" t="s">
        <v>136</v>
      </c>
      <c r="K482" t="s">
        <v>15</v>
      </c>
      <c r="L482" s="5">
        <v>2024</v>
      </c>
      <c r="M482" s="6">
        <v>165430.1042</v>
      </c>
    </row>
    <row r="483" spans="1:13" x14ac:dyDescent="0.3">
      <c r="A483" t="s">
        <v>280</v>
      </c>
      <c r="B483" t="s">
        <v>303</v>
      </c>
      <c r="C483" t="s">
        <v>300</v>
      </c>
      <c r="D483" t="s">
        <v>301</v>
      </c>
      <c r="E483" t="s">
        <v>75</v>
      </c>
      <c r="F483" t="str">
        <f>VLOOKUP(H483,Vlookup!A:B,2,0)</f>
        <v>510-515 Fossil Maintenance</v>
      </c>
      <c r="G483" t="str">
        <f t="shared" si="8"/>
        <v>DEF Other</v>
      </c>
      <c r="H483" s="26">
        <v>514</v>
      </c>
      <c r="I483" s="5" t="s">
        <v>135</v>
      </c>
      <c r="J483" t="s">
        <v>136</v>
      </c>
      <c r="K483" t="s">
        <v>134</v>
      </c>
      <c r="L483" s="5">
        <v>2024</v>
      </c>
      <c r="M483" s="6">
        <v>-185281.74</v>
      </c>
    </row>
    <row r="484" spans="1:13" x14ac:dyDescent="0.3">
      <c r="A484" t="s">
        <v>280</v>
      </c>
      <c r="B484" t="s">
        <v>303</v>
      </c>
      <c r="C484" t="s">
        <v>300</v>
      </c>
      <c r="D484" t="s">
        <v>301</v>
      </c>
      <c r="E484" t="s">
        <v>75</v>
      </c>
      <c r="F484" t="str">
        <f>VLOOKUP(H484,Vlookup!A:B,2,0)</f>
        <v>510-515 Fossil Maintenance</v>
      </c>
      <c r="G484" t="str">
        <f t="shared" si="8"/>
        <v>DEF Other</v>
      </c>
      <c r="H484" s="26">
        <v>514</v>
      </c>
      <c r="I484" s="5" t="s">
        <v>135</v>
      </c>
      <c r="J484" t="s">
        <v>136</v>
      </c>
      <c r="K484" t="s">
        <v>16</v>
      </c>
      <c r="L484" s="5">
        <v>2024</v>
      </c>
      <c r="M484" s="6">
        <v>19851.64</v>
      </c>
    </row>
    <row r="485" spans="1:13" x14ac:dyDescent="0.3">
      <c r="A485" t="s">
        <v>280</v>
      </c>
      <c r="B485" t="s">
        <v>303</v>
      </c>
      <c r="C485" t="s">
        <v>300</v>
      </c>
      <c r="D485" t="s">
        <v>301</v>
      </c>
      <c r="E485" t="s">
        <v>75</v>
      </c>
      <c r="F485" t="str">
        <f>VLOOKUP(H485,Vlookup!A:B,2,0)</f>
        <v>546-550 Combustion Turbine Operations</v>
      </c>
      <c r="G485" t="str">
        <f t="shared" si="8"/>
        <v>DEF Other</v>
      </c>
      <c r="H485" s="26">
        <v>546</v>
      </c>
      <c r="I485" s="5" t="s">
        <v>131</v>
      </c>
      <c r="J485" t="s">
        <v>132</v>
      </c>
      <c r="K485" t="s">
        <v>134</v>
      </c>
      <c r="L485" s="5">
        <v>2024</v>
      </c>
      <c r="M485" s="6">
        <v>-421749.26</v>
      </c>
    </row>
    <row r="486" spans="1:13" x14ac:dyDescent="0.3">
      <c r="A486" t="s">
        <v>280</v>
      </c>
      <c r="B486" t="s">
        <v>303</v>
      </c>
      <c r="C486" t="s">
        <v>300</v>
      </c>
      <c r="D486" t="s">
        <v>301</v>
      </c>
      <c r="E486" t="s">
        <v>75</v>
      </c>
      <c r="F486" t="str">
        <f>VLOOKUP(H486,Vlookup!A:B,2,0)</f>
        <v>546-550 Combustion Turbine Operations</v>
      </c>
      <c r="G486" t="str">
        <f t="shared" si="8"/>
        <v>DEF Other</v>
      </c>
      <c r="H486" s="26">
        <v>547</v>
      </c>
      <c r="I486" s="5" t="s">
        <v>80</v>
      </c>
      <c r="J486" t="s">
        <v>81</v>
      </c>
      <c r="K486" t="s">
        <v>15</v>
      </c>
      <c r="L486" s="5">
        <v>2024</v>
      </c>
      <c r="M486" s="6">
        <v>889785.1</v>
      </c>
    </row>
    <row r="487" spans="1:13" x14ac:dyDescent="0.3">
      <c r="A487" t="s">
        <v>280</v>
      </c>
      <c r="B487" t="s">
        <v>303</v>
      </c>
      <c r="C487" t="s">
        <v>300</v>
      </c>
      <c r="D487" t="s">
        <v>301</v>
      </c>
      <c r="E487" t="s">
        <v>75</v>
      </c>
      <c r="F487" t="str">
        <f>VLOOKUP(H487,Vlookup!A:B,2,0)</f>
        <v>546-550 Combustion Turbine Operations</v>
      </c>
      <c r="G487" t="str">
        <f t="shared" si="8"/>
        <v>DEF Other</v>
      </c>
      <c r="H487" s="26">
        <v>547</v>
      </c>
      <c r="I487" s="5" t="s">
        <v>80</v>
      </c>
      <c r="J487" t="s">
        <v>81</v>
      </c>
      <c r="K487" t="s">
        <v>134</v>
      </c>
      <c r="L487" s="5">
        <v>2024</v>
      </c>
      <c r="M487" s="6">
        <v>-988960.18</v>
      </c>
    </row>
    <row r="488" spans="1:13" x14ac:dyDescent="0.3">
      <c r="A488" t="s">
        <v>280</v>
      </c>
      <c r="B488" t="s">
        <v>303</v>
      </c>
      <c r="C488" t="s">
        <v>300</v>
      </c>
      <c r="D488" t="s">
        <v>301</v>
      </c>
      <c r="E488" t="s">
        <v>75</v>
      </c>
      <c r="F488" t="str">
        <f>VLOOKUP(H488,Vlookup!A:B,2,0)</f>
        <v>546-550 Combustion Turbine Operations</v>
      </c>
      <c r="G488" t="str">
        <f t="shared" si="8"/>
        <v>DEF Other</v>
      </c>
      <c r="H488" s="26">
        <v>547</v>
      </c>
      <c r="I488" s="5" t="s">
        <v>80</v>
      </c>
      <c r="J488" t="s">
        <v>81</v>
      </c>
      <c r="K488" t="s">
        <v>16</v>
      </c>
      <c r="L488" s="5">
        <v>2024</v>
      </c>
      <c r="M488" s="6">
        <v>99175.02</v>
      </c>
    </row>
    <row r="489" spans="1:13" x14ac:dyDescent="0.3">
      <c r="A489" t="s">
        <v>280</v>
      </c>
      <c r="B489" t="s">
        <v>303</v>
      </c>
      <c r="C489" t="s">
        <v>300</v>
      </c>
      <c r="D489" t="s">
        <v>301</v>
      </c>
      <c r="E489" t="s">
        <v>75</v>
      </c>
      <c r="F489" t="str">
        <f>VLOOKUP(H489,Vlookup!A:B,2,0)</f>
        <v>546-550 Combustion Turbine Operations</v>
      </c>
      <c r="G489" t="str">
        <f t="shared" si="8"/>
        <v>DEF Other</v>
      </c>
      <c r="H489" s="26">
        <v>548</v>
      </c>
      <c r="I489" s="5" t="s">
        <v>126</v>
      </c>
      <c r="J489" t="s">
        <v>127</v>
      </c>
      <c r="K489" t="s">
        <v>15</v>
      </c>
      <c r="L489" s="5">
        <v>2024</v>
      </c>
      <c r="M489" s="6">
        <v>200764.72880000001</v>
      </c>
    </row>
    <row r="490" spans="1:13" x14ac:dyDescent="0.3">
      <c r="A490" t="s">
        <v>280</v>
      </c>
      <c r="B490" t="s">
        <v>303</v>
      </c>
      <c r="C490" t="s">
        <v>300</v>
      </c>
      <c r="D490" t="s">
        <v>301</v>
      </c>
      <c r="E490" t="s">
        <v>75</v>
      </c>
      <c r="F490" t="str">
        <f>VLOOKUP(H490,Vlookup!A:B,2,0)</f>
        <v>546-550 Combustion Turbine Operations</v>
      </c>
      <c r="G490" t="str">
        <f t="shared" si="8"/>
        <v>DEF Other</v>
      </c>
      <c r="H490" s="26">
        <v>548</v>
      </c>
      <c r="I490" s="5" t="s">
        <v>126</v>
      </c>
      <c r="J490" t="s">
        <v>127</v>
      </c>
      <c r="K490" t="s">
        <v>134</v>
      </c>
      <c r="L490" s="5">
        <v>2024</v>
      </c>
      <c r="M490" s="6">
        <v>-224856.5</v>
      </c>
    </row>
    <row r="491" spans="1:13" x14ac:dyDescent="0.3">
      <c r="A491" t="s">
        <v>280</v>
      </c>
      <c r="B491" t="s">
        <v>303</v>
      </c>
      <c r="C491" t="s">
        <v>300</v>
      </c>
      <c r="D491" t="s">
        <v>301</v>
      </c>
      <c r="E491" t="s">
        <v>75</v>
      </c>
      <c r="F491" t="str">
        <f>VLOOKUP(H491,Vlookup!A:B,2,0)</f>
        <v>546-550 Combustion Turbine Operations</v>
      </c>
      <c r="G491" t="str">
        <f t="shared" si="8"/>
        <v>DEF Other</v>
      </c>
      <c r="H491" s="26">
        <v>548</v>
      </c>
      <c r="I491" s="5" t="s">
        <v>126</v>
      </c>
      <c r="J491" t="s">
        <v>127</v>
      </c>
      <c r="K491" t="s">
        <v>16</v>
      </c>
      <c r="L491" s="5">
        <v>2024</v>
      </c>
      <c r="M491" s="6">
        <v>24091.8</v>
      </c>
    </row>
    <row r="492" spans="1:13" x14ac:dyDescent="0.3">
      <c r="A492" t="s">
        <v>280</v>
      </c>
      <c r="B492" t="s">
        <v>303</v>
      </c>
      <c r="C492" t="s">
        <v>300</v>
      </c>
      <c r="D492" t="s">
        <v>301</v>
      </c>
      <c r="E492" t="s">
        <v>75</v>
      </c>
      <c r="F492" t="str">
        <f>VLOOKUP(H492,Vlookup!A:B,2,0)</f>
        <v>546-550 Combustion Turbine Operations</v>
      </c>
      <c r="G492" t="str">
        <f t="shared" si="8"/>
        <v>DEF Other</v>
      </c>
      <c r="H492" s="26">
        <v>549</v>
      </c>
      <c r="I492" s="5" t="s">
        <v>128</v>
      </c>
      <c r="J492" t="s">
        <v>129</v>
      </c>
      <c r="K492" t="s">
        <v>15</v>
      </c>
      <c r="L492" s="5">
        <v>2024</v>
      </c>
      <c r="M492" s="6">
        <v>426496.61900000001</v>
      </c>
    </row>
    <row r="493" spans="1:13" x14ac:dyDescent="0.3">
      <c r="A493" t="s">
        <v>280</v>
      </c>
      <c r="B493" t="s">
        <v>303</v>
      </c>
      <c r="C493" t="s">
        <v>300</v>
      </c>
      <c r="D493" t="s">
        <v>301</v>
      </c>
      <c r="E493" t="s">
        <v>75</v>
      </c>
      <c r="F493" t="str">
        <f>VLOOKUP(H493,Vlookup!A:B,2,0)</f>
        <v>546-550 Combustion Turbine Operations</v>
      </c>
      <c r="G493" t="str">
        <f t="shared" si="8"/>
        <v>DEF Other</v>
      </c>
      <c r="H493" s="26">
        <v>549</v>
      </c>
      <c r="I493" s="5" t="s">
        <v>128</v>
      </c>
      <c r="J493" t="s">
        <v>129</v>
      </c>
      <c r="K493" t="s">
        <v>134</v>
      </c>
      <c r="L493" s="5">
        <v>2024</v>
      </c>
      <c r="M493" s="6">
        <v>-405955.98</v>
      </c>
    </row>
    <row r="494" spans="1:13" x14ac:dyDescent="0.3">
      <c r="A494" t="s">
        <v>280</v>
      </c>
      <c r="B494" t="s">
        <v>303</v>
      </c>
      <c r="C494" t="s">
        <v>300</v>
      </c>
      <c r="D494" t="s">
        <v>301</v>
      </c>
      <c r="E494" t="s">
        <v>75</v>
      </c>
      <c r="F494" t="str">
        <f>VLOOKUP(H494,Vlookup!A:B,2,0)</f>
        <v>546-550 Combustion Turbine Operations</v>
      </c>
      <c r="G494" t="str">
        <f t="shared" si="8"/>
        <v>DEF Other</v>
      </c>
      <c r="H494" s="26">
        <v>549</v>
      </c>
      <c r="I494" s="5" t="s">
        <v>128</v>
      </c>
      <c r="J494" t="s">
        <v>129</v>
      </c>
      <c r="K494" t="s">
        <v>16</v>
      </c>
      <c r="L494" s="5">
        <v>2024</v>
      </c>
      <c r="M494" s="6">
        <v>51179.5</v>
      </c>
    </row>
    <row r="495" spans="1:13" x14ac:dyDescent="0.3">
      <c r="A495" t="s">
        <v>280</v>
      </c>
      <c r="B495" t="s">
        <v>303</v>
      </c>
      <c r="C495" t="s">
        <v>300</v>
      </c>
      <c r="D495" t="s">
        <v>301</v>
      </c>
      <c r="E495" t="s">
        <v>75</v>
      </c>
      <c r="F495" t="str">
        <f>VLOOKUP(H495,Vlookup!A:B,2,0)</f>
        <v>551-557 Combustion Turbine Maintenance</v>
      </c>
      <c r="G495" t="str">
        <f t="shared" si="8"/>
        <v>DEF Other</v>
      </c>
      <c r="H495" s="26">
        <v>551</v>
      </c>
      <c r="I495" s="5" t="s">
        <v>137</v>
      </c>
      <c r="J495" t="s">
        <v>138</v>
      </c>
      <c r="K495" t="s">
        <v>15</v>
      </c>
      <c r="L495" s="5">
        <v>2024</v>
      </c>
      <c r="M495" s="6">
        <v>22030.953799999999</v>
      </c>
    </row>
    <row r="496" spans="1:13" x14ac:dyDescent="0.3">
      <c r="A496" t="s">
        <v>280</v>
      </c>
      <c r="B496" t="s">
        <v>303</v>
      </c>
      <c r="C496" t="s">
        <v>300</v>
      </c>
      <c r="D496" t="s">
        <v>301</v>
      </c>
      <c r="E496" t="s">
        <v>75</v>
      </c>
      <c r="F496" t="str">
        <f>VLOOKUP(H496,Vlookup!A:B,2,0)</f>
        <v>551-557 Combustion Turbine Maintenance</v>
      </c>
      <c r="G496" t="str">
        <f t="shared" si="8"/>
        <v>DEF Other</v>
      </c>
      <c r="H496" s="26">
        <v>551</v>
      </c>
      <c r="I496" s="5" t="s">
        <v>137</v>
      </c>
      <c r="J496" t="s">
        <v>138</v>
      </c>
      <c r="K496" t="s">
        <v>134</v>
      </c>
      <c r="L496" s="5">
        <v>2024</v>
      </c>
      <c r="M496" s="6">
        <v>-24546.32</v>
      </c>
    </row>
    <row r="497" spans="1:13" x14ac:dyDescent="0.3">
      <c r="A497" t="s">
        <v>280</v>
      </c>
      <c r="B497" t="s">
        <v>303</v>
      </c>
      <c r="C497" t="s">
        <v>300</v>
      </c>
      <c r="D497" t="s">
        <v>301</v>
      </c>
      <c r="E497" t="s">
        <v>75</v>
      </c>
      <c r="F497" t="str">
        <f>VLOOKUP(H497,Vlookup!A:B,2,0)</f>
        <v>551-557 Combustion Turbine Maintenance</v>
      </c>
      <c r="G497" t="str">
        <f t="shared" si="8"/>
        <v>DEF Other</v>
      </c>
      <c r="H497" s="26">
        <v>551</v>
      </c>
      <c r="I497" s="5" t="s">
        <v>137</v>
      </c>
      <c r="J497" t="s">
        <v>138</v>
      </c>
      <c r="K497" t="s">
        <v>16</v>
      </c>
      <c r="L497" s="5">
        <v>2024</v>
      </c>
      <c r="M497" s="6">
        <v>2515.36</v>
      </c>
    </row>
    <row r="498" spans="1:13" x14ac:dyDescent="0.3">
      <c r="A498" t="s">
        <v>280</v>
      </c>
      <c r="B498" t="s">
        <v>303</v>
      </c>
      <c r="C498" t="s">
        <v>300</v>
      </c>
      <c r="D498" t="s">
        <v>301</v>
      </c>
      <c r="E498" t="s">
        <v>75</v>
      </c>
      <c r="F498" t="str">
        <f>VLOOKUP(H498,Vlookup!A:B,2,0)</f>
        <v>551-557 Combustion Turbine Maintenance</v>
      </c>
      <c r="G498" t="str">
        <f t="shared" si="8"/>
        <v>DEF Other</v>
      </c>
      <c r="H498" s="26">
        <v>554</v>
      </c>
      <c r="I498" s="5" t="s">
        <v>139</v>
      </c>
      <c r="J498" t="s">
        <v>140</v>
      </c>
      <c r="K498" t="s">
        <v>15</v>
      </c>
      <c r="L498" s="5">
        <v>2024</v>
      </c>
      <c r="M498" s="6">
        <v>170209.484</v>
      </c>
    </row>
    <row r="499" spans="1:13" x14ac:dyDescent="0.3">
      <c r="A499" t="s">
        <v>280</v>
      </c>
      <c r="B499" t="s">
        <v>303</v>
      </c>
      <c r="C499" t="s">
        <v>300</v>
      </c>
      <c r="D499" t="s">
        <v>301</v>
      </c>
      <c r="E499" t="s">
        <v>75</v>
      </c>
      <c r="F499" t="str">
        <f>VLOOKUP(H499,Vlookup!A:B,2,0)</f>
        <v>551-557 Combustion Turbine Maintenance</v>
      </c>
      <c r="G499" t="str">
        <f t="shared" si="8"/>
        <v>DEF Other</v>
      </c>
      <c r="H499" s="26">
        <v>554</v>
      </c>
      <c r="I499" s="5" t="s">
        <v>139</v>
      </c>
      <c r="J499" t="s">
        <v>140</v>
      </c>
      <c r="K499" t="s">
        <v>134</v>
      </c>
      <c r="L499" s="5">
        <v>2024</v>
      </c>
      <c r="M499" s="6">
        <v>-190634.68</v>
      </c>
    </row>
    <row r="500" spans="1:13" x14ac:dyDescent="0.3">
      <c r="A500" t="s">
        <v>280</v>
      </c>
      <c r="B500" t="s">
        <v>303</v>
      </c>
      <c r="C500" t="s">
        <v>300</v>
      </c>
      <c r="D500" t="s">
        <v>301</v>
      </c>
      <c r="E500" t="s">
        <v>75</v>
      </c>
      <c r="F500" t="str">
        <f>VLOOKUP(H500,Vlookup!A:B,2,0)</f>
        <v>551-557 Combustion Turbine Maintenance</v>
      </c>
      <c r="G500" t="str">
        <f t="shared" si="8"/>
        <v>DEF Other</v>
      </c>
      <c r="H500" s="26">
        <v>554</v>
      </c>
      <c r="I500" s="5" t="s">
        <v>139</v>
      </c>
      <c r="J500" t="s">
        <v>140</v>
      </c>
      <c r="K500" t="s">
        <v>16</v>
      </c>
      <c r="L500" s="5">
        <v>2024</v>
      </c>
      <c r="M500" s="6">
        <v>20425.2</v>
      </c>
    </row>
    <row r="501" spans="1:13" x14ac:dyDescent="0.3">
      <c r="A501" t="s">
        <v>280</v>
      </c>
      <c r="B501" t="s">
        <v>303</v>
      </c>
      <c r="C501" t="s">
        <v>300</v>
      </c>
      <c r="D501" t="s">
        <v>301</v>
      </c>
      <c r="E501" t="s">
        <v>75</v>
      </c>
      <c r="F501" t="str">
        <f>VLOOKUP(H501,Vlookup!A:B,2,0)</f>
        <v>920-933 Admin &amp; General Operations</v>
      </c>
      <c r="G501" t="str">
        <f t="shared" si="8"/>
        <v>DEF Other</v>
      </c>
      <c r="H501" s="26">
        <v>920</v>
      </c>
      <c r="I501" s="5" t="s">
        <v>35</v>
      </c>
      <c r="J501" t="s">
        <v>36</v>
      </c>
      <c r="K501" t="s">
        <v>15</v>
      </c>
      <c r="L501" s="5">
        <v>2024</v>
      </c>
      <c r="M501" s="6">
        <v>2588317.96</v>
      </c>
    </row>
    <row r="502" spans="1:13" x14ac:dyDescent="0.3">
      <c r="A502" t="s">
        <v>280</v>
      </c>
      <c r="B502" t="s">
        <v>303</v>
      </c>
      <c r="C502" t="s">
        <v>300</v>
      </c>
      <c r="D502" t="s">
        <v>301</v>
      </c>
      <c r="E502" t="s">
        <v>75</v>
      </c>
      <c r="F502" t="str">
        <f>VLOOKUP(H502,Vlookup!A:B,2,0)</f>
        <v>920-933 Admin &amp; General Operations</v>
      </c>
      <c r="G502" t="str">
        <f t="shared" si="8"/>
        <v>DEF Other</v>
      </c>
      <c r="H502" s="26">
        <v>920</v>
      </c>
      <c r="I502" s="5" t="s">
        <v>35</v>
      </c>
      <c r="J502" t="s">
        <v>36</v>
      </c>
      <c r="K502" t="s">
        <v>27</v>
      </c>
      <c r="L502" s="5">
        <v>2024</v>
      </c>
      <c r="M502" s="6">
        <v>27510</v>
      </c>
    </row>
    <row r="503" spans="1:13" x14ac:dyDescent="0.3">
      <c r="A503" t="s">
        <v>280</v>
      </c>
      <c r="B503" t="s">
        <v>303</v>
      </c>
      <c r="C503" t="s">
        <v>300</v>
      </c>
      <c r="D503" t="s">
        <v>301</v>
      </c>
      <c r="E503" t="s">
        <v>75</v>
      </c>
      <c r="F503" t="str">
        <f>VLOOKUP(H503,Vlookup!A:B,2,0)</f>
        <v>920-933 Admin &amp; General Operations</v>
      </c>
      <c r="G503" t="str">
        <f t="shared" si="8"/>
        <v>DEF Other</v>
      </c>
      <c r="H503" s="26">
        <v>920</v>
      </c>
      <c r="I503" s="5" t="s">
        <v>35</v>
      </c>
      <c r="J503" t="s">
        <v>36</v>
      </c>
      <c r="K503" t="s">
        <v>134</v>
      </c>
      <c r="L503" s="5">
        <v>2024</v>
      </c>
      <c r="M503" s="6">
        <v>-2892597.22</v>
      </c>
    </row>
    <row r="504" spans="1:13" x14ac:dyDescent="0.3">
      <c r="A504" t="s">
        <v>280</v>
      </c>
      <c r="B504" t="s">
        <v>303</v>
      </c>
      <c r="C504" t="s">
        <v>300</v>
      </c>
      <c r="D504" t="s">
        <v>301</v>
      </c>
      <c r="E504" t="s">
        <v>75</v>
      </c>
      <c r="F504" t="str">
        <f>VLOOKUP(H504,Vlookup!A:B,2,0)</f>
        <v>920-933 Admin &amp; General Operations</v>
      </c>
      <c r="G504" t="str">
        <f t="shared" si="8"/>
        <v>DEF Other</v>
      </c>
      <c r="H504" s="26">
        <v>920</v>
      </c>
      <c r="I504" s="5" t="s">
        <v>35</v>
      </c>
      <c r="J504" t="s">
        <v>36</v>
      </c>
      <c r="K504" t="s">
        <v>16</v>
      </c>
      <c r="L504" s="5">
        <v>2024</v>
      </c>
      <c r="M504" s="6">
        <v>285445.96000000002</v>
      </c>
    </row>
    <row r="505" spans="1:13" x14ac:dyDescent="0.3">
      <c r="A505" t="s">
        <v>280</v>
      </c>
      <c r="B505" t="s">
        <v>303</v>
      </c>
      <c r="C505" t="s">
        <v>300</v>
      </c>
      <c r="D505" t="s">
        <v>301</v>
      </c>
      <c r="E505" t="s">
        <v>75</v>
      </c>
      <c r="F505" t="str">
        <f>VLOOKUP(H505,Vlookup!A:B,2,0)</f>
        <v>920-933 Admin &amp; General Operations</v>
      </c>
      <c r="G505" t="str">
        <f t="shared" si="8"/>
        <v>DEF Other</v>
      </c>
      <c r="H505" s="26">
        <v>926</v>
      </c>
      <c r="I505" s="5" t="s">
        <v>184</v>
      </c>
      <c r="J505" t="s">
        <v>185</v>
      </c>
      <c r="K505" t="s">
        <v>134</v>
      </c>
      <c r="L505" s="5">
        <v>2024</v>
      </c>
      <c r="M505" s="6">
        <v>-3565117.77</v>
      </c>
    </row>
    <row r="506" spans="1:13" x14ac:dyDescent="0.3">
      <c r="A506" t="s">
        <v>280</v>
      </c>
      <c r="B506" t="s">
        <v>303</v>
      </c>
      <c r="C506" t="s">
        <v>300</v>
      </c>
      <c r="D506" t="s">
        <v>301</v>
      </c>
      <c r="E506" t="s">
        <v>141</v>
      </c>
      <c r="F506" t="str">
        <f>VLOOKUP(H506,Vlookup!A:B,2,0)</f>
        <v>546-550 Combustion Turbine Operations</v>
      </c>
      <c r="G506" t="str">
        <f t="shared" si="8"/>
        <v>Florida Regulated Solar</v>
      </c>
      <c r="H506" s="26">
        <v>546</v>
      </c>
      <c r="I506" s="5" t="s">
        <v>131</v>
      </c>
      <c r="J506" t="s">
        <v>132</v>
      </c>
      <c r="K506" t="s">
        <v>102</v>
      </c>
      <c r="L506" s="5">
        <v>2024</v>
      </c>
      <c r="M506" s="6">
        <v>-117120</v>
      </c>
    </row>
    <row r="507" spans="1:13" x14ac:dyDescent="0.3">
      <c r="A507" t="s">
        <v>280</v>
      </c>
      <c r="B507" t="s">
        <v>303</v>
      </c>
      <c r="C507" t="s">
        <v>300</v>
      </c>
      <c r="D507" t="s">
        <v>301</v>
      </c>
      <c r="E507" t="s">
        <v>141</v>
      </c>
      <c r="F507" t="str">
        <f>VLOOKUP(H507,Vlookup!A:B,2,0)</f>
        <v>546-550 Combustion Turbine Operations</v>
      </c>
      <c r="G507" t="str">
        <f t="shared" si="8"/>
        <v>Florida Regulated Solar</v>
      </c>
      <c r="H507" s="26">
        <v>546</v>
      </c>
      <c r="I507" s="5" t="s">
        <v>131</v>
      </c>
      <c r="J507" t="s">
        <v>132</v>
      </c>
      <c r="K507" t="s">
        <v>26</v>
      </c>
      <c r="L507" s="5">
        <v>2024</v>
      </c>
      <c r="M507" s="6">
        <v>-36308.004000000001</v>
      </c>
    </row>
    <row r="508" spans="1:13" x14ac:dyDescent="0.3">
      <c r="A508" t="s">
        <v>280</v>
      </c>
      <c r="B508" t="s">
        <v>303</v>
      </c>
      <c r="C508" t="s">
        <v>300</v>
      </c>
      <c r="D508" t="s">
        <v>301</v>
      </c>
      <c r="E508" t="s">
        <v>141</v>
      </c>
      <c r="F508" t="str">
        <f>VLOOKUP(H508,Vlookup!A:B,2,0)</f>
        <v>546-550 Combustion Turbine Operations</v>
      </c>
      <c r="G508" t="str">
        <f t="shared" si="8"/>
        <v>Florida Regulated Solar</v>
      </c>
      <c r="H508" s="26">
        <v>546</v>
      </c>
      <c r="I508" s="5" t="s">
        <v>131</v>
      </c>
      <c r="J508" t="s">
        <v>132</v>
      </c>
      <c r="K508" t="s">
        <v>134</v>
      </c>
      <c r="L508" s="5">
        <v>2024</v>
      </c>
      <c r="M508" s="6">
        <v>-7448.2</v>
      </c>
    </row>
    <row r="509" spans="1:13" x14ac:dyDescent="0.3">
      <c r="A509" t="s">
        <v>280</v>
      </c>
      <c r="B509" t="s">
        <v>303</v>
      </c>
      <c r="C509" t="s">
        <v>300</v>
      </c>
      <c r="D509" t="s">
        <v>301</v>
      </c>
      <c r="E509" t="s">
        <v>141</v>
      </c>
      <c r="F509" t="str">
        <f>VLOOKUP(H509,Vlookup!A:B,2,0)</f>
        <v>546-550 Combustion Turbine Operations</v>
      </c>
      <c r="G509" t="str">
        <f t="shared" si="8"/>
        <v>Florida Regulated Solar</v>
      </c>
      <c r="H509" s="26">
        <v>546</v>
      </c>
      <c r="I509" s="5" t="s">
        <v>131</v>
      </c>
      <c r="J509" t="s">
        <v>132</v>
      </c>
      <c r="K509" t="s">
        <v>16</v>
      </c>
      <c r="L509" s="5">
        <v>2024</v>
      </c>
      <c r="M509" s="6">
        <v>-11981.64</v>
      </c>
    </row>
    <row r="510" spans="1:13" x14ac:dyDescent="0.3">
      <c r="A510" t="s">
        <v>280</v>
      </c>
      <c r="B510" t="s">
        <v>303</v>
      </c>
      <c r="C510" t="s">
        <v>300</v>
      </c>
      <c r="D510" t="s">
        <v>301</v>
      </c>
      <c r="E510" t="s">
        <v>141</v>
      </c>
      <c r="F510" t="str">
        <f>VLOOKUP(H510,Vlookup!A:B,2,0)</f>
        <v>546-550 Combustion Turbine Operations</v>
      </c>
      <c r="G510" t="str">
        <f t="shared" si="8"/>
        <v>Florida Regulated Solar</v>
      </c>
      <c r="H510" s="26">
        <v>546</v>
      </c>
      <c r="I510" s="5" t="s">
        <v>131</v>
      </c>
      <c r="J510" t="s">
        <v>132</v>
      </c>
      <c r="K510" t="s">
        <v>103</v>
      </c>
      <c r="L510" s="5">
        <v>2024</v>
      </c>
      <c r="M510" s="6">
        <v>-3513.6</v>
      </c>
    </row>
    <row r="511" spans="1:13" x14ac:dyDescent="0.3">
      <c r="A511" t="s">
        <v>280</v>
      </c>
      <c r="B511" t="s">
        <v>303</v>
      </c>
      <c r="C511" t="s">
        <v>300</v>
      </c>
      <c r="D511" t="s">
        <v>301</v>
      </c>
      <c r="E511" t="s">
        <v>141</v>
      </c>
      <c r="F511" t="str">
        <f>VLOOKUP(H511,Vlookup!A:B,2,0)</f>
        <v>546-550 Combustion Turbine Operations</v>
      </c>
      <c r="G511" t="str">
        <f t="shared" si="8"/>
        <v>Florida Regulated Solar</v>
      </c>
      <c r="H511" s="26">
        <v>548</v>
      </c>
      <c r="I511" s="5" t="s">
        <v>186</v>
      </c>
      <c r="J511" t="s">
        <v>187</v>
      </c>
      <c r="K511" t="s">
        <v>15</v>
      </c>
      <c r="L511" s="5">
        <v>2024</v>
      </c>
      <c r="M511" s="6">
        <v>90542.6</v>
      </c>
    </row>
    <row r="512" spans="1:13" x14ac:dyDescent="0.3">
      <c r="A512" t="s">
        <v>280</v>
      </c>
      <c r="B512" t="s">
        <v>303</v>
      </c>
      <c r="C512" t="s">
        <v>300</v>
      </c>
      <c r="D512" t="s">
        <v>301</v>
      </c>
      <c r="E512" t="s">
        <v>141</v>
      </c>
      <c r="F512" t="str">
        <f>VLOOKUP(H512,Vlookup!A:B,2,0)</f>
        <v>546-550 Combustion Turbine Operations</v>
      </c>
      <c r="G512" t="str">
        <f t="shared" si="8"/>
        <v>Florida Regulated Solar</v>
      </c>
      <c r="H512" s="26">
        <v>548</v>
      </c>
      <c r="I512" s="5" t="s">
        <v>186</v>
      </c>
      <c r="J512" t="s">
        <v>187</v>
      </c>
      <c r="K512" t="s">
        <v>134</v>
      </c>
      <c r="L512" s="5">
        <v>2024</v>
      </c>
      <c r="M512" s="6">
        <v>2825.32</v>
      </c>
    </row>
    <row r="513" spans="1:13" x14ac:dyDescent="0.3">
      <c r="A513" t="s">
        <v>280</v>
      </c>
      <c r="B513" t="s">
        <v>303</v>
      </c>
      <c r="C513" t="s">
        <v>300</v>
      </c>
      <c r="D513" t="s">
        <v>301</v>
      </c>
      <c r="E513" t="s">
        <v>141</v>
      </c>
      <c r="F513" t="str">
        <f>VLOOKUP(H513,Vlookup!A:B,2,0)</f>
        <v>546-550 Combustion Turbine Operations</v>
      </c>
      <c r="G513" t="str">
        <f t="shared" si="8"/>
        <v>Florida Regulated Solar</v>
      </c>
      <c r="H513" s="26">
        <v>548</v>
      </c>
      <c r="I513" s="5" t="s">
        <v>186</v>
      </c>
      <c r="J513" t="s">
        <v>187</v>
      </c>
      <c r="K513" t="s">
        <v>16</v>
      </c>
      <c r="L513" s="5">
        <v>2024</v>
      </c>
      <c r="M513" s="6">
        <v>9959.6200000000008</v>
      </c>
    </row>
    <row r="514" spans="1:13" x14ac:dyDescent="0.3">
      <c r="A514" t="s">
        <v>280</v>
      </c>
      <c r="B514" t="s">
        <v>303</v>
      </c>
      <c r="C514" t="s">
        <v>300</v>
      </c>
      <c r="D514" t="s">
        <v>301</v>
      </c>
      <c r="E514" t="s">
        <v>141</v>
      </c>
      <c r="F514" t="str">
        <f>VLOOKUP(H514,Vlookup!A:B,2,0)</f>
        <v>546-550 Combustion Turbine Operations</v>
      </c>
      <c r="G514" t="str">
        <f t="shared" si="8"/>
        <v>Florida Regulated Solar</v>
      </c>
      <c r="H514" s="26">
        <v>549</v>
      </c>
      <c r="I514" s="5" t="s">
        <v>128</v>
      </c>
      <c r="J514" t="s">
        <v>129</v>
      </c>
      <c r="K514" t="s">
        <v>15</v>
      </c>
      <c r="L514" s="5">
        <v>2024</v>
      </c>
      <c r="M514" s="6">
        <v>112143.4898</v>
      </c>
    </row>
    <row r="515" spans="1:13" x14ac:dyDescent="0.3">
      <c r="A515" t="s">
        <v>280</v>
      </c>
      <c r="B515" t="s">
        <v>303</v>
      </c>
      <c r="C515" t="s">
        <v>300</v>
      </c>
      <c r="D515" t="s">
        <v>301</v>
      </c>
      <c r="E515" t="s">
        <v>141</v>
      </c>
      <c r="F515" t="str">
        <f>VLOOKUP(H515,Vlookup!A:B,2,0)</f>
        <v>546-550 Combustion Turbine Operations</v>
      </c>
      <c r="G515" t="str">
        <f t="shared" si="8"/>
        <v>Florida Regulated Solar</v>
      </c>
      <c r="H515" s="26">
        <v>549</v>
      </c>
      <c r="I515" s="5" t="s">
        <v>128</v>
      </c>
      <c r="J515" t="s">
        <v>129</v>
      </c>
      <c r="K515" t="s">
        <v>134</v>
      </c>
      <c r="L515" s="5">
        <v>2024</v>
      </c>
      <c r="M515" s="6">
        <v>47613.82</v>
      </c>
    </row>
    <row r="516" spans="1:13" x14ac:dyDescent="0.3">
      <c r="A516" t="s">
        <v>280</v>
      </c>
      <c r="B516" t="s">
        <v>303</v>
      </c>
      <c r="C516" t="s">
        <v>300</v>
      </c>
      <c r="D516" t="s">
        <v>301</v>
      </c>
      <c r="E516" t="s">
        <v>141</v>
      </c>
      <c r="F516" t="str">
        <f>VLOOKUP(H516,Vlookup!A:B,2,0)</f>
        <v>546-550 Combustion Turbine Operations</v>
      </c>
      <c r="G516" t="str">
        <f t="shared" si="8"/>
        <v>Florida Regulated Solar</v>
      </c>
      <c r="H516" s="26">
        <v>549</v>
      </c>
      <c r="I516" s="5" t="s">
        <v>128</v>
      </c>
      <c r="J516" t="s">
        <v>129</v>
      </c>
      <c r="K516" t="s">
        <v>16</v>
      </c>
      <c r="L516" s="5">
        <v>2024</v>
      </c>
      <c r="M516" s="6">
        <v>12335.72</v>
      </c>
    </row>
    <row r="517" spans="1:13" x14ac:dyDescent="0.3">
      <c r="A517" t="s">
        <v>280</v>
      </c>
      <c r="B517" t="s">
        <v>303</v>
      </c>
      <c r="C517" t="s">
        <v>300</v>
      </c>
      <c r="D517" t="s">
        <v>301</v>
      </c>
      <c r="E517" t="s">
        <v>141</v>
      </c>
      <c r="F517" t="str">
        <f>VLOOKUP(H517,Vlookup!A:B,2,0)</f>
        <v>551-557 Combustion Turbine Maintenance</v>
      </c>
      <c r="G517" t="str">
        <f t="shared" si="8"/>
        <v>Florida Regulated Solar</v>
      </c>
      <c r="H517" s="26">
        <v>551</v>
      </c>
      <c r="I517" s="5" t="s">
        <v>137</v>
      </c>
      <c r="J517" t="s">
        <v>138</v>
      </c>
      <c r="K517" t="s">
        <v>15</v>
      </c>
      <c r="L517" s="5">
        <v>2024</v>
      </c>
      <c r="M517" s="6">
        <v>2900974.6586000002</v>
      </c>
    </row>
    <row r="518" spans="1:13" x14ac:dyDescent="0.3">
      <c r="A518" t="s">
        <v>280</v>
      </c>
      <c r="B518" t="s">
        <v>303</v>
      </c>
      <c r="C518" t="s">
        <v>300</v>
      </c>
      <c r="D518" t="s">
        <v>301</v>
      </c>
      <c r="E518" t="s">
        <v>141</v>
      </c>
      <c r="F518" t="str">
        <f>VLOOKUP(H518,Vlookup!A:B,2,0)</f>
        <v>551-557 Combustion Turbine Maintenance</v>
      </c>
      <c r="G518" t="str">
        <f t="shared" si="8"/>
        <v>Florida Regulated Solar</v>
      </c>
      <c r="H518" s="26">
        <v>551</v>
      </c>
      <c r="I518" s="5" t="s">
        <v>137</v>
      </c>
      <c r="J518" t="s">
        <v>138</v>
      </c>
      <c r="K518" t="s">
        <v>102</v>
      </c>
      <c r="L518" s="5">
        <v>2024</v>
      </c>
      <c r="M518" s="6">
        <v>1172614.2841</v>
      </c>
    </row>
    <row r="519" spans="1:13" x14ac:dyDescent="0.3">
      <c r="A519" t="s">
        <v>280</v>
      </c>
      <c r="B519" t="s">
        <v>303</v>
      </c>
      <c r="C519" t="s">
        <v>300</v>
      </c>
      <c r="D519" t="s">
        <v>301</v>
      </c>
      <c r="E519" t="s">
        <v>141</v>
      </c>
      <c r="F519" t="str">
        <f>VLOOKUP(H519,Vlookup!A:B,2,0)</f>
        <v>551-557 Combustion Turbine Maintenance</v>
      </c>
      <c r="G519" t="str">
        <f t="shared" si="8"/>
        <v>Florida Regulated Solar</v>
      </c>
      <c r="H519" s="26">
        <v>551</v>
      </c>
      <c r="I519" s="5" t="s">
        <v>137</v>
      </c>
      <c r="J519" t="s">
        <v>138</v>
      </c>
      <c r="K519" t="s">
        <v>26</v>
      </c>
      <c r="L519" s="5">
        <v>2024</v>
      </c>
      <c r="M519" s="6">
        <v>-43256.04</v>
      </c>
    </row>
    <row r="520" spans="1:13" x14ac:dyDescent="0.3">
      <c r="A520" t="s">
        <v>280</v>
      </c>
      <c r="B520" t="s">
        <v>303</v>
      </c>
      <c r="C520" t="s">
        <v>300</v>
      </c>
      <c r="D520" t="s">
        <v>301</v>
      </c>
      <c r="E520" t="s">
        <v>141</v>
      </c>
      <c r="F520" t="str">
        <f>VLOOKUP(H520,Vlookup!A:B,2,0)</f>
        <v>551-557 Combustion Turbine Maintenance</v>
      </c>
      <c r="G520" t="str">
        <f t="shared" si="8"/>
        <v>Florida Regulated Solar</v>
      </c>
      <c r="H520" s="26">
        <v>551</v>
      </c>
      <c r="I520" s="5" t="s">
        <v>137</v>
      </c>
      <c r="J520" t="s">
        <v>138</v>
      </c>
      <c r="K520" t="s">
        <v>104</v>
      </c>
      <c r="L520" s="5">
        <v>2024</v>
      </c>
      <c r="M520" s="6">
        <v>601639.92000000004</v>
      </c>
    </row>
    <row r="521" spans="1:13" x14ac:dyDescent="0.3">
      <c r="A521" t="s">
        <v>280</v>
      </c>
      <c r="B521" t="s">
        <v>303</v>
      </c>
      <c r="C521" t="s">
        <v>300</v>
      </c>
      <c r="D521" t="s">
        <v>301</v>
      </c>
      <c r="E521" t="s">
        <v>141</v>
      </c>
      <c r="F521" t="str">
        <f>VLOOKUP(H521,Vlookup!A:B,2,0)</f>
        <v>551-557 Combustion Turbine Maintenance</v>
      </c>
      <c r="G521" t="str">
        <f t="shared" si="8"/>
        <v>Florida Regulated Solar</v>
      </c>
      <c r="H521" s="26">
        <v>551</v>
      </c>
      <c r="I521" s="5" t="s">
        <v>137</v>
      </c>
      <c r="J521" t="s">
        <v>138</v>
      </c>
      <c r="K521" t="s">
        <v>134</v>
      </c>
      <c r="L521" s="5">
        <v>2024</v>
      </c>
      <c r="M521" s="6">
        <v>28760.54</v>
      </c>
    </row>
    <row r="522" spans="1:13" x14ac:dyDescent="0.3">
      <c r="A522" t="s">
        <v>280</v>
      </c>
      <c r="B522" t="s">
        <v>303</v>
      </c>
      <c r="C522" t="s">
        <v>300</v>
      </c>
      <c r="D522" t="s">
        <v>301</v>
      </c>
      <c r="E522" t="s">
        <v>141</v>
      </c>
      <c r="F522" t="str">
        <f>VLOOKUP(H522,Vlookup!A:B,2,0)</f>
        <v>551-557 Combustion Turbine Maintenance</v>
      </c>
      <c r="G522" t="str">
        <f t="shared" si="8"/>
        <v>Florida Regulated Solar</v>
      </c>
      <c r="H522" s="26">
        <v>551</v>
      </c>
      <c r="I522" s="5" t="s">
        <v>137</v>
      </c>
      <c r="J522" t="s">
        <v>138</v>
      </c>
      <c r="K522" t="s">
        <v>16</v>
      </c>
      <c r="L522" s="5">
        <v>2024</v>
      </c>
      <c r="M522" s="6">
        <v>314350.52</v>
      </c>
    </row>
    <row r="523" spans="1:13" x14ac:dyDescent="0.3">
      <c r="A523" t="s">
        <v>280</v>
      </c>
      <c r="B523" t="s">
        <v>303</v>
      </c>
      <c r="C523" t="s">
        <v>300</v>
      </c>
      <c r="D523" t="s">
        <v>301</v>
      </c>
      <c r="E523" t="s">
        <v>141</v>
      </c>
      <c r="F523" t="str">
        <f>VLOOKUP(H523,Vlookup!A:B,2,0)</f>
        <v>551-557 Combustion Turbine Maintenance</v>
      </c>
      <c r="G523" t="str">
        <f t="shared" si="8"/>
        <v>Florida Regulated Solar</v>
      </c>
      <c r="H523" s="26">
        <v>551</v>
      </c>
      <c r="I523" s="5" t="s">
        <v>137</v>
      </c>
      <c r="J523" t="s">
        <v>138</v>
      </c>
      <c r="K523" t="s">
        <v>103</v>
      </c>
      <c r="L523" s="5">
        <v>2024</v>
      </c>
      <c r="M523" s="6">
        <v>53226.86</v>
      </c>
    </row>
    <row r="524" spans="1:13" x14ac:dyDescent="0.3">
      <c r="A524" t="s">
        <v>280</v>
      </c>
      <c r="B524" t="s">
        <v>303</v>
      </c>
      <c r="C524" t="s">
        <v>300</v>
      </c>
      <c r="D524" t="s">
        <v>301</v>
      </c>
      <c r="E524" t="s">
        <v>141</v>
      </c>
      <c r="F524" t="str">
        <f>VLOOKUP(H524,Vlookup!A:B,2,0)</f>
        <v>551-557 Combustion Turbine Maintenance</v>
      </c>
      <c r="G524" t="str">
        <f t="shared" si="8"/>
        <v>Florida Regulated Solar</v>
      </c>
      <c r="H524" s="26">
        <v>552</v>
      </c>
      <c r="I524" s="5" t="s">
        <v>212</v>
      </c>
      <c r="J524" t="s">
        <v>213</v>
      </c>
      <c r="K524" t="s">
        <v>134</v>
      </c>
      <c r="L524" s="5">
        <v>2024</v>
      </c>
      <c r="M524" s="6">
        <v>528.6</v>
      </c>
    </row>
    <row r="525" spans="1:13" x14ac:dyDescent="0.3">
      <c r="A525" t="s">
        <v>280</v>
      </c>
      <c r="B525" t="s">
        <v>303</v>
      </c>
      <c r="C525" t="s">
        <v>300</v>
      </c>
      <c r="D525" t="s">
        <v>301</v>
      </c>
      <c r="E525" t="s">
        <v>141</v>
      </c>
      <c r="F525" t="str">
        <f>VLOOKUP(H525,Vlookup!A:B,2,0)</f>
        <v>551-557 Combustion Turbine Maintenance</v>
      </c>
      <c r="G525" t="str">
        <f t="shared" si="8"/>
        <v>Florida Regulated Solar</v>
      </c>
      <c r="H525" s="26">
        <v>554</v>
      </c>
      <c r="I525" s="5" t="s">
        <v>139</v>
      </c>
      <c r="J525" t="s">
        <v>140</v>
      </c>
      <c r="K525" t="s">
        <v>134</v>
      </c>
      <c r="L525" s="5">
        <v>2024</v>
      </c>
      <c r="M525" s="6">
        <v>353.97</v>
      </c>
    </row>
    <row r="526" spans="1:13" x14ac:dyDescent="0.3">
      <c r="A526" t="s">
        <v>280</v>
      </c>
      <c r="B526" t="s">
        <v>303</v>
      </c>
      <c r="C526" t="s">
        <v>300</v>
      </c>
      <c r="D526" t="s">
        <v>301</v>
      </c>
      <c r="E526" t="s">
        <v>142</v>
      </c>
      <c r="F526" t="str">
        <f>VLOOKUP(H526,Vlookup!A:B,2,0)</f>
        <v>500-509 Fossil Operations</v>
      </c>
      <c r="G526" t="str">
        <f t="shared" si="8"/>
        <v>Hines/Tiger Bay</v>
      </c>
      <c r="H526" s="26">
        <v>500</v>
      </c>
      <c r="I526" s="5" t="s">
        <v>121</v>
      </c>
      <c r="J526" t="s">
        <v>122</v>
      </c>
      <c r="K526" t="s">
        <v>134</v>
      </c>
      <c r="L526" s="5">
        <v>2024</v>
      </c>
      <c r="M526" s="6">
        <v>22628.17</v>
      </c>
    </row>
    <row r="527" spans="1:13" x14ac:dyDescent="0.3">
      <c r="A527" t="s">
        <v>280</v>
      </c>
      <c r="B527" t="s">
        <v>303</v>
      </c>
      <c r="C527" t="s">
        <v>300</v>
      </c>
      <c r="D527" t="s">
        <v>301</v>
      </c>
      <c r="E527" t="s">
        <v>142</v>
      </c>
      <c r="F527" t="str">
        <f>VLOOKUP(H527,Vlookup!A:B,2,0)</f>
        <v>500-509 Fossil Operations</v>
      </c>
      <c r="G527" t="str">
        <f t="shared" si="8"/>
        <v>Hines/Tiger Bay</v>
      </c>
      <c r="H527" s="26">
        <v>502</v>
      </c>
      <c r="I527" s="5" t="s">
        <v>123</v>
      </c>
      <c r="J527" t="s">
        <v>124</v>
      </c>
      <c r="K527" t="s">
        <v>134</v>
      </c>
      <c r="L527" s="5">
        <v>2024</v>
      </c>
      <c r="M527" s="6">
        <v>28421.599999999999</v>
      </c>
    </row>
    <row r="528" spans="1:13" x14ac:dyDescent="0.3">
      <c r="A528" t="s">
        <v>280</v>
      </c>
      <c r="B528" t="s">
        <v>303</v>
      </c>
      <c r="C528" t="s">
        <v>300</v>
      </c>
      <c r="D528" t="s">
        <v>301</v>
      </c>
      <c r="E528" t="s">
        <v>142</v>
      </c>
      <c r="F528" t="str">
        <f>VLOOKUP(H528,Vlookup!A:B,2,0)</f>
        <v>500-509 Fossil Operations</v>
      </c>
      <c r="G528" t="str">
        <f t="shared" si="8"/>
        <v>Hines/Tiger Bay</v>
      </c>
      <c r="H528" s="26">
        <v>506</v>
      </c>
      <c r="I528" s="5" t="s">
        <v>76</v>
      </c>
      <c r="J528" t="s">
        <v>77</v>
      </c>
      <c r="K528" t="s">
        <v>134</v>
      </c>
      <c r="L528" s="5">
        <v>2024</v>
      </c>
      <c r="M528" s="6">
        <v>54874.46</v>
      </c>
    </row>
    <row r="529" spans="1:13" x14ac:dyDescent="0.3">
      <c r="A529" t="s">
        <v>280</v>
      </c>
      <c r="B529" t="s">
        <v>303</v>
      </c>
      <c r="C529" t="s">
        <v>300</v>
      </c>
      <c r="D529" t="s">
        <v>301</v>
      </c>
      <c r="E529" t="s">
        <v>142</v>
      </c>
      <c r="F529" t="str">
        <f>VLOOKUP(H529,Vlookup!A:B,2,0)</f>
        <v>510-515 Fossil Maintenance</v>
      </c>
      <c r="G529" t="str">
        <f t="shared" si="8"/>
        <v>Hines/Tiger Bay</v>
      </c>
      <c r="H529" s="26">
        <v>510</v>
      </c>
      <c r="I529" s="5" t="s">
        <v>72</v>
      </c>
      <c r="J529" t="s">
        <v>73</v>
      </c>
      <c r="K529" t="s">
        <v>134</v>
      </c>
      <c r="L529" s="5">
        <v>2024</v>
      </c>
      <c r="M529" s="6">
        <v>1295410.05</v>
      </c>
    </row>
    <row r="530" spans="1:13" x14ac:dyDescent="0.3">
      <c r="A530" t="s">
        <v>280</v>
      </c>
      <c r="B530" t="s">
        <v>303</v>
      </c>
      <c r="C530" t="s">
        <v>300</v>
      </c>
      <c r="D530" t="s">
        <v>301</v>
      </c>
      <c r="E530" t="s">
        <v>142</v>
      </c>
      <c r="F530" t="str">
        <f>VLOOKUP(H530,Vlookup!A:B,2,0)</f>
        <v>510-515 Fossil Maintenance</v>
      </c>
      <c r="G530" t="str">
        <f t="shared" ref="G530:G593" si="9">IF(B530="FEG_ES",E530,"Non-Generation")</f>
        <v>Hines/Tiger Bay</v>
      </c>
      <c r="H530" s="26">
        <v>510</v>
      </c>
      <c r="I530" s="5" t="s">
        <v>78</v>
      </c>
      <c r="J530" t="s">
        <v>79</v>
      </c>
      <c r="K530" t="s">
        <v>134</v>
      </c>
      <c r="L530" s="5">
        <v>2024</v>
      </c>
      <c r="M530" s="6">
        <v>246162.39</v>
      </c>
    </row>
    <row r="531" spans="1:13" x14ac:dyDescent="0.3">
      <c r="A531" t="s">
        <v>280</v>
      </c>
      <c r="B531" t="s">
        <v>303</v>
      </c>
      <c r="C531" t="s">
        <v>300</v>
      </c>
      <c r="D531" t="s">
        <v>301</v>
      </c>
      <c r="E531" t="s">
        <v>142</v>
      </c>
      <c r="F531" t="str">
        <f>VLOOKUP(H531,Vlookup!A:B,2,0)</f>
        <v>546-550 Combustion Turbine Operations</v>
      </c>
      <c r="G531" t="str">
        <f t="shared" si="9"/>
        <v>Hines/Tiger Bay</v>
      </c>
      <c r="H531" s="26">
        <v>546</v>
      </c>
      <c r="I531" s="5" t="s">
        <v>131</v>
      </c>
      <c r="J531" t="s">
        <v>132</v>
      </c>
      <c r="K531" t="s">
        <v>134</v>
      </c>
      <c r="L531" s="5">
        <v>2024</v>
      </c>
      <c r="M531" s="6">
        <v>118440.92</v>
      </c>
    </row>
    <row r="532" spans="1:13" x14ac:dyDescent="0.3">
      <c r="A532" t="s">
        <v>280</v>
      </c>
      <c r="B532" t="s">
        <v>303</v>
      </c>
      <c r="C532" t="s">
        <v>300</v>
      </c>
      <c r="D532" t="s">
        <v>301</v>
      </c>
      <c r="E532" t="s">
        <v>142</v>
      </c>
      <c r="F532" t="str">
        <f>VLOOKUP(H532,Vlookup!A:B,2,0)</f>
        <v>546-550 Combustion Turbine Operations</v>
      </c>
      <c r="G532" t="str">
        <f t="shared" si="9"/>
        <v>Hines/Tiger Bay</v>
      </c>
      <c r="H532" s="26">
        <v>547</v>
      </c>
      <c r="I532" s="5" t="s">
        <v>80</v>
      </c>
      <c r="J532" t="s">
        <v>81</v>
      </c>
      <c r="K532" t="s">
        <v>134</v>
      </c>
      <c r="L532" s="5">
        <v>2024</v>
      </c>
      <c r="M532" s="6">
        <v>277732.28000000003</v>
      </c>
    </row>
    <row r="533" spans="1:13" x14ac:dyDescent="0.3">
      <c r="A533" t="s">
        <v>280</v>
      </c>
      <c r="B533" t="s">
        <v>303</v>
      </c>
      <c r="C533" t="s">
        <v>300</v>
      </c>
      <c r="D533" t="s">
        <v>301</v>
      </c>
      <c r="E533" t="s">
        <v>142</v>
      </c>
      <c r="F533" t="str">
        <f>VLOOKUP(H533,Vlookup!A:B,2,0)</f>
        <v>546-550 Combustion Turbine Operations</v>
      </c>
      <c r="G533" t="str">
        <f t="shared" si="9"/>
        <v>Hines/Tiger Bay</v>
      </c>
      <c r="H533" s="26">
        <v>548</v>
      </c>
      <c r="I533" s="5" t="s">
        <v>126</v>
      </c>
      <c r="J533" t="s">
        <v>127</v>
      </c>
      <c r="K533" t="s">
        <v>134</v>
      </c>
      <c r="L533" s="5">
        <v>2024</v>
      </c>
      <c r="M533" s="6">
        <v>63147.16</v>
      </c>
    </row>
    <row r="534" spans="1:13" x14ac:dyDescent="0.3">
      <c r="A534" t="s">
        <v>280</v>
      </c>
      <c r="B534" t="s">
        <v>303</v>
      </c>
      <c r="C534" t="s">
        <v>300</v>
      </c>
      <c r="D534" t="s">
        <v>301</v>
      </c>
      <c r="E534" t="s">
        <v>142</v>
      </c>
      <c r="F534" t="str">
        <f>VLOOKUP(H534,Vlookup!A:B,2,0)</f>
        <v>546-550 Combustion Turbine Operations</v>
      </c>
      <c r="G534" t="str">
        <f t="shared" si="9"/>
        <v>Hines/Tiger Bay</v>
      </c>
      <c r="H534" s="26">
        <v>549</v>
      </c>
      <c r="I534" s="5" t="s">
        <v>128</v>
      </c>
      <c r="J534" t="s">
        <v>129</v>
      </c>
      <c r="K534" t="s">
        <v>15</v>
      </c>
      <c r="L534" s="5">
        <v>2024</v>
      </c>
      <c r="M534" s="6">
        <v>114174.16899999999</v>
      </c>
    </row>
    <row r="535" spans="1:13" x14ac:dyDescent="0.3">
      <c r="A535" t="s">
        <v>280</v>
      </c>
      <c r="B535" t="s">
        <v>303</v>
      </c>
      <c r="C535" t="s">
        <v>300</v>
      </c>
      <c r="D535" t="s">
        <v>301</v>
      </c>
      <c r="E535" t="s">
        <v>142</v>
      </c>
      <c r="F535" t="str">
        <f>VLOOKUP(H535,Vlookup!A:B,2,0)</f>
        <v>546-550 Combustion Turbine Operations</v>
      </c>
      <c r="G535" t="str">
        <f t="shared" si="9"/>
        <v>Hines/Tiger Bay</v>
      </c>
      <c r="H535" s="26">
        <v>549</v>
      </c>
      <c r="I535" s="5" t="s">
        <v>128</v>
      </c>
      <c r="J535" t="s">
        <v>129</v>
      </c>
      <c r="K535" t="s">
        <v>134</v>
      </c>
      <c r="L535" s="5">
        <v>2024</v>
      </c>
      <c r="M535" s="6">
        <v>125594.21</v>
      </c>
    </row>
    <row r="536" spans="1:13" x14ac:dyDescent="0.3">
      <c r="A536" t="s">
        <v>280</v>
      </c>
      <c r="B536" t="s">
        <v>303</v>
      </c>
      <c r="C536" t="s">
        <v>300</v>
      </c>
      <c r="D536" t="s">
        <v>301</v>
      </c>
      <c r="E536" t="s">
        <v>142</v>
      </c>
      <c r="F536" t="str">
        <f>VLOOKUP(H536,Vlookup!A:B,2,0)</f>
        <v>546-550 Combustion Turbine Operations</v>
      </c>
      <c r="G536" t="str">
        <f t="shared" si="9"/>
        <v>Hines/Tiger Bay</v>
      </c>
      <c r="H536" s="26">
        <v>549</v>
      </c>
      <c r="I536" s="5" t="s">
        <v>128</v>
      </c>
      <c r="J536" t="s">
        <v>129</v>
      </c>
      <c r="K536" t="s">
        <v>16</v>
      </c>
      <c r="L536" s="5">
        <v>2024</v>
      </c>
      <c r="M536" s="6">
        <v>13700.88</v>
      </c>
    </row>
    <row r="537" spans="1:13" x14ac:dyDescent="0.3">
      <c r="A537" t="s">
        <v>280</v>
      </c>
      <c r="B537" t="s">
        <v>303</v>
      </c>
      <c r="C537" t="s">
        <v>300</v>
      </c>
      <c r="D537" t="s">
        <v>301</v>
      </c>
      <c r="E537" t="s">
        <v>142</v>
      </c>
      <c r="F537" t="str">
        <f>VLOOKUP(H537,Vlookup!A:B,2,0)</f>
        <v>551-557 Combustion Turbine Maintenance</v>
      </c>
      <c r="G537" t="str">
        <f t="shared" si="9"/>
        <v>Hines/Tiger Bay</v>
      </c>
      <c r="H537" s="26">
        <v>551</v>
      </c>
      <c r="I537" s="5" t="s">
        <v>137</v>
      </c>
      <c r="J537" t="s">
        <v>138</v>
      </c>
      <c r="K537" t="s">
        <v>15</v>
      </c>
      <c r="L537" s="5">
        <v>2024</v>
      </c>
      <c r="M537" s="6">
        <v>8321.0400000000009</v>
      </c>
    </row>
    <row r="538" spans="1:13" x14ac:dyDescent="0.3">
      <c r="A538" t="s">
        <v>280</v>
      </c>
      <c r="B538" t="s">
        <v>303</v>
      </c>
      <c r="C538" t="s">
        <v>300</v>
      </c>
      <c r="D538" t="s">
        <v>301</v>
      </c>
      <c r="E538" t="s">
        <v>142</v>
      </c>
      <c r="F538" t="str">
        <f>VLOOKUP(H538,Vlookup!A:B,2,0)</f>
        <v>551-557 Combustion Turbine Maintenance</v>
      </c>
      <c r="G538" t="str">
        <f t="shared" si="9"/>
        <v>Hines/Tiger Bay</v>
      </c>
      <c r="H538" s="26">
        <v>551</v>
      </c>
      <c r="I538" s="5" t="s">
        <v>137</v>
      </c>
      <c r="J538" t="s">
        <v>138</v>
      </c>
      <c r="K538" t="s">
        <v>134</v>
      </c>
      <c r="L538" s="5">
        <v>2024</v>
      </c>
      <c r="M538" s="6">
        <v>6893.46</v>
      </c>
    </row>
    <row r="539" spans="1:13" x14ac:dyDescent="0.3">
      <c r="A539" t="s">
        <v>280</v>
      </c>
      <c r="B539" t="s">
        <v>303</v>
      </c>
      <c r="C539" t="s">
        <v>300</v>
      </c>
      <c r="D539" t="s">
        <v>301</v>
      </c>
      <c r="E539" t="s">
        <v>142</v>
      </c>
      <c r="F539" t="str">
        <f>VLOOKUP(H539,Vlookup!A:B,2,0)</f>
        <v>551-557 Combustion Turbine Maintenance</v>
      </c>
      <c r="G539" t="str">
        <f t="shared" si="9"/>
        <v>Hines/Tiger Bay</v>
      </c>
      <c r="H539" s="26">
        <v>551</v>
      </c>
      <c r="I539" s="5" t="s">
        <v>137</v>
      </c>
      <c r="J539" t="s">
        <v>138</v>
      </c>
      <c r="K539" t="s">
        <v>16</v>
      </c>
      <c r="L539" s="5">
        <v>2024</v>
      </c>
      <c r="M539" s="6">
        <v>915.32</v>
      </c>
    </row>
    <row r="540" spans="1:13" x14ac:dyDescent="0.3">
      <c r="A540" t="s">
        <v>280</v>
      </c>
      <c r="B540" t="s">
        <v>303</v>
      </c>
      <c r="C540" t="s">
        <v>300</v>
      </c>
      <c r="D540" t="s">
        <v>301</v>
      </c>
      <c r="E540" t="s">
        <v>142</v>
      </c>
      <c r="F540" t="str">
        <f>VLOOKUP(H540,Vlookup!A:B,2,0)</f>
        <v>551-557 Combustion Turbine Maintenance</v>
      </c>
      <c r="G540" t="str">
        <f t="shared" si="9"/>
        <v>Hines/Tiger Bay</v>
      </c>
      <c r="H540" s="26">
        <v>552</v>
      </c>
      <c r="I540" s="5" t="s">
        <v>212</v>
      </c>
      <c r="J540" t="s">
        <v>213</v>
      </c>
      <c r="K540" t="s">
        <v>134</v>
      </c>
      <c r="L540" s="5">
        <v>2024</v>
      </c>
      <c r="M540" s="6">
        <v>364.72</v>
      </c>
    </row>
    <row r="541" spans="1:13" x14ac:dyDescent="0.3">
      <c r="A541" t="s">
        <v>280</v>
      </c>
      <c r="B541" t="s">
        <v>303</v>
      </c>
      <c r="C541" t="s">
        <v>300</v>
      </c>
      <c r="D541" t="s">
        <v>301</v>
      </c>
      <c r="E541" t="s">
        <v>142</v>
      </c>
      <c r="F541" t="str">
        <f>VLOOKUP(H541,Vlookup!A:B,2,0)</f>
        <v>551-557 Combustion Turbine Maintenance</v>
      </c>
      <c r="G541" t="str">
        <f t="shared" si="9"/>
        <v>Hines/Tiger Bay</v>
      </c>
      <c r="H541" s="26">
        <v>553</v>
      </c>
      <c r="I541" s="5" t="s">
        <v>188</v>
      </c>
      <c r="J541" t="s">
        <v>189</v>
      </c>
      <c r="K541" t="s">
        <v>134</v>
      </c>
      <c r="L541" s="5">
        <v>2024</v>
      </c>
      <c r="M541" s="6">
        <v>1232.1600000000001</v>
      </c>
    </row>
    <row r="542" spans="1:13" x14ac:dyDescent="0.3">
      <c r="A542" t="s">
        <v>280</v>
      </c>
      <c r="B542" t="s">
        <v>303</v>
      </c>
      <c r="C542" t="s">
        <v>300</v>
      </c>
      <c r="D542" t="s">
        <v>301</v>
      </c>
      <c r="E542" t="s">
        <v>142</v>
      </c>
      <c r="F542" t="str">
        <f>VLOOKUP(H542,Vlookup!A:B,2,0)</f>
        <v>551-557 Combustion Turbine Maintenance</v>
      </c>
      <c r="G542" t="str">
        <f t="shared" si="9"/>
        <v>Hines/Tiger Bay</v>
      </c>
      <c r="H542" s="26">
        <v>554</v>
      </c>
      <c r="I542" s="5" t="s">
        <v>139</v>
      </c>
      <c r="J542" t="s">
        <v>140</v>
      </c>
      <c r="K542" t="s">
        <v>15</v>
      </c>
      <c r="L542" s="5">
        <v>2024</v>
      </c>
      <c r="M542" s="6">
        <v>2995649.1565999999</v>
      </c>
    </row>
    <row r="543" spans="1:13" x14ac:dyDescent="0.3">
      <c r="A543" t="s">
        <v>280</v>
      </c>
      <c r="B543" t="s">
        <v>303</v>
      </c>
      <c r="C543" t="s">
        <v>300</v>
      </c>
      <c r="D543" t="s">
        <v>301</v>
      </c>
      <c r="E543" t="s">
        <v>142</v>
      </c>
      <c r="F543" t="str">
        <f>VLOOKUP(H543,Vlookup!A:B,2,0)</f>
        <v>551-557 Combustion Turbine Maintenance</v>
      </c>
      <c r="G543" t="str">
        <f t="shared" si="9"/>
        <v>Hines/Tiger Bay</v>
      </c>
      <c r="H543" s="26">
        <v>554</v>
      </c>
      <c r="I543" s="5" t="s">
        <v>139</v>
      </c>
      <c r="J543" t="s">
        <v>140</v>
      </c>
      <c r="K543" t="s">
        <v>102</v>
      </c>
      <c r="L543" s="5">
        <v>2024</v>
      </c>
      <c r="M543" s="6">
        <v>4880067.4727999996</v>
      </c>
    </row>
    <row r="544" spans="1:13" x14ac:dyDescent="0.3">
      <c r="A544" t="s">
        <v>280</v>
      </c>
      <c r="B544" t="s">
        <v>303</v>
      </c>
      <c r="C544" t="s">
        <v>300</v>
      </c>
      <c r="D544" t="s">
        <v>301</v>
      </c>
      <c r="E544" t="s">
        <v>142</v>
      </c>
      <c r="F544" t="str">
        <f>VLOOKUP(H544,Vlookup!A:B,2,0)</f>
        <v>551-557 Combustion Turbine Maintenance</v>
      </c>
      <c r="G544" t="str">
        <f t="shared" si="9"/>
        <v>Hines/Tiger Bay</v>
      </c>
      <c r="H544" s="26">
        <v>554</v>
      </c>
      <c r="I544" s="5" t="s">
        <v>139</v>
      </c>
      <c r="J544" t="s">
        <v>140</v>
      </c>
      <c r="K544" t="s">
        <v>26</v>
      </c>
      <c r="L544" s="5">
        <v>2024</v>
      </c>
      <c r="M544" s="6">
        <v>-282120.84000000003</v>
      </c>
    </row>
    <row r="545" spans="1:13" x14ac:dyDescent="0.3">
      <c r="A545" t="s">
        <v>280</v>
      </c>
      <c r="B545" t="s">
        <v>303</v>
      </c>
      <c r="C545" t="s">
        <v>300</v>
      </c>
      <c r="D545" t="s">
        <v>301</v>
      </c>
      <c r="E545" t="s">
        <v>142</v>
      </c>
      <c r="F545" t="str">
        <f>VLOOKUP(H545,Vlookup!A:B,2,0)</f>
        <v>551-557 Combustion Turbine Maintenance</v>
      </c>
      <c r="G545" t="str">
        <f t="shared" si="9"/>
        <v>Hines/Tiger Bay</v>
      </c>
      <c r="H545" s="26">
        <v>554</v>
      </c>
      <c r="I545" s="5" t="s">
        <v>139</v>
      </c>
      <c r="J545" t="s">
        <v>140</v>
      </c>
      <c r="K545" t="s">
        <v>104</v>
      </c>
      <c r="L545" s="5">
        <v>2024</v>
      </c>
      <c r="M545" s="6">
        <v>2532085.7999999998</v>
      </c>
    </row>
    <row r="546" spans="1:13" x14ac:dyDescent="0.3">
      <c r="A546" t="s">
        <v>280</v>
      </c>
      <c r="B546" t="s">
        <v>303</v>
      </c>
      <c r="C546" t="s">
        <v>300</v>
      </c>
      <c r="D546" t="s">
        <v>301</v>
      </c>
      <c r="E546" t="s">
        <v>142</v>
      </c>
      <c r="F546" t="str">
        <f>VLOOKUP(H546,Vlookup!A:B,2,0)</f>
        <v>551-557 Combustion Turbine Maintenance</v>
      </c>
      <c r="G546" t="str">
        <f t="shared" si="9"/>
        <v>Hines/Tiger Bay</v>
      </c>
      <c r="H546" s="26">
        <v>554</v>
      </c>
      <c r="I546" s="5" t="s">
        <v>139</v>
      </c>
      <c r="J546" t="s">
        <v>140</v>
      </c>
      <c r="K546" t="s">
        <v>134</v>
      </c>
      <c r="L546" s="5">
        <v>2024</v>
      </c>
      <c r="M546" s="6">
        <v>117649.21</v>
      </c>
    </row>
    <row r="547" spans="1:13" x14ac:dyDescent="0.3">
      <c r="A547" t="s">
        <v>280</v>
      </c>
      <c r="B547" t="s">
        <v>303</v>
      </c>
      <c r="C547" t="s">
        <v>300</v>
      </c>
      <c r="D547" t="s">
        <v>301</v>
      </c>
      <c r="E547" t="s">
        <v>142</v>
      </c>
      <c r="F547" t="str">
        <f>VLOOKUP(H547,Vlookup!A:B,2,0)</f>
        <v>551-557 Combustion Turbine Maintenance</v>
      </c>
      <c r="G547" t="str">
        <f t="shared" si="9"/>
        <v>Hines/Tiger Bay</v>
      </c>
      <c r="H547" s="26">
        <v>554</v>
      </c>
      <c r="I547" s="5" t="s">
        <v>139</v>
      </c>
      <c r="J547" t="s">
        <v>140</v>
      </c>
      <c r="K547" t="s">
        <v>16</v>
      </c>
      <c r="L547" s="5">
        <v>2024</v>
      </c>
      <c r="M547" s="6">
        <v>143471.6</v>
      </c>
    </row>
    <row r="548" spans="1:13" x14ac:dyDescent="0.3">
      <c r="A548" t="s">
        <v>280</v>
      </c>
      <c r="B548" t="s">
        <v>303</v>
      </c>
      <c r="C548" t="s">
        <v>300</v>
      </c>
      <c r="D548" t="s">
        <v>301</v>
      </c>
      <c r="E548" t="s">
        <v>142</v>
      </c>
      <c r="F548" t="str">
        <f>VLOOKUP(H548,Vlookup!A:B,2,0)</f>
        <v>551-557 Combustion Turbine Maintenance</v>
      </c>
      <c r="G548" t="str">
        <f t="shared" si="9"/>
        <v>Hines/Tiger Bay</v>
      </c>
      <c r="H548" s="26">
        <v>554</v>
      </c>
      <c r="I548" s="5" t="s">
        <v>139</v>
      </c>
      <c r="J548" t="s">
        <v>140</v>
      </c>
      <c r="K548" t="s">
        <v>103</v>
      </c>
      <c r="L548" s="5">
        <v>2024</v>
      </c>
      <c r="M548" s="6">
        <v>222364.58</v>
      </c>
    </row>
    <row r="549" spans="1:13" x14ac:dyDescent="0.3">
      <c r="A549" t="s">
        <v>280</v>
      </c>
      <c r="B549" t="s">
        <v>303</v>
      </c>
      <c r="C549" t="s">
        <v>300</v>
      </c>
      <c r="D549" t="s">
        <v>301</v>
      </c>
      <c r="E549" t="s">
        <v>142</v>
      </c>
      <c r="F549" t="str">
        <f>VLOOKUP(H549,Vlookup!A:B,2,0)</f>
        <v>920-933 Admin &amp; General Operations</v>
      </c>
      <c r="G549" t="str">
        <f t="shared" si="9"/>
        <v>Hines/Tiger Bay</v>
      </c>
      <c r="H549" s="26">
        <v>920</v>
      </c>
      <c r="I549" s="5" t="s">
        <v>35</v>
      </c>
      <c r="J549" t="s">
        <v>36</v>
      </c>
      <c r="K549" t="s">
        <v>134</v>
      </c>
      <c r="L549" s="5">
        <v>2024</v>
      </c>
      <c r="M549" s="6">
        <v>630143.28</v>
      </c>
    </row>
    <row r="550" spans="1:13" x14ac:dyDescent="0.3">
      <c r="A550" t="s">
        <v>280</v>
      </c>
      <c r="B550" t="s">
        <v>303</v>
      </c>
      <c r="C550" t="s">
        <v>300</v>
      </c>
      <c r="D550" t="s">
        <v>301</v>
      </c>
      <c r="E550" t="s">
        <v>142</v>
      </c>
      <c r="F550" t="str">
        <f>VLOOKUP(H550,Vlookup!A:B,2,0)</f>
        <v>920-933 Admin &amp; General Operations</v>
      </c>
      <c r="G550" t="str">
        <f t="shared" si="9"/>
        <v>Hines/Tiger Bay</v>
      </c>
      <c r="H550" s="26">
        <v>926</v>
      </c>
      <c r="I550" s="5" t="s">
        <v>184</v>
      </c>
      <c r="J550" t="s">
        <v>185</v>
      </c>
      <c r="K550" t="s">
        <v>134</v>
      </c>
      <c r="L550" s="5">
        <v>2024</v>
      </c>
      <c r="M550" s="6">
        <v>745968.01</v>
      </c>
    </row>
    <row r="551" spans="1:13" x14ac:dyDescent="0.3">
      <c r="A551" t="s">
        <v>280</v>
      </c>
      <c r="B551" t="s">
        <v>303</v>
      </c>
      <c r="C551" t="s">
        <v>300</v>
      </c>
      <c r="D551" t="s">
        <v>301</v>
      </c>
      <c r="E551" t="s">
        <v>143</v>
      </c>
      <c r="F551" t="str">
        <f>VLOOKUP(H551,Vlookup!A:B,2,0)</f>
        <v>500-509 Fossil Operations</v>
      </c>
      <c r="G551" t="str">
        <f t="shared" si="9"/>
        <v>Osprey</v>
      </c>
      <c r="H551" s="26">
        <v>500</v>
      </c>
      <c r="I551" s="5" t="s">
        <v>121</v>
      </c>
      <c r="J551" t="s">
        <v>122</v>
      </c>
      <c r="K551" t="s">
        <v>134</v>
      </c>
      <c r="L551" s="5">
        <v>2024</v>
      </c>
      <c r="M551" s="6">
        <v>5736.52</v>
      </c>
    </row>
    <row r="552" spans="1:13" x14ac:dyDescent="0.3">
      <c r="A552" t="s">
        <v>280</v>
      </c>
      <c r="B552" t="s">
        <v>303</v>
      </c>
      <c r="C552" t="s">
        <v>300</v>
      </c>
      <c r="D552" t="s">
        <v>301</v>
      </c>
      <c r="E552" t="s">
        <v>143</v>
      </c>
      <c r="F552" t="str">
        <f>VLOOKUP(H552,Vlookup!A:B,2,0)</f>
        <v>500-509 Fossil Operations</v>
      </c>
      <c r="G552" t="str">
        <f t="shared" si="9"/>
        <v>Osprey</v>
      </c>
      <c r="H552" s="26">
        <v>502</v>
      </c>
      <c r="I552" s="5" t="s">
        <v>123</v>
      </c>
      <c r="J552" t="s">
        <v>124</v>
      </c>
      <c r="K552" t="s">
        <v>134</v>
      </c>
      <c r="L552" s="5">
        <v>2024</v>
      </c>
      <c r="M552" s="6">
        <v>7205.24</v>
      </c>
    </row>
    <row r="553" spans="1:13" x14ac:dyDescent="0.3">
      <c r="A553" t="s">
        <v>280</v>
      </c>
      <c r="B553" t="s">
        <v>303</v>
      </c>
      <c r="C553" t="s">
        <v>300</v>
      </c>
      <c r="D553" t="s">
        <v>301</v>
      </c>
      <c r="E553" t="s">
        <v>143</v>
      </c>
      <c r="F553" t="str">
        <f>VLOOKUP(H553,Vlookup!A:B,2,0)</f>
        <v>500-509 Fossil Operations</v>
      </c>
      <c r="G553" t="str">
        <f t="shared" si="9"/>
        <v>Osprey</v>
      </c>
      <c r="H553" s="26">
        <v>506</v>
      </c>
      <c r="I553" s="5" t="s">
        <v>76</v>
      </c>
      <c r="J553" t="s">
        <v>77</v>
      </c>
      <c r="K553" t="s">
        <v>134</v>
      </c>
      <c r="L553" s="5">
        <v>2024</v>
      </c>
      <c r="M553" s="6">
        <v>13911.44</v>
      </c>
    </row>
    <row r="554" spans="1:13" x14ac:dyDescent="0.3">
      <c r="A554" t="s">
        <v>280</v>
      </c>
      <c r="B554" t="s">
        <v>303</v>
      </c>
      <c r="C554" t="s">
        <v>300</v>
      </c>
      <c r="D554" t="s">
        <v>301</v>
      </c>
      <c r="E554" t="s">
        <v>143</v>
      </c>
      <c r="F554" t="str">
        <f>VLOOKUP(H554,Vlookup!A:B,2,0)</f>
        <v>510-515 Fossil Maintenance</v>
      </c>
      <c r="G554" t="str">
        <f t="shared" si="9"/>
        <v>Osprey</v>
      </c>
      <c r="H554" s="26">
        <v>510</v>
      </c>
      <c r="I554" s="5" t="s">
        <v>72</v>
      </c>
      <c r="J554" t="s">
        <v>73</v>
      </c>
      <c r="K554" t="s">
        <v>134</v>
      </c>
      <c r="L554" s="5">
        <v>2024</v>
      </c>
      <c r="M554" s="6">
        <v>328402.31</v>
      </c>
    </row>
    <row r="555" spans="1:13" x14ac:dyDescent="0.3">
      <c r="A555" t="s">
        <v>280</v>
      </c>
      <c r="B555" t="s">
        <v>303</v>
      </c>
      <c r="C555" t="s">
        <v>300</v>
      </c>
      <c r="D555" t="s">
        <v>301</v>
      </c>
      <c r="E555" t="s">
        <v>143</v>
      </c>
      <c r="F555" t="str">
        <f>VLOOKUP(H555,Vlookup!A:B,2,0)</f>
        <v>510-515 Fossil Maintenance</v>
      </c>
      <c r="G555" t="str">
        <f t="shared" si="9"/>
        <v>Osprey</v>
      </c>
      <c r="H555" s="26">
        <v>510</v>
      </c>
      <c r="I555" s="5" t="s">
        <v>78</v>
      </c>
      <c r="J555" t="s">
        <v>79</v>
      </c>
      <c r="K555" t="s">
        <v>134</v>
      </c>
      <c r="L555" s="5">
        <v>2024</v>
      </c>
      <c r="M555" s="6">
        <v>62405.17</v>
      </c>
    </row>
    <row r="556" spans="1:13" x14ac:dyDescent="0.3">
      <c r="A556" t="s">
        <v>280</v>
      </c>
      <c r="B556" t="s">
        <v>303</v>
      </c>
      <c r="C556" t="s">
        <v>300</v>
      </c>
      <c r="D556" t="s">
        <v>301</v>
      </c>
      <c r="E556" t="s">
        <v>143</v>
      </c>
      <c r="F556" t="str">
        <f>VLOOKUP(H556,Vlookup!A:B,2,0)</f>
        <v>546-550 Combustion Turbine Operations</v>
      </c>
      <c r="G556" t="str">
        <f t="shared" si="9"/>
        <v>Osprey</v>
      </c>
      <c r="H556" s="26">
        <v>546</v>
      </c>
      <c r="I556" s="5" t="s">
        <v>131</v>
      </c>
      <c r="J556" t="s">
        <v>132</v>
      </c>
      <c r="K556" t="s">
        <v>134</v>
      </c>
      <c r="L556" s="5">
        <v>2024</v>
      </c>
      <c r="M556" s="6">
        <v>30040.62</v>
      </c>
    </row>
    <row r="557" spans="1:13" x14ac:dyDescent="0.3">
      <c r="A557" t="s">
        <v>280</v>
      </c>
      <c r="B557" t="s">
        <v>303</v>
      </c>
      <c r="C557" t="s">
        <v>300</v>
      </c>
      <c r="D557" t="s">
        <v>301</v>
      </c>
      <c r="E557" t="s">
        <v>143</v>
      </c>
      <c r="F557" t="str">
        <f>VLOOKUP(H557,Vlookup!A:B,2,0)</f>
        <v>546-550 Combustion Turbine Operations</v>
      </c>
      <c r="G557" t="str">
        <f t="shared" si="9"/>
        <v>Osprey</v>
      </c>
      <c r="H557" s="26">
        <v>547</v>
      </c>
      <c r="I557" s="5" t="s">
        <v>80</v>
      </c>
      <c r="J557" t="s">
        <v>81</v>
      </c>
      <c r="K557" t="s">
        <v>134</v>
      </c>
      <c r="L557" s="5">
        <v>2024</v>
      </c>
      <c r="M557" s="6">
        <v>70408.600000000006</v>
      </c>
    </row>
    <row r="558" spans="1:13" x14ac:dyDescent="0.3">
      <c r="A558" t="s">
        <v>280</v>
      </c>
      <c r="B558" t="s">
        <v>303</v>
      </c>
      <c r="C558" t="s">
        <v>300</v>
      </c>
      <c r="D558" t="s">
        <v>301</v>
      </c>
      <c r="E558" t="s">
        <v>143</v>
      </c>
      <c r="F558" t="str">
        <f>VLOOKUP(H558,Vlookup!A:B,2,0)</f>
        <v>546-550 Combustion Turbine Operations</v>
      </c>
      <c r="G558" t="str">
        <f t="shared" si="9"/>
        <v>Osprey</v>
      </c>
      <c r="H558" s="26">
        <v>548</v>
      </c>
      <c r="I558" s="5" t="s">
        <v>126</v>
      </c>
      <c r="J558" t="s">
        <v>127</v>
      </c>
      <c r="K558" t="s">
        <v>134</v>
      </c>
      <c r="L558" s="5">
        <v>2024</v>
      </c>
      <c r="M558" s="6">
        <v>16062.65</v>
      </c>
    </row>
    <row r="559" spans="1:13" x14ac:dyDescent="0.3">
      <c r="A559" t="s">
        <v>280</v>
      </c>
      <c r="B559" t="s">
        <v>303</v>
      </c>
      <c r="C559" t="s">
        <v>300</v>
      </c>
      <c r="D559" t="s">
        <v>301</v>
      </c>
      <c r="E559" t="s">
        <v>143</v>
      </c>
      <c r="F559" t="str">
        <f>VLOOKUP(H559,Vlookup!A:B,2,0)</f>
        <v>546-550 Combustion Turbine Operations</v>
      </c>
      <c r="G559" t="str">
        <f t="shared" si="9"/>
        <v>Osprey</v>
      </c>
      <c r="H559" s="26">
        <v>549</v>
      </c>
      <c r="I559" s="5" t="s">
        <v>128</v>
      </c>
      <c r="J559" t="s">
        <v>129</v>
      </c>
      <c r="K559" t="s">
        <v>15</v>
      </c>
      <c r="L559" s="5">
        <v>2024</v>
      </c>
      <c r="M559" s="6">
        <v>89091.771200000003</v>
      </c>
    </row>
    <row r="560" spans="1:13" x14ac:dyDescent="0.3">
      <c r="A560" t="s">
        <v>280</v>
      </c>
      <c r="B560" t="s">
        <v>303</v>
      </c>
      <c r="C560" t="s">
        <v>300</v>
      </c>
      <c r="D560" t="s">
        <v>301</v>
      </c>
      <c r="E560" t="s">
        <v>143</v>
      </c>
      <c r="F560" t="str">
        <f>VLOOKUP(H560,Vlookup!A:B,2,0)</f>
        <v>546-550 Combustion Turbine Operations</v>
      </c>
      <c r="G560" t="str">
        <f t="shared" si="9"/>
        <v>Osprey</v>
      </c>
      <c r="H560" s="26">
        <v>549</v>
      </c>
      <c r="I560" s="5" t="s">
        <v>128</v>
      </c>
      <c r="J560" t="s">
        <v>129</v>
      </c>
      <c r="K560" t="s">
        <v>134</v>
      </c>
      <c r="L560" s="5">
        <v>2024</v>
      </c>
      <c r="M560" s="6">
        <v>32737.7</v>
      </c>
    </row>
    <row r="561" spans="1:13" x14ac:dyDescent="0.3">
      <c r="A561" t="s">
        <v>280</v>
      </c>
      <c r="B561" t="s">
        <v>303</v>
      </c>
      <c r="C561" t="s">
        <v>300</v>
      </c>
      <c r="D561" t="s">
        <v>301</v>
      </c>
      <c r="E561" t="s">
        <v>143</v>
      </c>
      <c r="F561" t="str">
        <f>VLOOKUP(H561,Vlookup!A:B,2,0)</f>
        <v>546-550 Combustion Turbine Operations</v>
      </c>
      <c r="G561" t="str">
        <f t="shared" si="9"/>
        <v>Osprey</v>
      </c>
      <c r="H561" s="26">
        <v>549</v>
      </c>
      <c r="I561" s="5" t="s">
        <v>128</v>
      </c>
      <c r="J561" t="s">
        <v>129</v>
      </c>
      <c r="K561" t="s">
        <v>16</v>
      </c>
      <c r="L561" s="5">
        <v>2024</v>
      </c>
      <c r="M561" s="6">
        <v>10690.92</v>
      </c>
    </row>
    <row r="562" spans="1:13" x14ac:dyDescent="0.3">
      <c r="A562" t="s">
        <v>280</v>
      </c>
      <c r="B562" t="s">
        <v>303</v>
      </c>
      <c r="C562" t="s">
        <v>300</v>
      </c>
      <c r="D562" t="s">
        <v>301</v>
      </c>
      <c r="E562" t="s">
        <v>143</v>
      </c>
      <c r="F562" t="str">
        <f>VLOOKUP(H562,Vlookup!A:B,2,0)</f>
        <v>551-557 Combustion Turbine Maintenance</v>
      </c>
      <c r="G562" t="str">
        <f t="shared" si="9"/>
        <v>Osprey</v>
      </c>
      <c r="H562" s="26">
        <v>551</v>
      </c>
      <c r="I562" s="5" t="s">
        <v>137</v>
      </c>
      <c r="J562" t="s">
        <v>138</v>
      </c>
      <c r="K562" t="s">
        <v>15</v>
      </c>
      <c r="L562" s="5">
        <v>2024</v>
      </c>
      <c r="M562" s="6">
        <v>2109.52</v>
      </c>
    </row>
    <row r="563" spans="1:13" x14ac:dyDescent="0.3">
      <c r="A563" t="s">
        <v>280</v>
      </c>
      <c r="B563" t="s">
        <v>303</v>
      </c>
      <c r="C563" t="s">
        <v>300</v>
      </c>
      <c r="D563" t="s">
        <v>301</v>
      </c>
      <c r="E563" t="s">
        <v>143</v>
      </c>
      <c r="F563" t="str">
        <f>VLOOKUP(H563,Vlookup!A:B,2,0)</f>
        <v>551-557 Combustion Turbine Maintenance</v>
      </c>
      <c r="G563" t="str">
        <f t="shared" si="9"/>
        <v>Osprey</v>
      </c>
      <c r="H563" s="26">
        <v>551</v>
      </c>
      <c r="I563" s="5" t="s">
        <v>137</v>
      </c>
      <c r="J563" t="s">
        <v>138</v>
      </c>
      <c r="K563" t="s">
        <v>134</v>
      </c>
      <c r="L563" s="5">
        <v>2024</v>
      </c>
      <c r="M563" s="6">
        <v>1747.6</v>
      </c>
    </row>
    <row r="564" spans="1:13" x14ac:dyDescent="0.3">
      <c r="A564" t="s">
        <v>280</v>
      </c>
      <c r="B564" t="s">
        <v>303</v>
      </c>
      <c r="C564" t="s">
        <v>300</v>
      </c>
      <c r="D564" t="s">
        <v>301</v>
      </c>
      <c r="E564" t="s">
        <v>143</v>
      </c>
      <c r="F564" t="str">
        <f>VLOOKUP(H564,Vlookup!A:B,2,0)</f>
        <v>551-557 Combustion Turbine Maintenance</v>
      </c>
      <c r="G564" t="str">
        <f t="shared" si="9"/>
        <v>Osprey</v>
      </c>
      <c r="H564" s="26">
        <v>551</v>
      </c>
      <c r="I564" s="5" t="s">
        <v>137</v>
      </c>
      <c r="J564" t="s">
        <v>138</v>
      </c>
      <c r="K564" t="s">
        <v>16</v>
      </c>
      <c r="L564" s="5">
        <v>2024</v>
      </c>
      <c r="M564" s="6">
        <v>232.08</v>
      </c>
    </row>
    <row r="565" spans="1:13" x14ac:dyDescent="0.3">
      <c r="A565" t="s">
        <v>280</v>
      </c>
      <c r="B565" t="s">
        <v>303</v>
      </c>
      <c r="C565" t="s">
        <v>300</v>
      </c>
      <c r="D565" t="s">
        <v>301</v>
      </c>
      <c r="E565" t="s">
        <v>143</v>
      </c>
      <c r="F565" t="str">
        <f>VLOOKUP(H565,Vlookup!A:B,2,0)</f>
        <v>551-557 Combustion Turbine Maintenance</v>
      </c>
      <c r="G565" t="str">
        <f t="shared" si="9"/>
        <v>Osprey</v>
      </c>
      <c r="H565" s="26">
        <v>552</v>
      </c>
      <c r="I565" s="5" t="s">
        <v>212</v>
      </c>
      <c r="J565" t="s">
        <v>213</v>
      </c>
      <c r="K565" t="s">
        <v>134</v>
      </c>
      <c r="L565" s="5">
        <v>2024</v>
      </c>
      <c r="M565" s="6">
        <v>2818.2</v>
      </c>
    </row>
    <row r="566" spans="1:13" x14ac:dyDescent="0.3">
      <c r="A566" t="s">
        <v>280</v>
      </c>
      <c r="B566" t="s">
        <v>303</v>
      </c>
      <c r="C566" t="s">
        <v>300</v>
      </c>
      <c r="D566" t="s">
        <v>301</v>
      </c>
      <c r="E566" t="s">
        <v>143</v>
      </c>
      <c r="F566" t="str">
        <f>VLOOKUP(H566,Vlookup!A:B,2,0)</f>
        <v>551-557 Combustion Turbine Maintenance</v>
      </c>
      <c r="G566" t="str">
        <f t="shared" si="9"/>
        <v>Osprey</v>
      </c>
      <c r="H566" s="26">
        <v>553</v>
      </c>
      <c r="I566" s="5" t="s">
        <v>188</v>
      </c>
      <c r="J566" t="s">
        <v>189</v>
      </c>
      <c r="K566" t="s">
        <v>134</v>
      </c>
      <c r="L566" s="5">
        <v>2024</v>
      </c>
      <c r="M566" s="6">
        <v>3355.36</v>
      </c>
    </row>
    <row r="567" spans="1:13" x14ac:dyDescent="0.3">
      <c r="A567" t="s">
        <v>280</v>
      </c>
      <c r="B567" t="s">
        <v>303</v>
      </c>
      <c r="C567" t="s">
        <v>300</v>
      </c>
      <c r="D567" t="s">
        <v>301</v>
      </c>
      <c r="E567" t="s">
        <v>143</v>
      </c>
      <c r="F567" t="str">
        <f>VLOOKUP(H567,Vlookup!A:B,2,0)</f>
        <v>551-557 Combustion Turbine Maintenance</v>
      </c>
      <c r="G567" t="str">
        <f t="shared" si="9"/>
        <v>Osprey</v>
      </c>
      <c r="H567" s="26">
        <v>554</v>
      </c>
      <c r="I567" s="5" t="s">
        <v>139</v>
      </c>
      <c r="J567" t="s">
        <v>140</v>
      </c>
      <c r="K567" t="s">
        <v>15</v>
      </c>
      <c r="L567" s="5">
        <v>2024</v>
      </c>
      <c r="M567" s="6">
        <v>3379355.1258999999</v>
      </c>
    </row>
    <row r="568" spans="1:13" x14ac:dyDescent="0.3">
      <c r="A568" t="s">
        <v>280</v>
      </c>
      <c r="B568" t="s">
        <v>303</v>
      </c>
      <c r="C568" t="s">
        <v>300</v>
      </c>
      <c r="D568" t="s">
        <v>301</v>
      </c>
      <c r="E568" t="s">
        <v>143</v>
      </c>
      <c r="F568" t="str">
        <f>VLOOKUP(H568,Vlookup!A:B,2,0)</f>
        <v>551-557 Combustion Turbine Maintenance</v>
      </c>
      <c r="G568" t="str">
        <f t="shared" si="9"/>
        <v>Osprey</v>
      </c>
      <c r="H568" s="26">
        <v>554</v>
      </c>
      <c r="I568" s="5" t="s">
        <v>139</v>
      </c>
      <c r="J568" t="s">
        <v>140</v>
      </c>
      <c r="K568" t="s">
        <v>26</v>
      </c>
      <c r="L568" s="5">
        <v>2024</v>
      </c>
      <c r="M568" s="6">
        <v>-69838.679999999993</v>
      </c>
    </row>
    <row r="569" spans="1:13" x14ac:dyDescent="0.3">
      <c r="A569" t="s">
        <v>280</v>
      </c>
      <c r="B569" t="s">
        <v>303</v>
      </c>
      <c r="C569" t="s">
        <v>300</v>
      </c>
      <c r="D569" t="s">
        <v>301</v>
      </c>
      <c r="E569" t="s">
        <v>143</v>
      </c>
      <c r="F569" t="str">
        <f>VLOOKUP(H569,Vlookup!A:B,2,0)</f>
        <v>551-557 Combustion Turbine Maintenance</v>
      </c>
      <c r="G569" t="str">
        <f t="shared" si="9"/>
        <v>Osprey</v>
      </c>
      <c r="H569" s="26">
        <v>554</v>
      </c>
      <c r="I569" s="5" t="s">
        <v>139</v>
      </c>
      <c r="J569" t="s">
        <v>140</v>
      </c>
      <c r="K569" t="s">
        <v>23</v>
      </c>
      <c r="L569" s="5">
        <v>2024</v>
      </c>
      <c r="M569" s="6">
        <v>720461.28</v>
      </c>
    </row>
    <row r="570" spans="1:13" x14ac:dyDescent="0.3">
      <c r="A570" t="s">
        <v>280</v>
      </c>
      <c r="B570" t="s">
        <v>303</v>
      </c>
      <c r="C570" t="s">
        <v>300</v>
      </c>
      <c r="D570" t="s">
        <v>301</v>
      </c>
      <c r="E570" t="s">
        <v>143</v>
      </c>
      <c r="F570" t="str">
        <f>VLOOKUP(H570,Vlookup!A:B,2,0)</f>
        <v>551-557 Combustion Turbine Maintenance</v>
      </c>
      <c r="G570" t="str">
        <f t="shared" si="9"/>
        <v>Osprey</v>
      </c>
      <c r="H570" s="26">
        <v>554</v>
      </c>
      <c r="I570" s="5" t="s">
        <v>139</v>
      </c>
      <c r="J570" t="s">
        <v>140</v>
      </c>
      <c r="K570" t="s">
        <v>134</v>
      </c>
      <c r="L570" s="5">
        <v>2024</v>
      </c>
      <c r="M570" s="6">
        <v>39441.51</v>
      </c>
    </row>
    <row r="571" spans="1:13" x14ac:dyDescent="0.3">
      <c r="A571" t="s">
        <v>280</v>
      </c>
      <c r="B571" t="s">
        <v>303</v>
      </c>
      <c r="C571" t="s">
        <v>300</v>
      </c>
      <c r="D571" t="s">
        <v>301</v>
      </c>
      <c r="E571" t="s">
        <v>143</v>
      </c>
      <c r="F571" t="str">
        <f>VLOOKUP(H571,Vlookup!A:B,2,0)</f>
        <v>551-557 Combustion Turbine Maintenance</v>
      </c>
      <c r="G571" t="str">
        <f t="shared" si="9"/>
        <v>Osprey</v>
      </c>
      <c r="H571" s="26">
        <v>554</v>
      </c>
      <c r="I571" s="5" t="s">
        <v>139</v>
      </c>
      <c r="J571" t="s">
        <v>140</v>
      </c>
      <c r="K571" t="s">
        <v>16</v>
      </c>
      <c r="L571" s="5">
        <v>2024</v>
      </c>
      <c r="M571" s="6">
        <v>381733.04</v>
      </c>
    </row>
    <row r="572" spans="1:13" x14ac:dyDescent="0.3">
      <c r="A572" t="s">
        <v>280</v>
      </c>
      <c r="B572" t="s">
        <v>303</v>
      </c>
      <c r="C572" t="s">
        <v>300</v>
      </c>
      <c r="D572" t="s">
        <v>301</v>
      </c>
      <c r="E572" t="s">
        <v>143</v>
      </c>
      <c r="F572" t="str">
        <f>VLOOKUP(H572,Vlookup!A:B,2,0)</f>
        <v>920-933 Admin &amp; General Operations</v>
      </c>
      <c r="G572" t="str">
        <f t="shared" si="9"/>
        <v>Osprey</v>
      </c>
      <c r="H572" s="26">
        <v>920</v>
      </c>
      <c r="I572" s="5" t="s">
        <v>35</v>
      </c>
      <c r="J572" t="s">
        <v>36</v>
      </c>
      <c r="K572" t="s">
        <v>134</v>
      </c>
      <c r="L572" s="5">
        <v>2024</v>
      </c>
      <c r="M572" s="6">
        <v>159749.07999999999</v>
      </c>
    </row>
    <row r="573" spans="1:13" x14ac:dyDescent="0.3">
      <c r="A573" t="s">
        <v>280</v>
      </c>
      <c r="B573" t="s">
        <v>303</v>
      </c>
      <c r="C573" t="s">
        <v>300</v>
      </c>
      <c r="D573" t="s">
        <v>301</v>
      </c>
      <c r="E573" t="s">
        <v>143</v>
      </c>
      <c r="F573" t="str">
        <f>VLOOKUP(H573,Vlookup!A:B,2,0)</f>
        <v>920-933 Admin &amp; General Operations</v>
      </c>
      <c r="G573" t="str">
        <f t="shared" si="9"/>
        <v>Osprey</v>
      </c>
      <c r="H573" s="26">
        <v>926</v>
      </c>
      <c r="I573" s="5" t="s">
        <v>184</v>
      </c>
      <c r="J573" t="s">
        <v>185</v>
      </c>
      <c r="K573" t="s">
        <v>134</v>
      </c>
      <c r="L573" s="5">
        <v>2024</v>
      </c>
      <c r="M573" s="6">
        <v>189112.07</v>
      </c>
    </row>
    <row r="574" spans="1:13" x14ac:dyDescent="0.3">
      <c r="A574" t="s">
        <v>280</v>
      </c>
      <c r="B574" t="s">
        <v>303</v>
      </c>
      <c r="C574" t="s">
        <v>300</v>
      </c>
      <c r="D574" t="s">
        <v>301</v>
      </c>
      <c r="E574" t="s">
        <v>144</v>
      </c>
      <c r="F574" t="str">
        <f>VLOOKUP(H574,Vlookup!A:B,2,0)</f>
        <v>500-509 Fossil Operations</v>
      </c>
      <c r="G574" t="str">
        <f t="shared" si="9"/>
        <v>Suwannee and University of Flo</v>
      </c>
      <c r="H574" s="26">
        <v>500</v>
      </c>
      <c r="I574" s="5" t="s">
        <v>121</v>
      </c>
      <c r="J574" t="s">
        <v>122</v>
      </c>
      <c r="K574" t="s">
        <v>134</v>
      </c>
      <c r="L574" s="5">
        <v>2024</v>
      </c>
      <c r="M574" s="6">
        <v>2180.41</v>
      </c>
    </row>
    <row r="575" spans="1:13" x14ac:dyDescent="0.3">
      <c r="A575" t="s">
        <v>280</v>
      </c>
      <c r="B575" t="s">
        <v>303</v>
      </c>
      <c r="C575" t="s">
        <v>300</v>
      </c>
      <c r="D575" t="s">
        <v>301</v>
      </c>
      <c r="E575" t="s">
        <v>144</v>
      </c>
      <c r="F575" t="str">
        <f>VLOOKUP(H575,Vlookup!A:B,2,0)</f>
        <v>500-509 Fossil Operations</v>
      </c>
      <c r="G575" t="str">
        <f t="shared" si="9"/>
        <v>Suwannee and University of Flo</v>
      </c>
      <c r="H575" s="26">
        <v>502</v>
      </c>
      <c r="I575" s="5" t="s">
        <v>123</v>
      </c>
      <c r="J575" t="s">
        <v>124</v>
      </c>
      <c r="K575" t="s">
        <v>134</v>
      </c>
      <c r="L575" s="5">
        <v>2024</v>
      </c>
      <c r="M575" s="6">
        <v>2738.6</v>
      </c>
    </row>
    <row r="576" spans="1:13" x14ac:dyDescent="0.3">
      <c r="A576" t="s">
        <v>280</v>
      </c>
      <c r="B576" t="s">
        <v>303</v>
      </c>
      <c r="C576" t="s">
        <v>300</v>
      </c>
      <c r="D576" t="s">
        <v>301</v>
      </c>
      <c r="E576" t="s">
        <v>144</v>
      </c>
      <c r="F576" t="str">
        <f>VLOOKUP(H576,Vlookup!A:B,2,0)</f>
        <v>500-509 Fossil Operations</v>
      </c>
      <c r="G576" t="str">
        <f t="shared" si="9"/>
        <v>Suwannee and University of Flo</v>
      </c>
      <c r="H576" s="26">
        <v>506</v>
      </c>
      <c r="I576" s="5" t="s">
        <v>76</v>
      </c>
      <c r="J576" t="s">
        <v>77</v>
      </c>
      <c r="K576" t="s">
        <v>134</v>
      </c>
      <c r="L576" s="5">
        <v>2024</v>
      </c>
      <c r="M576" s="6">
        <v>5287.46</v>
      </c>
    </row>
    <row r="577" spans="1:13" x14ac:dyDescent="0.3">
      <c r="A577" t="s">
        <v>280</v>
      </c>
      <c r="B577" t="s">
        <v>303</v>
      </c>
      <c r="C577" t="s">
        <v>300</v>
      </c>
      <c r="D577" t="s">
        <v>301</v>
      </c>
      <c r="E577" t="s">
        <v>144</v>
      </c>
      <c r="F577" t="str">
        <f>VLOOKUP(H577,Vlookup!A:B,2,0)</f>
        <v>510-515 Fossil Maintenance</v>
      </c>
      <c r="G577" t="str">
        <f t="shared" si="9"/>
        <v>Suwannee and University of Flo</v>
      </c>
      <c r="H577" s="26">
        <v>510</v>
      </c>
      <c r="I577" s="5" t="s">
        <v>72</v>
      </c>
      <c r="J577" t="s">
        <v>73</v>
      </c>
      <c r="K577" t="s">
        <v>134</v>
      </c>
      <c r="L577" s="5">
        <v>2024</v>
      </c>
      <c r="M577" s="6">
        <v>124820.46</v>
      </c>
    </row>
    <row r="578" spans="1:13" x14ac:dyDescent="0.3">
      <c r="A578" t="s">
        <v>280</v>
      </c>
      <c r="B578" t="s">
        <v>303</v>
      </c>
      <c r="C578" t="s">
        <v>300</v>
      </c>
      <c r="D578" t="s">
        <v>301</v>
      </c>
      <c r="E578" t="s">
        <v>144</v>
      </c>
      <c r="F578" t="str">
        <f>VLOOKUP(H578,Vlookup!A:B,2,0)</f>
        <v>510-515 Fossil Maintenance</v>
      </c>
      <c r="G578" t="str">
        <f t="shared" si="9"/>
        <v>Suwannee and University of Flo</v>
      </c>
      <c r="H578" s="26">
        <v>510</v>
      </c>
      <c r="I578" s="5" t="s">
        <v>78</v>
      </c>
      <c r="J578" t="s">
        <v>79</v>
      </c>
      <c r="K578" t="s">
        <v>134</v>
      </c>
      <c r="L578" s="5">
        <v>2024</v>
      </c>
      <c r="M578" s="6">
        <v>23719.18</v>
      </c>
    </row>
    <row r="579" spans="1:13" x14ac:dyDescent="0.3">
      <c r="A579" t="s">
        <v>280</v>
      </c>
      <c r="B579" t="s">
        <v>303</v>
      </c>
      <c r="C579" t="s">
        <v>300</v>
      </c>
      <c r="D579" t="s">
        <v>301</v>
      </c>
      <c r="E579" t="s">
        <v>144</v>
      </c>
      <c r="F579" t="str">
        <f>VLOOKUP(H579,Vlookup!A:B,2,0)</f>
        <v>546-550 Combustion Turbine Operations</v>
      </c>
      <c r="G579" t="str">
        <f t="shared" si="9"/>
        <v>Suwannee and University of Flo</v>
      </c>
      <c r="H579" s="26">
        <v>546</v>
      </c>
      <c r="I579" s="5" t="s">
        <v>131</v>
      </c>
      <c r="J579" t="s">
        <v>132</v>
      </c>
      <c r="K579" t="s">
        <v>15</v>
      </c>
      <c r="L579" s="5">
        <v>2024</v>
      </c>
      <c r="M579" s="6">
        <v>639109.15399999998</v>
      </c>
    </row>
    <row r="580" spans="1:13" x14ac:dyDescent="0.3">
      <c r="A580" t="s">
        <v>280</v>
      </c>
      <c r="B580" t="s">
        <v>303</v>
      </c>
      <c r="C580" t="s">
        <v>300</v>
      </c>
      <c r="D580" t="s">
        <v>301</v>
      </c>
      <c r="E580" t="s">
        <v>144</v>
      </c>
      <c r="F580" t="str">
        <f>VLOOKUP(H580,Vlookup!A:B,2,0)</f>
        <v>546-550 Combustion Turbine Operations</v>
      </c>
      <c r="G580" t="str">
        <f t="shared" si="9"/>
        <v>Suwannee and University of Flo</v>
      </c>
      <c r="H580" s="26">
        <v>546</v>
      </c>
      <c r="I580" s="5" t="s">
        <v>131</v>
      </c>
      <c r="J580" t="s">
        <v>132</v>
      </c>
      <c r="K580" t="s">
        <v>102</v>
      </c>
      <c r="L580" s="5">
        <v>2024</v>
      </c>
      <c r="M580" s="6">
        <v>1386248.1575</v>
      </c>
    </row>
    <row r="581" spans="1:13" x14ac:dyDescent="0.3">
      <c r="A581" t="s">
        <v>280</v>
      </c>
      <c r="B581" t="s">
        <v>303</v>
      </c>
      <c r="C581" t="s">
        <v>300</v>
      </c>
      <c r="D581" t="s">
        <v>301</v>
      </c>
      <c r="E581" t="s">
        <v>144</v>
      </c>
      <c r="F581" t="str">
        <f>VLOOKUP(H581,Vlookup!A:B,2,0)</f>
        <v>546-550 Combustion Turbine Operations</v>
      </c>
      <c r="G581" t="str">
        <f t="shared" si="9"/>
        <v>Suwannee and University of Flo</v>
      </c>
      <c r="H581" s="26">
        <v>546</v>
      </c>
      <c r="I581" s="5" t="s">
        <v>131</v>
      </c>
      <c r="J581" t="s">
        <v>132</v>
      </c>
      <c r="K581" t="s">
        <v>26</v>
      </c>
      <c r="L581" s="5">
        <v>2024</v>
      </c>
      <c r="M581" s="6">
        <v>-14295</v>
      </c>
    </row>
    <row r="582" spans="1:13" x14ac:dyDescent="0.3">
      <c r="A582" t="s">
        <v>280</v>
      </c>
      <c r="B582" t="s">
        <v>303</v>
      </c>
      <c r="C582" t="s">
        <v>300</v>
      </c>
      <c r="D582" t="s">
        <v>301</v>
      </c>
      <c r="E582" t="s">
        <v>144</v>
      </c>
      <c r="F582" t="str">
        <f>VLOOKUP(H582,Vlookup!A:B,2,0)</f>
        <v>546-550 Combustion Turbine Operations</v>
      </c>
      <c r="G582" t="str">
        <f t="shared" si="9"/>
        <v>Suwannee and University of Flo</v>
      </c>
      <c r="H582" s="26">
        <v>546</v>
      </c>
      <c r="I582" s="5" t="s">
        <v>131</v>
      </c>
      <c r="J582" t="s">
        <v>132</v>
      </c>
      <c r="K582" t="s">
        <v>23</v>
      </c>
      <c r="L582" s="5">
        <v>2024</v>
      </c>
      <c r="M582" s="6">
        <v>4868.04</v>
      </c>
    </row>
    <row r="583" spans="1:13" x14ac:dyDescent="0.3">
      <c r="A583" t="s">
        <v>280</v>
      </c>
      <c r="B583" t="s">
        <v>303</v>
      </c>
      <c r="C583" t="s">
        <v>300</v>
      </c>
      <c r="D583" t="s">
        <v>301</v>
      </c>
      <c r="E583" t="s">
        <v>144</v>
      </c>
      <c r="F583" t="str">
        <f>VLOOKUP(H583,Vlookup!A:B,2,0)</f>
        <v>546-550 Combustion Turbine Operations</v>
      </c>
      <c r="G583" t="str">
        <f t="shared" si="9"/>
        <v>Suwannee and University of Flo</v>
      </c>
      <c r="H583" s="26">
        <v>546</v>
      </c>
      <c r="I583" s="5" t="s">
        <v>131</v>
      </c>
      <c r="J583" t="s">
        <v>132</v>
      </c>
      <c r="K583" t="s">
        <v>104</v>
      </c>
      <c r="L583" s="5">
        <v>2024</v>
      </c>
      <c r="M583" s="6">
        <v>455132.04</v>
      </c>
    </row>
    <row r="584" spans="1:13" x14ac:dyDescent="0.3">
      <c r="A584" t="s">
        <v>280</v>
      </c>
      <c r="B584" t="s">
        <v>303</v>
      </c>
      <c r="C584" t="s">
        <v>300</v>
      </c>
      <c r="D584" t="s">
        <v>301</v>
      </c>
      <c r="E584" t="s">
        <v>144</v>
      </c>
      <c r="F584" t="str">
        <f>VLOOKUP(H584,Vlookup!A:B,2,0)</f>
        <v>546-550 Combustion Turbine Operations</v>
      </c>
      <c r="G584" t="str">
        <f t="shared" si="9"/>
        <v>Suwannee and University of Flo</v>
      </c>
      <c r="H584" s="26">
        <v>546</v>
      </c>
      <c r="I584" s="5" t="s">
        <v>131</v>
      </c>
      <c r="J584" t="s">
        <v>132</v>
      </c>
      <c r="K584" t="s">
        <v>134</v>
      </c>
      <c r="L584" s="5">
        <v>2024</v>
      </c>
      <c r="M584" s="6">
        <v>25695.1</v>
      </c>
    </row>
    <row r="585" spans="1:13" x14ac:dyDescent="0.3">
      <c r="A585" t="s">
        <v>280</v>
      </c>
      <c r="B585" t="s">
        <v>303</v>
      </c>
      <c r="C585" t="s">
        <v>300</v>
      </c>
      <c r="D585" t="s">
        <v>301</v>
      </c>
      <c r="E585" t="s">
        <v>144</v>
      </c>
      <c r="F585" t="str">
        <f>VLOOKUP(H585,Vlookup!A:B,2,0)</f>
        <v>546-550 Combustion Turbine Operations</v>
      </c>
      <c r="G585" t="str">
        <f t="shared" si="9"/>
        <v>Suwannee and University of Flo</v>
      </c>
      <c r="H585" s="26">
        <v>546</v>
      </c>
      <c r="I585" s="5" t="s">
        <v>131</v>
      </c>
      <c r="J585" t="s">
        <v>132</v>
      </c>
      <c r="K585" t="s">
        <v>16</v>
      </c>
      <c r="L585" s="5">
        <v>2024</v>
      </c>
      <c r="M585" s="6">
        <v>55804.27</v>
      </c>
    </row>
    <row r="586" spans="1:13" x14ac:dyDescent="0.3">
      <c r="A586" t="s">
        <v>280</v>
      </c>
      <c r="B586" t="s">
        <v>303</v>
      </c>
      <c r="C586" t="s">
        <v>300</v>
      </c>
      <c r="D586" t="s">
        <v>301</v>
      </c>
      <c r="E586" t="s">
        <v>144</v>
      </c>
      <c r="F586" t="str">
        <f>VLOOKUP(H586,Vlookup!A:B,2,0)</f>
        <v>546-550 Combustion Turbine Operations</v>
      </c>
      <c r="G586" t="str">
        <f t="shared" si="9"/>
        <v>Suwannee and University of Flo</v>
      </c>
      <c r="H586" s="26">
        <v>546</v>
      </c>
      <c r="I586" s="5" t="s">
        <v>131</v>
      </c>
      <c r="J586" t="s">
        <v>132</v>
      </c>
      <c r="K586" t="s">
        <v>103</v>
      </c>
      <c r="L586" s="5">
        <v>2024</v>
      </c>
      <c r="M586" s="6">
        <v>55241.48</v>
      </c>
    </row>
    <row r="587" spans="1:13" x14ac:dyDescent="0.3">
      <c r="A587" t="s">
        <v>280</v>
      </c>
      <c r="B587" t="s">
        <v>303</v>
      </c>
      <c r="C587" t="s">
        <v>300</v>
      </c>
      <c r="D587" t="s">
        <v>301</v>
      </c>
      <c r="E587" t="s">
        <v>144</v>
      </c>
      <c r="F587" t="str">
        <f>VLOOKUP(H587,Vlookup!A:B,2,0)</f>
        <v>546-550 Combustion Turbine Operations</v>
      </c>
      <c r="G587" t="str">
        <f t="shared" si="9"/>
        <v>Suwannee and University of Flo</v>
      </c>
      <c r="H587" s="26">
        <v>547</v>
      </c>
      <c r="I587" s="5" t="s">
        <v>80</v>
      </c>
      <c r="J587" t="s">
        <v>81</v>
      </c>
      <c r="K587" t="s">
        <v>134</v>
      </c>
      <c r="L587" s="5">
        <v>2024</v>
      </c>
      <c r="M587" s="6">
        <v>26761.18</v>
      </c>
    </row>
    <row r="588" spans="1:13" x14ac:dyDescent="0.3">
      <c r="A588" t="s">
        <v>280</v>
      </c>
      <c r="B588" t="s">
        <v>303</v>
      </c>
      <c r="C588" t="s">
        <v>300</v>
      </c>
      <c r="D588" t="s">
        <v>301</v>
      </c>
      <c r="E588" t="s">
        <v>144</v>
      </c>
      <c r="F588" t="str">
        <f>VLOOKUP(H588,Vlookup!A:B,2,0)</f>
        <v>546-550 Combustion Turbine Operations</v>
      </c>
      <c r="G588" t="str">
        <f t="shared" si="9"/>
        <v>Suwannee and University of Flo</v>
      </c>
      <c r="H588" s="26">
        <v>548</v>
      </c>
      <c r="I588" s="5" t="s">
        <v>126</v>
      </c>
      <c r="J588" t="s">
        <v>127</v>
      </c>
      <c r="K588" t="s">
        <v>15</v>
      </c>
      <c r="L588" s="5">
        <v>2024</v>
      </c>
      <c r="M588" s="6">
        <v>5959.8188</v>
      </c>
    </row>
    <row r="589" spans="1:13" x14ac:dyDescent="0.3">
      <c r="A589" t="s">
        <v>280</v>
      </c>
      <c r="B589" t="s">
        <v>303</v>
      </c>
      <c r="C589" t="s">
        <v>300</v>
      </c>
      <c r="D589" t="s">
        <v>301</v>
      </c>
      <c r="E589" t="s">
        <v>144</v>
      </c>
      <c r="F589" t="str">
        <f>VLOOKUP(H589,Vlookup!A:B,2,0)</f>
        <v>546-550 Combustion Turbine Operations</v>
      </c>
      <c r="G589" t="str">
        <f t="shared" si="9"/>
        <v>Suwannee and University of Flo</v>
      </c>
      <c r="H589" s="26">
        <v>548</v>
      </c>
      <c r="I589" s="5" t="s">
        <v>126</v>
      </c>
      <c r="J589" t="s">
        <v>127</v>
      </c>
      <c r="K589" t="s">
        <v>134</v>
      </c>
      <c r="L589" s="5">
        <v>2024</v>
      </c>
      <c r="M589" s="6">
        <v>7125.79</v>
      </c>
    </row>
    <row r="590" spans="1:13" x14ac:dyDescent="0.3">
      <c r="A590" t="s">
        <v>280</v>
      </c>
      <c r="B590" t="s">
        <v>303</v>
      </c>
      <c r="C590" t="s">
        <v>300</v>
      </c>
      <c r="D590" t="s">
        <v>301</v>
      </c>
      <c r="E590" t="s">
        <v>144</v>
      </c>
      <c r="F590" t="str">
        <f>VLOOKUP(H590,Vlookup!A:B,2,0)</f>
        <v>546-550 Combustion Turbine Operations</v>
      </c>
      <c r="G590" t="str">
        <f t="shared" si="9"/>
        <v>Suwannee and University of Flo</v>
      </c>
      <c r="H590" s="26">
        <v>548</v>
      </c>
      <c r="I590" s="5" t="s">
        <v>126</v>
      </c>
      <c r="J590" t="s">
        <v>127</v>
      </c>
      <c r="K590" t="s">
        <v>16</v>
      </c>
      <c r="L590" s="5">
        <v>2024</v>
      </c>
      <c r="M590" s="6">
        <v>715.22</v>
      </c>
    </row>
    <row r="591" spans="1:13" x14ac:dyDescent="0.3">
      <c r="A591" t="s">
        <v>280</v>
      </c>
      <c r="B591" t="s">
        <v>303</v>
      </c>
      <c r="C591" t="s">
        <v>300</v>
      </c>
      <c r="D591" t="s">
        <v>301</v>
      </c>
      <c r="E591" t="s">
        <v>144</v>
      </c>
      <c r="F591" t="str">
        <f>VLOOKUP(H591,Vlookup!A:B,2,0)</f>
        <v>546-550 Combustion Turbine Operations</v>
      </c>
      <c r="G591" t="str">
        <f t="shared" si="9"/>
        <v>Suwannee and University of Flo</v>
      </c>
      <c r="H591" s="26">
        <v>548</v>
      </c>
      <c r="I591" s="5" t="s">
        <v>186</v>
      </c>
      <c r="J591" t="s">
        <v>187</v>
      </c>
      <c r="K591" t="s">
        <v>134</v>
      </c>
      <c r="L591" s="5">
        <v>2024</v>
      </c>
      <c r="M591" s="6">
        <v>249.55</v>
      </c>
    </row>
    <row r="592" spans="1:13" x14ac:dyDescent="0.3">
      <c r="A592" t="s">
        <v>280</v>
      </c>
      <c r="B592" t="s">
        <v>303</v>
      </c>
      <c r="C592" t="s">
        <v>300</v>
      </c>
      <c r="D592" t="s">
        <v>301</v>
      </c>
      <c r="E592" t="s">
        <v>144</v>
      </c>
      <c r="F592" t="str">
        <f>VLOOKUP(H592,Vlookup!A:B,2,0)</f>
        <v>546-550 Combustion Turbine Operations</v>
      </c>
      <c r="G592" t="str">
        <f t="shared" si="9"/>
        <v>Suwannee and University of Flo</v>
      </c>
      <c r="H592" s="26">
        <v>549</v>
      </c>
      <c r="I592" s="5" t="s">
        <v>128</v>
      </c>
      <c r="J592" t="s">
        <v>129</v>
      </c>
      <c r="K592" t="s">
        <v>15</v>
      </c>
      <c r="L592" s="5">
        <v>2024</v>
      </c>
      <c r="M592" s="6">
        <v>95048.873600000006</v>
      </c>
    </row>
    <row r="593" spans="1:13" x14ac:dyDescent="0.3">
      <c r="A593" t="s">
        <v>280</v>
      </c>
      <c r="B593" t="s">
        <v>303</v>
      </c>
      <c r="C593" t="s">
        <v>300</v>
      </c>
      <c r="D593" t="s">
        <v>301</v>
      </c>
      <c r="E593" t="s">
        <v>144</v>
      </c>
      <c r="F593" t="str">
        <f>VLOOKUP(H593,Vlookup!A:B,2,0)</f>
        <v>546-550 Combustion Turbine Operations</v>
      </c>
      <c r="G593" t="str">
        <f t="shared" si="9"/>
        <v>Suwannee and University of Flo</v>
      </c>
      <c r="H593" s="26">
        <v>549</v>
      </c>
      <c r="I593" s="5" t="s">
        <v>128</v>
      </c>
      <c r="J593" t="s">
        <v>129</v>
      </c>
      <c r="K593" t="s">
        <v>134</v>
      </c>
      <c r="L593" s="5">
        <v>2024</v>
      </c>
      <c r="M593" s="6">
        <v>12393.91</v>
      </c>
    </row>
    <row r="594" spans="1:13" x14ac:dyDescent="0.3">
      <c r="A594" t="s">
        <v>280</v>
      </c>
      <c r="B594" t="s">
        <v>303</v>
      </c>
      <c r="C594" t="s">
        <v>300</v>
      </c>
      <c r="D594" t="s">
        <v>301</v>
      </c>
      <c r="E594" t="s">
        <v>144</v>
      </c>
      <c r="F594" t="str">
        <f>VLOOKUP(H594,Vlookup!A:B,2,0)</f>
        <v>546-550 Combustion Turbine Operations</v>
      </c>
      <c r="G594" t="str">
        <f t="shared" ref="G594:G657" si="10">IF(B594="FEG_ES",E594,"Non-Generation")</f>
        <v>Suwannee and University of Flo</v>
      </c>
      <c r="H594" s="26">
        <v>549</v>
      </c>
      <c r="I594" s="5" t="s">
        <v>128</v>
      </c>
      <c r="J594" t="s">
        <v>129</v>
      </c>
      <c r="K594" t="s">
        <v>16</v>
      </c>
      <c r="L594" s="5">
        <v>2024</v>
      </c>
      <c r="M594" s="6">
        <v>11405.92</v>
      </c>
    </row>
    <row r="595" spans="1:13" x14ac:dyDescent="0.3">
      <c r="A595" t="s">
        <v>280</v>
      </c>
      <c r="B595" t="s">
        <v>303</v>
      </c>
      <c r="C595" t="s">
        <v>300</v>
      </c>
      <c r="D595" t="s">
        <v>301</v>
      </c>
      <c r="E595" t="s">
        <v>144</v>
      </c>
      <c r="F595" t="str">
        <f>VLOOKUP(H595,Vlookup!A:B,2,0)</f>
        <v>551-557 Combustion Turbine Maintenance</v>
      </c>
      <c r="G595" t="str">
        <f t="shared" si="10"/>
        <v>Suwannee and University of Flo</v>
      </c>
      <c r="H595" s="26">
        <v>551</v>
      </c>
      <c r="I595" s="5" t="s">
        <v>137</v>
      </c>
      <c r="J595" t="s">
        <v>138</v>
      </c>
      <c r="K595" t="s">
        <v>15</v>
      </c>
      <c r="L595" s="5">
        <v>2024</v>
      </c>
      <c r="M595" s="6">
        <v>801.74</v>
      </c>
    </row>
    <row r="596" spans="1:13" x14ac:dyDescent="0.3">
      <c r="A596" t="s">
        <v>280</v>
      </c>
      <c r="B596" t="s">
        <v>303</v>
      </c>
      <c r="C596" t="s">
        <v>300</v>
      </c>
      <c r="D596" t="s">
        <v>301</v>
      </c>
      <c r="E596" t="s">
        <v>144</v>
      </c>
      <c r="F596" t="str">
        <f>VLOOKUP(H596,Vlookup!A:B,2,0)</f>
        <v>551-557 Combustion Turbine Maintenance</v>
      </c>
      <c r="G596" t="str">
        <f t="shared" si="10"/>
        <v>Suwannee and University of Flo</v>
      </c>
      <c r="H596" s="26">
        <v>551</v>
      </c>
      <c r="I596" s="5" t="s">
        <v>137</v>
      </c>
      <c r="J596" t="s">
        <v>138</v>
      </c>
      <c r="K596" t="s">
        <v>134</v>
      </c>
      <c r="L596" s="5">
        <v>2024</v>
      </c>
      <c r="M596" s="6">
        <v>1621.08</v>
      </c>
    </row>
    <row r="597" spans="1:13" x14ac:dyDescent="0.3">
      <c r="A597" t="s">
        <v>280</v>
      </c>
      <c r="B597" t="s">
        <v>303</v>
      </c>
      <c r="C597" t="s">
        <v>300</v>
      </c>
      <c r="D597" t="s">
        <v>301</v>
      </c>
      <c r="E597" t="s">
        <v>144</v>
      </c>
      <c r="F597" t="str">
        <f>VLOOKUP(H597,Vlookup!A:B,2,0)</f>
        <v>551-557 Combustion Turbine Maintenance</v>
      </c>
      <c r="G597" t="str">
        <f t="shared" si="10"/>
        <v>Suwannee and University of Flo</v>
      </c>
      <c r="H597" s="26">
        <v>551</v>
      </c>
      <c r="I597" s="5" t="s">
        <v>137</v>
      </c>
      <c r="J597" t="s">
        <v>138</v>
      </c>
      <c r="K597" t="s">
        <v>16</v>
      </c>
      <c r="L597" s="5">
        <v>2024</v>
      </c>
      <c r="M597" s="6">
        <v>88.28</v>
      </c>
    </row>
    <row r="598" spans="1:13" x14ac:dyDescent="0.3">
      <c r="A598" t="s">
        <v>280</v>
      </c>
      <c r="B598" t="s">
        <v>303</v>
      </c>
      <c r="C598" t="s">
        <v>300</v>
      </c>
      <c r="D598" t="s">
        <v>301</v>
      </c>
      <c r="E598" t="s">
        <v>144</v>
      </c>
      <c r="F598" t="str">
        <f>VLOOKUP(H598,Vlookup!A:B,2,0)</f>
        <v>551-557 Combustion Turbine Maintenance</v>
      </c>
      <c r="G598" t="str">
        <f t="shared" si="10"/>
        <v>Suwannee and University of Flo</v>
      </c>
      <c r="H598" s="26">
        <v>552</v>
      </c>
      <c r="I598" s="5" t="s">
        <v>212</v>
      </c>
      <c r="J598" t="s">
        <v>213</v>
      </c>
      <c r="K598" t="s">
        <v>102</v>
      </c>
      <c r="L598" s="5">
        <v>2024</v>
      </c>
      <c r="M598" s="6">
        <v>-316173</v>
      </c>
    </row>
    <row r="599" spans="1:13" x14ac:dyDescent="0.3">
      <c r="A599" t="s">
        <v>280</v>
      </c>
      <c r="B599" t="s">
        <v>303</v>
      </c>
      <c r="C599" t="s">
        <v>300</v>
      </c>
      <c r="D599" t="s">
        <v>301</v>
      </c>
      <c r="E599" t="s">
        <v>144</v>
      </c>
      <c r="F599" t="str">
        <f>VLOOKUP(H599,Vlookup!A:B,2,0)</f>
        <v>551-557 Combustion Turbine Maintenance</v>
      </c>
      <c r="G599" t="str">
        <f t="shared" si="10"/>
        <v>Suwannee and University of Flo</v>
      </c>
      <c r="H599" s="26">
        <v>552</v>
      </c>
      <c r="I599" s="5" t="s">
        <v>212</v>
      </c>
      <c r="J599" t="s">
        <v>213</v>
      </c>
      <c r="K599" t="s">
        <v>26</v>
      </c>
      <c r="L599" s="5">
        <v>2024</v>
      </c>
      <c r="M599" s="6">
        <v>-7626.9960000000001</v>
      </c>
    </row>
    <row r="600" spans="1:13" x14ac:dyDescent="0.3">
      <c r="A600" t="s">
        <v>280</v>
      </c>
      <c r="B600" t="s">
        <v>303</v>
      </c>
      <c r="C600" t="s">
        <v>300</v>
      </c>
      <c r="D600" t="s">
        <v>301</v>
      </c>
      <c r="E600" t="s">
        <v>144</v>
      </c>
      <c r="F600" t="str">
        <f>VLOOKUP(H600,Vlookup!A:B,2,0)</f>
        <v>551-557 Combustion Turbine Maintenance</v>
      </c>
      <c r="G600" t="str">
        <f t="shared" si="10"/>
        <v>Suwannee and University of Flo</v>
      </c>
      <c r="H600" s="26">
        <v>552</v>
      </c>
      <c r="I600" s="5" t="s">
        <v>212</v>
      </c>
      <c r="J600" t="s">
        <v>213</v>
      </c>
      <c r="K600" t="s">
        <v>134</v>
      </c>
      <c r="L600" s="5">
        <v>2024</v>
      </c>
      <c r="M600" s="6">
        <v>-662.78</v>
      </c>
    </row>
    <row r="601" spans="1:13" x14ac:dyDescent="0.3">
      <c r="A601" t="s">
        <v>280</v>
      </c>
      <c r="B601" t="s">
        <v>303</v>
      </c>
      <c r="C601" t="s">
        <v>300</v>
      </c>
      <c r="D601" t="s">
        <v>301</v>
      </c>
      <c r="E601" t="s">
        <v>144</v>
      </c>
      <c r="F601" t="str">
        <f>VLOOKUP(H601,Vlookup!A:B,2,0)</f>
        <v>551-557 Combustion Turbine Maintenance</v>
      </c>
      <c r="G601" t="str">
        <f t="shared" si="10"/>
        <v>Suwannee and University of Flo</v>
      </c>
      <c r="H601" s="26">
        <v>552</v>
      </c>
      <c r="I601" s="5" t="s">
        <v>212</v>
      </c>
      <c r="J601" t="s">
        <v>213</v>
      </c>
      <c r="K601" t="s">
        <v>16</v>
      </c>
      <c r="L601" s="5">
        <v>2024</v>
      </c>
      <c r="M601" s="6">
        <v>-6641.88</v>
      </c>
    </row>
    <row r="602" spans="1:13" x14ac:dyDescent="0.3">
      <c r="A602" t="s">
        <v>280</v>
      </c>
      <c r="B602" t="s">
        <v>303</v>
      </c>
      <c r="C602" t="s">
        <v>300</v>
      </c>
      <c r="D602" t="s">
        <v>301</v>
      </c>
      <c r="E602" t="s">
        <v>144</v>
      </c>
      <c r="F602" t="str">
        <f>VLOOKUP(H602,Vlookup!A:B,2,0)</f>
        <v>551-557 Combustion Turbine Maintenance</v>
      </c>
      <c r="G602" t="str">
        <f t="shared" si="10"/>
        <v>Suwannee and University of Flo</v>
      </c>
      <c r="H602" s="26">
        <v>552</v>
      </c>
      <c r="I602" s="5" t="s">
        <v>212</v>
      </c>
      <c r="J602" t="s">
        <v>213</v>
      </c>
      <c r="K602" t="s">
        <v>103</v>
      </c>
      <c r="L602" s="5">
        <v>2024</v>
      </c>
      <c r="M602" s="6">
        <v>-9485.2800000000007</v>
      </c>
    </row>
    <row r="603" spans="1:13" x14ac:dyDescent="0.3">
      <c r="A603" t="s">
        <v>280</v>
      </c>
      <c r="B603" t="s">
        <v>303</v>
      </c>
      <c r="C603" t="s">
        <v>300</v>
      </c>
      <c r="D603" t="s">
        <v>301</v>
      </c>
      <c r="E603" t="s">
        <v>144</v>
      </c>
      <c r="F603" t="str">
        <f>VLOOKUP(H603,Vlookup!A:B,2,0)</f>
        <v>551-557 Combustion Turbine Maintenance</v>
      </c>
      <c r="G603" t="str">
        <f t="shared" si="10"/>
        <v>Suwannee and University of Flo</v>
      </c>
      <c r="H603" s="26">
        <v>553</v>
      </c>
      <c r="I603" s="5" t="s">
        <v>188</v>
      </c>
      <c r="J603" t="s">
        <v>189</v>
      </c>
      <c r="K603" t="s">
        <v>134</v>
      </c>
      <c r="L603" s="5">
        <v>2024</v>
      </c>
      <c r="M603" s="6">
        <v>390.16</v>
      </c>
    </row>
    <row r="604" spans="1:13" x14ac:dyDescent="0.3">
      <c r="A604" t="s">
        <v>280</v>
      </c>
      <c r="B604" t="s">
        <v>303</v>
      </c>
      <c r="C604" t="s">
        <v>300</v>
      </c>
      <c r="D604" t="s">
        <v>301</v>
      </c>
      <c r="E604" t="s">
        <v>144</v>
      </c>
      <c r="F604" t="str">
        <f>VLOOKUP(H604,Vlookup!A:B,2,0)</f>
        <v>551-557 Combustion Turbine Maintenance</v>
      </c>
      <c r="G604" t="str">
        <f t="shared" si="10"/>
        <v>Suwannee and University of Flo</v>
      </c>
      <c r="H604" s="26">
        <v>554</v>
      </c>
      <c r="I604" s="5" t="s">
        <v>139</v>
      </c>
      <c r="J604" t="s">
        <v>140</v>
      </c>
      <c r="K604" t="s">
        <v>134</v>
      </c>
      <c r="L604" s="5">
        <v>2024</v>
      </c>
      <c r="M604" s="6">
        <v>10947.02</v>
      </c>
    </row>
    <row r="605" spans="1:13" x14ac:dyDescent="0.3">
      <c r="A605" t="s">
        <v>280</v>
      </c>
      <c r="B605" t="s">
        <v>303</v>
      </c>
      <c r="C605" t="s">
        <v>300</v>
      </c>
      <c r="D605" t="s">
        <v>301</v>
      </c>
      <c r="E605" t="s">
        <v>144</v>
      </c>
      <c r="F605" t="str">
        <f>VLOOKUP(H605,Vlookup!A:B,2,0)</f>
        <v>920-933 Admin &amp; General Operations</v>
      </c>
      <c r="G605" t="str">
        <f t="shared" si="10"/>
        <v>Suwannee and University of Flo</v>
      </c>
      <c r="H605" s="26">
        <v>920</v>
      </c>
      <c r="I605" s="5" t="s">
        <v>35</v>
      </c>
      <c r="J605" t="s">
        <v>36</v>
      </c>
      <c r="K605" t="s">
        <v>134</v>
      </c>
      <c r="L605" s="5">
        <v>2024</v>
      </c>
      <c r="M605" s="6">
        <v>60717.98</v>
      </c>
    </row>
    <row r="606" spans="1:13" x14ac:dyDescent="0.3">
      <c r="A606" t="s">
        <v>280</v>
      </c>
      <c r="B606" t="s">
        <v>303</v>
      </c>
      <c r="C606" t="s">
        <v>300</v>
      </c>
      <c r="D606" t="s">
        <v>301</v>
      </c>
      <c r="E606" t="s">
        <v>144</v>
      </c>
      <c r="F606" t="str">
        <f>VLOOKUP(H606,Vlookup!A:B,2,0)</f>
        <v>920-933 Admin &amp; General Operations</v>
      </c>
      <c r="G606" t="str">
        <f t="shared" si="10"/>
        <v>Suwannee and University of Flo</v>
      </c>
      <c r="H606" s="26">
        <v>926</v>
      </c>
      <c r="I606" s="5" t="s">
        <v>184</v>
      </c>
      <c r="J606" t="s">
        <v>185</v>
      </c>
      <c r="K606" t="s">
        <v>134</v>
      </c>
      <c r="L606" s="5">
        <v>2024</v>
      </c>
      <c r="M606" s="6">
        <v>71878.48</v>
      </c>
    </row>
    <row r="607" spans="1:13" x14ac:dyDescent="0.3">
      <c r="A607" t="s">
        <v>280</v>
      </c>
      <c r="B607" t="s">
        <v>304</v>
      </c>
      <c r="C607" t="s">
        <v>11</v>
      </c>
      <c r="D607" t="s">
        <v>12</v>
      </c>
      <c r="E607" t="s">
        <v>12</v>
      </c>
      <c r="F607" t="str">
        <f>VLOOKUP(H607,Vlookup!A:B,2,0)</f>
        <v>901-905 Customer Accounts Operations</v>
      </c>
      <c r="G607" t="str">
        <f t="shared" si="10"/>
        <v>Non-Generation</v>
      </c>
      <c r="H607" s="26">
        <v>903</v>
      </c>
      <c r="I607" s="5" t="s">
        <v>13</v>
      </c>
      <c r="J607" t="s">
        <v>14</v>
      </c>
      <c r="K607" t="s">
        <v>15</v>
      </c>
      <c r="L607" s="5">
        <v>2024</v>
      </c>
      <c r="M607" s="6">
        <v>33326.42</v>
      </c>
    </row>
    <row r="608" spans="1:13" x14ac:dyDescent="0.3">
      <c r="A608" t="s">
        <v>280</v>
      </c>
      <c r="B608" t="s">
        <v>304</v>
      </c>
      <c r="C608" t="s">
        <v>11</v>
      </c>
      <c r="D608" t="s">
        <v>12</v>
      </c>
      <c r="E608" t="s">
        <v>12</v>
      </c>
      <c r="F608" t="str">
        <f>VLOOKUP(H608,Vlookup!A:B,2,0)</f>
        <v>901-905 Customer Accounts Operations</v>
      </c>
      <c r="G608" t="str">
        <f t="shared" si="10"/>
        <v>Non-Generation</v>
      </c>
      <c r="H608" s="26">
        <v>903</v>
      </c>
      <c r="I608" s="5" t="s">
        <v>13</v>
      </c>
      <c r="J608" t="s">
        <v>14</v>
      </c>
      <c r="K608" t="s">
        <v>102</v>
      </c>
      <c r="L608" s="5">
        <v>2024</v>
      </c>
      <c r="M608" s="6">
        <v>586.59</v>
      </c>
    </row>
    <row r="609" spans="1:13" x14ac:dyDescent="0.3">
      <c r="A609" t="s">
        <v>280</v>
      </c>
      <c r="B609" t="s">
        <v>304</v>
      </c>
      <c r="C609" t="s">
        <v>11</v>
      </c>
      <c r="D609" t="s">
        <v>12</v>
      </c>
      <c r="E609" t="s">
        <v>12</v>
      </c>
      <c r="F609" t="str">
        <f>VLOOKUP(H609,Vlookup!A:B,2,0)</f>
        <v>901-905 Customer Accounts Operations</v>
      </c>
      <c r="G609" t="str">
        <f t="shared" si="10"/>
        <v>Non-Generation</v>
      </c>
      <c r="H609" s="26">
        <v>903</v>
      </c>
      <c r="I609" s="5" t="s">
        <v>13</v>
      </c>
      <c r="J609" t="s">
        <v>14</v>
      </c>
      <c r="K609" t="s">
        <v>16</v>
      </c>
      <c r="L609" s="5">
        <v>2024</v>
      </c>
      <c r="M609" s="6">
        <v>3767.84</v>
      </c>
    </row>
    <row r="610" spans="1:13" x14ac:dyDescent="0.3">
      <c r="A610" t="s">
        <v>280</v>
      </c>
      <c r="B610" t="s">
        <v>304</v>
      </c>
      <c r="C610" t="s">
        <v>11</v>
      </c>
      <c r="D610" t="s">
        <v>12</v>
      </c>
      <c r="E610" t="s">
        <v>12</v>
      </c>
      <c r="F610" t="str">
        <f>VLOOKUP(H610,Vlookup!A:B,2,0)</f>
        <v>901-905 Customer Accounts Operations</v>
      </c>
      <c r="G610" t="str">
        <f t="shared" si="10"/>
        <v>Non-Generation</v>
      </c>
      <c r="H610" s="26">
        <v>903</v>
      </c>
      <c r="I610" s="5" t="s">
        <v>13</v>
      </c>
      <c r="J610" t="s">
        <v>14</v>
      </c>
      <c r="K610" t="s">
        <v>103</v>
      </c>
      <c r="L610" s="5">
        <v>2024</v>
      </c>
      <c r="M610" s="6">
        <v>17.579999999999998</v>
      </c>
    </row>
    <row r="611" spans="1:13" x14ac:dyDescent="0.3">
      <c r="A611" t="s">
        <v>280</v>
      </c>
      <c r="B611" t="s">
        <v>304</v>
      </c>
      <c r="C611" t="s">
        <v>11</v>
      </c>
      <c r="D611" t="s">
        <v>17</v>
      </c>
      <c r="E611" t="s">
        <v>332</v>
      </c>
      <c r="F611" t="str">
        <f>VLOOKUP(H611,Vlookup!A:B,2,0)</f>
        <v>560-567 Transmission Operations</v>
      </c>
      <c r="G611" t="str">
        <f t="shared" si="10"/>
        <v>Non-Generation</v>
      </c>
      <c r="H611" s="26">
        <v>566</v>
      </c>
      <c r="I611" s="5" t="s">
        <v>60</v>
      </c>
      <c r="J611" t="s">
        <v>61</v>
      </c>
      <c r="K611" t="s">
        <v>102</v>
      </c>
      <c r="L611" s="5">
        <v>2024</v>
      </c>
      <c r="M611" s="6">
        <v>3197.0639999999999</v>
      </c>
    </row>
    <row r="612" spans="1:13" x14ac:dyDescent="0.3">
      <c r="A612" t="s">
        <v>280</v>
      </c>
      <c r="B612" t="s">
        <v>304</v>
      </c>
      <c r="C612" t="s">
        <v>11</v>
      </c>
      <c r="D612" t="s">
        <v>17</v>
      </c>
      <c r="E612" t="s">
        <v>332</v>
      </c>
      <c r="F612" t="str">
        <f>VLOOKUP(H612,Vlookup!A:B,2,0)</f>
        <v>560-567 Transmission Operations</v>
      </c>
      <c r="G612" t="str">
        <f t="shared" si="10"/>
        <v>Non-Generation</v>
      </c>
      <c r="H612" s="26">
        <v>566</v>
      </c>
      <c r="I612" s="5" t="s">
        <v>60</v>
      </c>
      <c r="J612" t="s">
        <v>61</v>
      </c>
      <c r="K612" t="s">
        <v>103</v>
      </c>
      <c r="L612" s="5">
        <v>2024</v>
      </c>
      <c r="M612" s="6">
        <v>95.85</v>
      </c>
    </row>
    <row r="613" spans="1:13" x14ac:dyDescent="0.3">
      <c r="A613" t="s">
        <v>280</v>
      </c>
      <c r="B613" t="s">
        <v>304</v>
      </c>
      <c r="C613" t="s">
        <v>11</v>
      </c>
      <c r="D613" t="s">
        <v>17</v>
      </c>
      <c r="E613" t="s">
        <v>332</v>
      </c>
      <c r="F613" t="str">
        <f>VLOOKUP(H613,Vlookup!A:B,2,0)</f>
        <v>580-589 Distribution Operations</v>
      </c>
      <c r="G613" t="str">
        <f t="shared" si="10"/>
        <v>Non-Generation</v>
      </c>
      <c r="H613" s="26">
        <v>586</v>
      </c>
      <c r="I613" s="5" t="s">
        <v>159</v>
      </c>
      <c r="J613" t="s">
        <v>160</v>
      </c>
      <c r="K613" t="s">
        <v>15</v>
      </c>
      <c r="L613" s="5">
        <v>2024</v>
      </c>
      <c r="M613" s="6">
        <v>12966.483399999999</v>
      </c>
    </row>
    <row r="614" spans="1:13" x14ac:dyDescent="0.3">
      <c r="A614" t="s">
        <v>280</v>
      </c>
      <c r="B614" t="s">
        <v>304</v>
      </c>
      <c r="C614" t="s">
        <v>11</v>
      </c>
      <c r="D614" t="s">
        <v>17</v>
      </c>
      <c r="E614" t="s">
        <v>332</v>
      </c>
      <c r="F614" t="str">
        <f>VLOOKUP(H614,Vlookup!A:B,2,0)</f>
        <v>580-589 Distribution Operations</v>
      </c>
      <c r="G614" t="str">
        <f t="shared" si="10"/>
        <v>Non-Generation</v>
      </c>
      <c r="H614" s="26">
        <v>586</v>
      </c>
      <c r="I614" s="5" t="s">
        <v>159</v>
      </c>
      <c r="J614" t="s">
        <v>160</v>
      </c>
      <c r="K614" t="s">
        <v>102</v>
      </c>
      <c r="L614" s="5">
        <v>2024</v>
      </c>
      <c r="M614" s="6">
        <v>395765.71189999999</v>
      </c>
    </row>
    <row r="615" spans="1:13" x14ac:dyDescent="0.3">
      <c r="A615" t="s">
        <v>280</v>
      </c>
      <c r="B615" t="s">
        <v>304</v>
      </c>
      <c r="C615" t="s">
        <v>11</v>
      </c>
      <c r="D615" t="s">
        <v>17</v>
      </c>
      <c r="E615" t="s">
        <v>332</v>
      </c>
      <c r="F615" t="str">
        <f>VLOOKUP(H615,Vlookup!A:B,2,0)</f>
        <v>580-589 Distribution Operations</v>
      </c>
      <c r="G615" t="str">
        <f t="shared" si="10"/>
        <v>Non-Generation</v>
      </c>
      <c r="H615" s="26">
        <v>586</v>
      </c>
      <c r="I615" s="5" t="s">
        <v>159</v>
      </c>
      <c r="J615" t="s">
        <v>160</v>
      </c>
      <c r="K615" t="s">
        <v>23</v>
      </c>
      <c r="L615" s="5">
        <v>2024</v>
      </c>
      <c r="M615" s="6">
        <v>232797.78</v>
      </c>
    </row>
    <row r="616" spans="1:13" x14ac:dyDescent="0.3">
      <c r="A616" t="s">
        <v>280</v>
      </c>
      <c r="B616" t="s">
        <v>304</v>
      </c>
      <c r="C616" t="s">
        <v>11</v>
      </c>
      <c r="D616" t="s">
        <v>17</v>
      </c>
      <c r="E616" t="s">
        <v>332</v>
      </c>
      <c r="F616" t="str">
        <f>VLOOKUP(H616,Vlookup!A:B,2,0)</f>
        <v>580-589 Distribution Operations</v>
      </c>
      <c r="G616" t="str">
        <f t="shared" si="10"/>
        <v>Non-Generation</v>
      </c>
      <c r="H616" s="26">
        <v>586</v>
      </c>
      <c r="I616" s="5" t="s">
        <v>159</v>
      </c>
      <c r="J616" t="s">
        <v>160</v>
      </c>
      <c r="K616" t="s">
        <v>16</v>
      </c>
      <c r="L616" s="5">
        <v>2024</v>
      </c>
      <c r="M616" s="6">
        <v>27034.16</v>
      </c>
    </row>
    <row r="617" spans="1:13" x14ac:dyDescent="0.3">
      <c r="A617" t="s">
        <v>280</v>
      </c>
      <c r="B617" t="s">
        <v>304</v>
      </c>
      <c r="C617" t="s">
        <v>11</v>
      </c>
      <c r="D617" t="s">
        <v>17</v>
      </c>
      <c r="E617" t="s">
        <v>332</v>
      </c>
      <c r="F617" t="str">
        <f>VLOOKUP(H617,Vlookup!A:B,2,0)</f>
        <v>580-589 Distribution Operations</v>
      </c>
      <c r="G617" t="str">
        <f t="shared" si="10"/>
        <v>Non-Generation</v>
      </c>
      <c r="H617" s="26">
        <v>586</v>
      </c>
      <c r="I617" s="5" t="s">
        <v>159</v>
      </c>
      <c r="J617" t="s">
        <v>160</v>
      </c>
      <c r="K617" t="s">
        <v>103</v>
      </c>
      <c r="L617" s="5">
        <v>2024</v>
      </c>
      <c r="M617" s="6">
        <v>11873.04</v>
      </c>
    </row>
    <row r="618" spans="1:13" x14ac:dyDescent="0.3">
      <c r="A618" t="s">
        <v>280</v>
      </c>
      <c r="B618" t="s">
        <v>304</v>
      </c>
      <c r="C618" t="s">
        <v>11</v>
      </c>
      <c r="D618" t="s">
        <v>17</v>
      </c>
      <c r="E618" t="s">
        <v>332</v>
      </c>
      <c r="F618" t="str">
        <f>VLOOKUP(H618,Vlookup!A:B,2,0)</f>
        <v>580-589 Distribution Operations</v>
      </c>
      <c r="G618" t="str">
        <f t="shared" si="10"/>
        <v>Non-Generation</v>
      </c>
      <c r="H618" s="26">
        <v>587</v>
      </c>
      <c r="I618" s="5" t="s">
        <v>18</v>
      </c>
      <c r="J618" t="s">
        <v>19</v>
      </c>
      <c r="K618" t="s">
        <v>15</v>
      </c>
      <c r="L618" s="5">
        <v>2024</v>
      </c>
      <c r="M618" s="6">
        <v>630820.45440000005</v>
      </c>
    </row>
    <row r="619" spans="1:13" x14ac:dyDescent="0.3">
      <c r="A619" t="s">
        <v>280</v>
      </c>
      <c r="B619" t="s">
        <v>304</v>
      </c>
      <c r="C619" t="s">
        <v>11</v>
      </c>
      <c r="D619" t="s">
        <v>17</v>
      </c>
      <c r="E619" t="s">
        <v>332</v>
      </c>
      <c r="F619" t="str">
        <f>VLOOKUP(H619,Vlookup!A:B,2,0)</f>
        <v>580-589 Distribution Operations</v>
      </c>
      <c r="G619" t="str">
        <f t="shared" si="10"/>
        <v>Non-Generation</v>
      </c>
      <c r="H619" s="26">
        <v>587</v>
      </c>
      <c r="I619" s="5" t="s">
        <v>18</v>
      </c>
      <c r="J619" t="s">
        <v>19</v>
      </c>
      <c r="K619" t="s">
        <v>102</v>
      </c>
      <c r="L619" s="5">
        <v>2024</v>
      </c>
      <c r="M619" s="6">
        <v>78860.917799999996</v>
      </c>
    </row>
    <row r="620" spans="1:13" x14ac:dyDescent="0.3">
      <c r="A620" t="s">
        <v>280</v>
      </c>
      <c r="B620" t="s">
        <v>304</v>
      </c>
      <c r="C620" t="s">
        <v>11</v>
      </c>
      <c r="D620" t="s">
        <v>17</v>
      </c>
      <c r="E620" t="s">
        <v>332</v>
      </c>
      <c r="F620" t="str">
        <f>VLOOKUP(H620,Vlookup!A:B,2,0)</f>
        <v>580-589 Distribution Operations</v>
      </c>
      <c r="G620" t="str">
        <f t="shared" si="10"/>
        <v>Non-Generation</v>
      </c>
      <c r="H620" s="26">
        <v>587</v>
      </c>
      <c r="I620" s="5" t="s">
        <v>18</v>
      </c>
      <c r="J620" t="s">
        <v>19</v>
      </c>
      <c r="K620" t="s">
        <v>16</v>
      </c>
      <c r="L620" s="5">
        <v>2024</v>
      </c>
      <c r="M620" s="6">
        <v>69390.3</v>
      </c>
    </row>
    <row r="621" spans="1:13" x14ac:dyDescent="0.3">
      <c r="A621" t="s">
        <v>280</v>
      </c>
      <c r="B621" t="s">
        <v>304</v>
      </c>
      <c r="C621" t="s">
        <v>11</v>
      </c>
      <c r="D621" t="s">
        <v>17</v>
      </c>
      <c r="E621" t="s">
        <v>332</v>
      </c>
      <c r="F621" t="str">
        <f>VLOOKUP(H621,Vlookup!A:B,2,0)</f>
        <v>580-589 Distribution Operations</v>
      </c>
      <c r="G621" t="str">
        <f t="shared" si="10"/>
        <v>Non-Generation</v>
      </c>
      <c r="H621" s="26">
        <v>587</v>
      </c>
      <c r="I621" s="5" t="s">
        <v>18</v>
      </c>
      <c r="J621" t="s">
        <v>19</v>
      </c>
      <c r="K621" t="s">
        <v>103</v>
      </c>
      <c r="L621" s="5">
        <v>2024</v>
      </c>
      <c r="M621" s="6">
        <v>2365.94</v>
      </c>
    </row>
    <row r="622" spans="1:13" x14ac:dyDescent="0.3">
      <c r="A622" t="s">
        <v>280</v>
      </c>
      <c r="B622" t="s">
        <v>304</v>
      </c>
      <c r="C622" t="s">
        <v>11</v>
      </c>
      <c r="D622" t="s">
        <v>17</v>
      </c>
      <c r="E622" t="s">
        <v>332</v>
      </c>
      <c r="F622" t="str">
        <f>VLOOKUP(H622,Vlookup!A:B,2,0)</f>
        <v>580-589 Distribution Operations</v>
      </c>
      <c r="G622" t="str">
        <f t="shared" si="10"/>
        <v>Non-Generation</v>
      </c>
      <c r="H622" s="26">
        <v>588</v>
      </c>
      <c r="I622" s="5" t="s">
        <v>43</v>
      </c>
      <c r="J622" t="s">
        <v>44</v>
      </c>
      <c r="K622" t="s">
        <v>102</v>
      </c>
      <c r="L622" s="5">
        <v>2024</v>
      </c>
      <c r="M622" s="6">
        <v>73532.476800000004</v>
      </c>
    </row>
    <row r="623" spans="1:13" x14ac:dyDescent="0.3">
      <c r="A623" t="s">
        <v>280</v>
      </c>
      <c r="B623" t="s">
        <v>304</v>
      </c>
      <c r="C623" t="s">
        <v>11</v>
      </c>
      <c r="D623" t="s">
        <v>17</v>
      </c>
      <c r="E623" t="s">
        <v>332</v>
      </c>
      <c r="F623" t="str">
        <f>VLOOKUP(H623,Vlookup!A:B,2,0)</f>
        <v>580-589 Distribution Operations</v>
      </c>
      <c r="G623" t="str">
        <f t="shared" si="10"/>
        <v>Non-Generation</v>
      </c>
      <c r="H623" s="26">
        <v>588</v>
      </c>
      <c r="I623" s="5" t="s">
        <v>43</v>
      </c>
      <c r="J623" t="s">
        <v>44</v>
      </c>
      <c r="K623" t="s">
        <v>103</v>
      </c>
      <c r="L623" s="5">
        <v>2024</v>
      </c>
      <c r="M623" s="6">
        <v>2206.06</v>
      </c>
    </row>
    <row r="624" spans="1:13" x14ac:dyDescent="0.3">
      <c r="A624" t="s">
        <v>280</v>
      </c>
      <c r="B624" t="s">
        <v>304</v>
      </c>
      <c r="C624" t="s">
        <v>11</v>
      </c>
      <c r="D624" t="s">
        <v>17</v>
      </c>
      <c r="E624" t="s">
        <v>332</v>
      </c>
      <c r="F624" t="str">
        <f>VLOOKUP(H624,Vlookup!A:B,2,0)</f>
        <v>590-598 Distribution Maintenance</v>
      </c>
      <c r="G624" t="str">
        <f t="shared" si="10"/>
        <v>Non-Generation</v>
      </c>
      <c r="H624" s="26">
        <v>597</v>
      </c>
      <c r="I624" s="5" t="s">
        <v>161</v>
      </c>
      <c r="J624" t="s">
        <v>162</v>
      </c>
      <c r="K624" t="s">
        <v>15</v>
      </c>
      <c r="L624" s="5">
        <v>2024</v>
      </c>
      <c r="M624" s="6">
        <v>633074.26760000002</v>
      </c>
    </row>
    <row r="625" spans="1:13" x14ac:dyDescent="0.3">
      <c r="A625" t="s">
        <v>280</v>
      </c>
      <c r="B625" t="s">
        <v>304</v>
      </c>
      <c r="C625" t="s">
        <v>11</v>
      </c>
      <c r="D625" t="s">
        <v>17</v>
      </c>
      <c r="E625" t="s">
        <v>332</v>
      </c>
      <c r="F625" t="str">
        <f>VLOOKUP(H625,Vlookup!A:B,2,0)</f>
        <v>590-598 Distribution Maintenance</v>
      </c>
      <c r="G625" t="str">
        <f t="shared" si="10"/>
        <v>Non-Generation</v>
      </c>
      <c r="H625" s="26">
        <v>597</v>
      </c>
      <c r="I625" s="5" t="s">
        <v>161</v>
      </c>
      <c r="J625" t="s">
        <v>162</v>
      </c>
      <c r="K625" t="s">
        <v>102</v>
      </c>
      <c r="L625" s="5">
        <v>2024</v>
      </c>
      <c r="M625" s="6">
        <v>383214.27519999997</v>
      </c>
    </row>
    <row r="626" spans="1:13" x14ac:dyDescent="0.3">
      <c r="A626" t="s">
        <v>280</v>
      </c>
      <c r="B626" t="s">
        <v>304</v>
      </c>
      <c r="C626" t="s">
        <v>11</v>
      </c>
      <c r="D626" t="s">
        <v>17</v>
      </c>
      <c r="E626" t="s">
        <v>332</v>
      </c>
      <c r="F626" t="str">
        <f>VLOOKUP(H626,Vlookup!A:B,2,0)</f>
        <v>590-598 Distribution Maintenance</v>
      </c>
      <c r="G626" t="str">
        <f t="shared" si="10"/>
        <v>Non-Generation</v>
      </c>
      <c r="H626" s="26">
        <v>597</v>
      </c>
      <c r="I626" s="5" t="s">
        <v>161</v>
      </c>
      <c r="J626" t="s">
        <v>162</v>
      </c>
      <c r="K626" t="s">
        <v>22</v>
      </c>
      <c r="L626" s="5">
        <v>2024</v>
      </c>
      <c r="M626" s="6">
        <v>-104661.06299999999</v>
      </c>
    </row>
    <row r="627" spans="1:13" x14ac:dyDescent="0.3">
      <c r="A627" t="s">
        <v>280</v>
      </c>
      <c r="B627" t="s">
        <v>304</v>
      </c>
      <c r="C627" t="s">
        <v>11</v>
      </c>
      <c r="D627" t="s">
        <v>17</v>
      </c>
      <c r="E627" t="s">
        <v>332</v>
      </c>
      <c r="F627" t="str">
        <f>VLOOKUP(H627,Vlookup!A:B,2,0)</f>
        <v>590-598 Distribution Maintenance</v>
      </c>
      <c r="G627" t="str">
        <f t="shared" si="10"/>
        <v>Non-Generation</v>
      </c>
      <c r="H627" s="26">
        <v>597</v>
      </c>
      <c r="I627" s="5" t="s">
        <v>161</v>
      </c>
      <c r="J627" t="s">
        <v>162</v>
      </c>
      <c r="K627" t="s">
        <v>16</v>
      </c>
      <c r="L627" s="5">
        <v>2024</v>
      </c>
      <c r="M627" s="6">
        <v>58125.42</v>
      </c>
    </row>
    <row r="628" spans="1:13" x14ac:dyDescent="0.3">
      <c r="A628" t="s">
        <v>280</v>
      </c>
      <c r="B628" t="s">
        <v>304</v>
      </c>
      <c r="C628" t="s">
        <v>11</v>
      </c>
      <c r="D628" t="s">
        <v>17</v>
      </c>
      <c r="E628" t="s">
        <v>332</v>
      </c>
      <c r="F628" t="str">
        <f>VLOOKUP(H628,Vlookup!A:B,2,0)</f>
        <v>590-598 Distribution Maintenance</v>
      </c>
      <c r="G628" t="str">
        <f t="shared" si="10"/>
        <v>Non-Generation</v>
      </c>
      <c r="H628" s="26">
        <v>597</v>
      </c>
      <c r="I628" s="5" t="s">
        <v>161</v>
      </c>
      <c r="J628" t="s">
        <v>162</v>
      </c>
      <c r="K628" t="s">
        <v>103</v>
      </c>
      <c r="L628" s="5">
        <v>2024</v>
      </c>
      <c r="M628" s="6">
        <v>11496.46</v>
      </c>
    </row>
    <row r="629" spans="1:13" x14ac:dyDescent="0.3">
      <c r="A629" t="s">
        <v>280</v>
      </c>
      <c r="B629" t="s">
        <v>304</v>
      </c>
      <c r="C629" t="s">
        <v>11</v>
      </c>
      <c r="D629" t="s">
        <v>17</v>
      </c>
      <c r="E629" t="s">
        <v>332</v>
      </c>
      <c r="F629" t="str">
        <f>VLOOKUP(H629,Vlookup!A:B,2,0)</f>
        <v>901-905 Customer Accounts Operations</v>
      </c>
      <c r="G629" t="str">
        <f t="shared" si="10"/>
        <v>Non-Generation</v>
      </c>
      <c r="H629" s="26">
        <v>901</v>
      </c>
      <c r="I629" s="5" t="s">
        <v>20</v>
      </c>
      <c r="J629" t="s">
        <v>21</v>
      </c>
      <c r="K629" t="s">
        <v>15</v>
      </c>
      <c r="L629" s="5">
        <v>2024</v>
      </c>
      <c r="M629" s="6">
        <v>96043.779599999994</v>
      </c>
    </row>
    <row r="630" spans="1:13" x14ac:dyDescent="0.3">
      <c r="A630" t="s">
        <v>280</v>
      </c>
      <c r="B630" t="s">
        <v>304</v>
      </c>
      <c r="C630" t="s">
        <v>11</v>
      </c>
      <c r="D630" t="s">
        <v>17</v>
      </c>
      <c r="E630" t="s">
        <v>332</v>
      </c>
      <c r="F630" t="str">
        <f>VLOOKUP(H630,Vlookup!A:B,2,0)</f>
        <v>901-905 Customer Accounts Operations</v>
      </c>
      <c r="G630" t="str">
        <f t="shared" si="10"/>
        <v>Non-Generation</v>
      </c>
      <c r="H630" s="26">
        <v>901</v>
      </c>
      <c r="I630" s="5" t="s">
        <v>20</v>
      </c>
      <c r="J630" t="s">
        <v>21</v>
      </c>
      <c r="K630" t="s">
        <v>16</v>
      </c>
      <c r="L630" s="5">
        <v>2024</v>
      </c>
      <c r="M630" s="6">
        <v>10564.8</v>
      </c>
    </row>
    <row r="631" spans="1:13" x14ac:dyDescent="0.3">
      <c r="A631" t="s">
        <v>280</v>
      </c>
      <c r="B631" t="s">
        <v>304</v>
      </c>
      <c r="C631" t="s">
        <v>11</v>
      </c>
      <c r="D631" t="s">
        <v>17</v>
      </c>
      <c r="E631" t="s">
        <v>332</v>
      </c>
      <c r="F631" t="str">
        <f>VLOOKUP(H631,Vlookup!A:B,2,0)</f>
        <v>901-905 Customer Accounts Operations</v>
      </c>
      <c r="G631" t="str">
        <f t="shared" si="10"/>
        <v>Non-Generation</v>
      </c>
      <c r="H631" s="26">
        <v>902</v>
      </c>
      <c r="I631" s="5" t="s">
        <v>163</v>
      </c>
      <c r="J631" t="s">
        <v>164</v>
      </c>
      <c r="K631" t="s">
        <v>15</v>
      </c>
      <c r="L631" s="5">
        <v>2024</v>
      </c>
      <c r="M631" s="6">
        <v>128202.799</v>
      </c>
    </row>
    <row r="632" spans="1:13" x14ac:dyDescent="0.3">
      <c r="A632" t="s">
        <v>280</v>
      </c>
      <c r="B632" t="s">
        <v>304</v>
      </c>
      <c r="C632" t="s">
        <v>11</v>
      </c>
      <c r="D632" t="s">
        <v>17</v>
      </c>
      <c r="E632" t="s">
        <v>332</v>
      </c>
      <c r="F632" t="str">
        <f>VLOOKUP(H632,Vlookup!A:B,2,0)</f>
        <v>901-905 Customer Accounts Operations</v>
      </c>
      <c r="G632" t="str">
        <f t="shared" si="10"/>
        <v>Non-Generation</v>
      </c>
      <c r="H632" s="26">
        <v>902</v>
      </c>
      <c r="I632" s="5" t="s">
        <v>163</v>
      </c>
      <c r="J632" t="s">
        <v>164</v>
      </c>
      <c r="K632" t="s">
        <v>102</v>
      </c>
      <c r="L632" s="5">
        <v>2024</v>
      </c>
      <c r="M632" s="6">
        <v>626981.36769999994</v>
      </c>
    </row>
    <row r="633" spans="1:13" x14ac:dyDescent="0.3">
      <c r="A633" t="s">
        <v>280</v>
      </c>
      <c r="B633" t="s">
        <v>304</v>
      </c>
      <c r="C633" t="s">
        <v>11</v>
      </c>
      <c r="D633" t="s">
        <v>17</v>
      </c>
      <c r="E633" t="s">
        <v>332</v>
      </c>
      <c r="F633" t="str">
        <f>VLOOKUP(H633,Vlookup!A:B,2,0)</f>
        <v>901-905 Customer Accounts Operations</v>
      </c>
      <c r="G633" t="str">
        <f t="shared" si="10"/>
        <v>Non-Generation</v>
      </c>
      <c r="H633" s="26">
        <v>902</v>
      </c>
      <c r="I633" s="5" t="s">
        <v>163</v>
      </c>
      <c r="J633" t="s">
        <v>164</v>
      </c>
      <c r="K633" t="s">
        <v>16</v>
      </c>
      <c r="L633" s="5">
        <v>2024</v>
      </c>
      <c r="M633" s="6">
        <v>14102.28</v>
      </c>
    </row>
    <row r="634" spans="1:13" x14ac:dyDescent="0.3">
      <c r="A634" t="s">
        <v>280</v>
      </c>
      <c r="B634" t="s">
        <v>304</v>
      </c>
      <c r="C634" t="s">
        <v>11</v>
      </c>
      <c r="D634" t="s">
        <v>17</v>
      </c>
      <c r="E634" t="s">
        <v>332</v>
      </c>
      <c r="F634" t="str">
        <f>VLOOKUP(H634,Vlookup!A:B,2,0)</f>
        <v>901-905 Customer Accounts Operations</v>
      </c>
      <c r="G634" t="str">
        <f t="shared" si="10"/>
        <v>Non-Generation</v>
      </c>
      <c r="H634" s="26">
        <v>902</v>
      </c>
      <c r="I634" s="5" t="s">
        <v>163</v>
      </c>
      <c r="J634" t="s">
        <v>164</v>
      </c>
      <c r="K634" t="s">
        <v>103</v>
      </c>
      <c r="L634" s="5">
        <v>2024</v>
      </c>
      <c r="M634" s="6">
        <v>18809.439999999999</v>
      </c>
    </row>
    <row r="635" spans="1:13" x14ac:dyDescent="0.3">
      <c r="A635" t="s">
        <v>280</v>
      </c>
      <c r="B635" t="s">
        <v>304</v>
      </c>
      <c r="C635" t="s">
        <v>11</v>
      </c>
      <c r="D635" t="s">
        <v>17</v>
      </c>
      <c r="E635" t="s">
        <v>332</v>
      </c>
      <c r="F635" t="str">
        <f>VLOOKUP(H635,Vlookup!A:B,2,0)</f>
        <v>901-905 Customer Accounts Operations</v>
      </c>
      <c r="G635" t="str">
        <f t="shared" si="10"/>
        <v>Non-Generation</v>
      </c>
      <c r="H635" s="26">
        <v>903</v>
      </c>
      <c r="I635" s="5" t="s">
        <v>24</v>
      </c>
      <c r="J635" t="s">
        <v>25</v>
      </c>
      <c r="K635" t="s">
        <v>22</v>
      </c>
      <c r="L635" s="5">
        <v>2024</v>
      </c>
      <c r="M635" s="6">
        <v>-402600</v>
      </c>
    </row>
    <row r="636" spans="1:13" x14ac:dyDescent="0.3">
      <c r="A636" t="s">
        <v>280</v>
      </c>
      <c r="B636" t="s">
        <v>304</v>
      </c>
      <c r="C636" t="s">
        <v>11</v>
      </c>
      <c r="D636" t="s">
        <v>17</v>
      </c>
      <c r="E636" t="s">
        <v>332</v>
      </c>
      <c r="F636" t="str">
        <f>VLOOKUP(H636,Vlookup!A:B,2,0)</f>
        <v>901-905 Customer Accounts Operations</v>
      </c>
      <c r="G636" t="str">
        <f t="shared" si="10"/>
        <v>Non-Generation</v>
      </c>
      <c r="H636" s="26">
        <v>903</v>
      </c>
      <c r="I636" s="5" t="s">
        <v>24</v>
      </c>
      <c r="J636" t="s">
        <v>25</v>
      </c>
      <c r="K636" t="s">
        <v>104</v>
      </c>
      <c r="L636" s="5">
        <v>2024</v>
      </c>
      <c r="M636" s="6">
        <v>86673.72</v>
      </c>
    </row>
    <row r="637" spans="1:13" x14ac:dyDescent="0.3">
      <c r="A637" t="s">
        <v>280</v>
      </c>
      <c r="B637" t="s">
        <v>304</v>
      </c>
      <c r="C637" t="s">
        <v>11</v>
      </c>
      <c r="D637" t="s">
        <v>17</v>
      </c>
      <c r="E637" t="s">
        <v>332</v>
      </c>
      <c r="F637" t="str">
        <f>VLOOKUP(H637,Vlookup!A:B,2,0)</f>
        <v>901-905 Customer Accounts Operations</v>
      </c>
      <c r="G637" t="str">
        <f t="shared" si="10"/>
        <v>Non-Generation</v>
      </c>
      <c r="H637" s="26">
        <v>903</v>
      </c>
      <c r="I637" s="5" t="s">
        <v>24</v>
      </c>
      <c r="J637" t="s">
        <v>25</v>
      </c>
      <c r="K637" t="s">
        <v>16</v>
      </c>
      <c r="L637" s="5">
        <v>2024</v>
      </c>
      <c r="M637" s="6">
        <v>-44286</v>
      </c>
    </row>
    <row r="638" spans="1:13" x14ac:dyDescent="0.3">
      <c r="A638" t="s">
        <v>280</v>
      </c>
      <c r="B638" t="s">
        <v>304</v>
      </c>
      <c r="C638" t="s">
        <v>11</v>
      </c>
      <c r="D638" t="s">
        <v>17</v>
      </c>
      <c r="E638" t="s">
        <v>332</v>
      </c>
      <c r="F638" t="str">
        <f>VLOOKUP(H638,Vlookup!A:B,2,0)</f>
        <v>901-905 Customer Accounts Operations</v>
      </c>
      <c r="G638" t="str">
        <f t="shared" si="10"/>
        <v>Non-Generation</v>
      </c>
      <c r="H638" s="26">
        <v>903</v>
      </c>
      <c r="I638" s="5" t="s">
        <v>24</v>
      </c>
      <c r="J638" t="s">
        <v>25</v>
      </c>
      <c r="K638" t="s">
        <v>103</v>
      </c>
      <c r="L638" s="5">
        <v>2024</v>
      </c>
      <c r="M638" s="6">
        <v>2600.2800000000002</v>
      </c>
    </row>
    <row r="639" spans="1:13" x14ac:dyDescent="0.3">
      <c r="A639" t="s">
        <v>280</v>
      </c>
      <c r="B639" t="s">
        <v>304</v>
      </c>
      <c r="C639" t="s">
        <v>11</v>
      </c>
      <c r="D639" t="s">
        <v>17</v>
      </c>
      <c r="E639" t="s">
        <v>311</v>
      </c>
      <c r="F639" t="str">
        <f>VLOOKUP(H639,Vlookup!A:B,2,0)</f>
        <v>551-557 Combustion Turbine Maintenance</v>
      </c>
      <c r="G639" t="str">
        <f t="shared" si="10"/>
        <v>Non-Generation</v>
      </c>
      <c r="H639" s="26">
        <v>556</v>
      </c>
      <c r="I639" s="5" t="s">
        <v>148</v>
      </c>
      <c r="J639" t="s">
        <v>149</v>
      </c>
      <c r="K639" t="s">
        <v>15</v>
      </c>
      <c r="L639" s="5">
        <v>2024</v>
      </c>
      <c r="M639" s="6">
        <v>29063.06</v>
      </c>
    </row>
    <row r="640" spans="1:13" x14ac:dyDescent="0.3">
      <c r="A640" t="s">
        <v>280</v>
      </c>
      <c r="B640" t="s">
        <v>304</v>
      </c>
      <c r="C640" t="s">
        <v>11</v>
      </c>
      <c r="D640" t="s">
        <v>17</v>
      </c>
      <c r="E640" t="s">
        <v>311</v>
      </c>
      <c r="F640" t="str">
        <f>VLOOKUP(H640,Vlookup!A:B,2,0)</f>
        <v>551-557 Combustion Turbine Maintenance</v>
      </c>
      <c r="G640" t="str">
        <f t="shared" si="10"/>
        <v>Non-Generation</v>
      </c>
      <c r="H640" s="26">
        <v>556</v>
      </c>
      <c r="I640" s="5" t="s">
        <v>148</v>
      </c>
      <c r="J640" t="s">
        <v>149</v>
      </c>
      <c r="K640" t="s">
        <v>16</v>
      </c>
      <c r="L640" s="5">
        <v>2024</v>
      </c>
      <c r="M640" s="6">
        <v>3487.58</v>
      </c>
    </row>
    <row r="641" spans="1:13" x14ac:dyDescent="0.3">
      <c r="A641" t="s">
        <v>280</v>
      </c>
      <c r="B641" t="s">
        <v>304</v>
      </c>
      <c r="C641" t="s">
        <v>11</v>
      </c>
      <c r="D641" t="s">
        <v>17</v>
      </c>
      <c r="E641" t="s">
        <v>311</v>
      </c>
      <c r="F641" t="str">
        <f>VLOOKUP(H641,Vlookup!A:B,2,0)</f>
        <v>551-557 Combustion Turbine Maintenance</v>
      </c>
      <c r="G641" t="str">
        <f t="shared" si="10"/>
        <v>Non-Generation</v>
      </c>
      <c r="H641" s="26">
        <v>557</v>
      </c>
      <c r="I641" s="5" t="s">
        <v>52</v>
      </c>
      <c r="J641" t="s">
        <v>53</v>
      </c>
      <c r="K641" t="s">
        <v>15</v>
      </c>
      <c r="L641" s="5">
        <v>2024</v>
      </c>
      <c r="M641" s="6">
        <v>9145.08</v>
      </c>
    </row>
    <row r="642" spans="1:13" x14ac:dyDescent="0.3">
      <c r="A642" t="s">
        <v>280</v>
      </c>
      <c r="B642" t="s">
        <v>304</v>
      </c>
      <c r="C642" t="s">
        <v>11</v>
      </c>
      <c r="D642" t="s">
        <v>17</v>
      </c>
      <c r="E642" t="s">
        <v>311</v>
      </c>
      <c r="F642" t="str">
        <f>VLOOKUP(H642,Vlookup!A:B,2,0)</f>
        <v>551-557 Combustion Turbine Maintenance</v>
      </c>
      <c r="G642" t="str">
        <f t="shared" si="10"/>
        <v>Non-Generation</v>
      </c>
      <c r="H642" s="26">
        <v>557</v>
      </c>
      <c r="I642" s="5" t="s">
        <v>52</v>
      </c>
      <c r="J642" t="s">
        <v>53</v>
      </c>
      <c r="K642" t="s">
        <v>16</v>
      </c>
      <c r="L642" s="5">
        <v>2024</v>
      </c>
      <c r="M642" s="6">
        <v>1005.9</v>
      </c>
    </row>
    <row r="643" spans="1:13" x14ac:dyDescent="0.3">
      <c r="A643" t="s">
        <v>280</v>
      </c>
      <c r="B643" t="s">
        <v>304</v>
      </c>
      <c r="C643" t="s">
        <v>11</v>
      </c>
      <c r="D643" t="s">
        <v>17</v>
      </c>
      <c r="E643" t="s">
        <v>311</v>
      </c>
      <c r="F643" t="str">
        <f>VLOOKUP(H643,Vlookup!A:B,2,0)</f>
        <v>560-567 Transmission Operations</v>
      </c>
      <c r="G643" t="str">
        <f t="shared" si="10"/>
        <v>Non-Generation</v>
      </c>
      <c r="H643" s="26">
        <v>566</v>
      </c>
      <c r="I643" s="5" t="s">
        <v>60</v>
      </c>
      <c r="J643" t="s">
        <v>61</v>
      </c>
      <c r="K643" t="s">
        <v>15</v>
      </c>
      <c r="L643" s="5">
        <v>2024</v>
      </c>
      <c r="M643" s="6">
        <v>20245.135999999999</v>
      </c>
    </row>
    <row r="644" spans="1:13" x14ac:dyDescent="0.3">
      <c r="A644" t="s">
        <v>280</v>
      </c>
      <c r="B644" t="s">
        <v>304</v>
      </c>
      <c r="C644" t="s">
        <v>11</v>
      </c>
      <c r="D644" t="s">
        <v>17</v>
      </c>
      <c r="E644" t="s">
        <v>311</v>
      </c>
      <c r="F644" t="str">
        <f>VLOOKUP(H644,Vlookup!A:B,2,0)</f>
        <v>560-567 Transmission Operations</v>
      </c>
      <c r="G644" t="str">
        <f t="shared" si="10"/>
        <v>Non-Generation</v>
      </c>
      <c r="H644" s="26">
        <v>566</v>
      </c>
      <c r="I644" s="5" t="s">
        <v>60</v>
      </c>
      <c r="J644" t="s">
        <v>61</v>
      </c>
      <c r="K644" t="s">
        <v>16</v>
      </c>
      <c r="L644" s="5">
        <v>2024</v>
      </c>
      <c r="M644" s="6">
        <v>2226.96</v>
      </c>
    </row>
    <row r="645" spans="1:13" x14ac:dyDescent="0.3">
      <c r="A645" t="s">
        <v>280</v>
      </c>
      <c r="B645" t="s">
        <v>304</v>
      </c>
      <c r="C645" t="s">
        <v>11</v>
      </c>
      <c r="D645" t="s">
        <v>17</v>
      </c>
      <c r="E645" t="s">
        <v>311</v>
      </c>
      <c r="F645" t="str">
        <f>VLOOKUP(H645,Vlookup!A:B,2,0)</f>
        <v>580-589 Distribution Operations</v>
      </c>
      <c r="G645" t="str">
        <f t="shared" si="10"/>
        <v>Non-Generation</v>
      </c>
      <c r="H645" s="26">
        <v>588</v>
      </c>
      <c r="I645" s="5" t="s">
        <v>43</v>
      </c>
      <c r="J645" t="s">
        <v>44</v>
      </c>
      <c r="K645" t="s">
        <v>15</v>
      </c>
      <c r="L645" s="5">
        <v>2024</v>
      </c>
      <c r="M645" s="6">
        <v>978233.89159999997</v>
      </c>
    </row>
    <row r="646" spans="1:13" x14ac:dyDescent="0.3">
      <c r="A646" t="s">
        <v>280</v>
      </c>
      <c r="B646" t="s">
        <v>304</v>
      </c>
      <c r="C646" t="s">
        <v>11</v>
      </c>
      <c r="D646" t="s">
        <v>17</v>
      </c>
      <c r="E646" t="s">
        <v>311</v>
      </c>
      <c r="F646" t="str">
        <f>VLOOKUP(H646,Vlookup!A:B,2,0)</f>
        <v>580-589 Distribution Operations</v>
      </c>
      <c r="G646" t="str">
        <f t="shared" si="10"/>
        <v>Non-Generation</v>
      </c>
      <c r="H646" s="26">
        <v>588</v>
      </c>
      <c r="I646" s="5" t="s">
        <v>43</v>
      </c>
      <c r="J646" t="s">
        <v>44</v>
      </c>
      <c r="K646" t="s">
        <v>23</v>
      </c>
      <c r="L646" s="5">
        <v>2024</v>
      </c>
      <c r="M646" s="6">
        <v>63472.968000000001</v>
      </c>
    </row>
    <row r="647" spans="1:13" x14ac:dyDescent="0.3">
      <c r="A647" t="s">
        <v>280</v>
      </c>
      <c r="B647" t="s">
        <v>304</v>
      </c>
      <c r="C647" t="s">
        <v>11</v>
      </c>
      <c r="D647" t="s">
        <v>17</v>
      </c>
      <c r="E647" t="s">
        <v>311</v>
      </c>
      <c r="F647" t="str">
        <f>VLOOKUP(H647,Vlookup!A:B,2,0)</f>
        <v>580-589 Distribution Operations</v>
      </c>
      <c r="G647" t="str">
        <f t="shared" si="10"/>
        <v>Non-Generation</v>
      </c>
      <c r="H647" s="26">
        <v>588</v>
      </c>
      <c r="I647" s="5" t="s">
        <v>43</v>
      </c>
      <c r="J647" t="s">
        <v>44</v>
      </c>
      <c r="K647" t="s">
        <v>16</v>
      </c>
      <c r="L647" s="5">
        <v>2024</v>
      </c>
      <c r="M647" s="6">
        <v>114736.46</v>
      </c>
    </row>
    <row r="648" spans="1:13" x14ac:dyDescent="0.3">
      <c r="A648" t="s">
        <v>280</v>
      </c>
      <c r="B648" t="s">
        <v>304</v>
      </c>
      <c r="C648" t="s">
        <v>11</v>
      </c>
      <c r="D648" t="s">
        <v>17</v>
      </c>
      <c r="E648" t="s">
        <v>311</v>
      </c>
      <c r="F648" t="str">
        <f>VLOOKUP(H648,Vlookup!A:B,2,0)</f>
        <v>901-905 Customer Accounts Operations</v>
      </c>
      <c r="G648" t="str">
        <f t="shared" si="10"/>
        <v>Non-Generation</v>
      </c>
      <c r="H648" s="26">
        <v>903</v>
      </c>
      <c r="I648" s="5" t="s">
        <v>13</v>
      </c>
      <c r="J648" t="s">
        <v>14</v>
      </c>
      <c r="K648" t="s">
        <v>15</v>
      </c>
      <c r="L648" s="5">
        <v>2024</v>
      </c>
      <c r="M648" s="6">
        <v>1244417.4642</v>
      </c>
    </row>
    <row r="649" spans="1:13" x14ac:dyDescent="0.3">
      <c r="A649" t="s">
        <v>280</v>
      </c>
      <c r="B649" t="s">
        <v>304</v>
      </c>
      <c r="C649" t="s">
        <v>11</v>
      </c>
      <c r="D649" t="s">
        <v>17</v>
      </c>
      <c r="E649" t="s">
        <v>311</v>
      </c>
      <c r="F649" t="str">
        <f>VLOOKUP(H649,Vlookup!A:B,2,0)</f>
        <v>901-905 Customer Accounts Operations</v>
      </c>
      <c r="G649" t="str">
        <f t="shared" si="10"/>
        <v>Non-Generation</v>
      </c>
      <c r="H649" s="26">
        <v>903</v>
      </c>
      <c r="I649" s="5" t="s">
        <v>13</v>
      </c>
      <c r="J649" t="s">
        <v>14</v>
      </c>
      <c r="K649" t="s">
        <v>102</v>
      </c>
      <c r="L649" s="5">
        <v>2024</v>
      </c>
      <c r="M649" s="6">
        <v>39695.961199999998</v>
      </c>
    </row>
    <row r="650" spans="1:13" x14ac:dyDescent="0.3">
      <c r="A650" t="s">
        <v>280</v>
      </c>
      <c r="B650" t="s">
        <v>304</v>
      </c>
      <c r="C650" t="s">
        <v>11</v>
      </c>
      <c r="D650" t="s">
        <v>17</v>
      </c>
      <c r="E650" t="s">
        <v>311</v>
      </c>
      <c r="F650" t="str">
        <f>VLOOKUP(H650,Vlookup!A:B,2,0)</f>
        <v>901-905 Customer Accounts Operations</v>
      </c>
      <c r="G650" t="str">
        <f t="shared" si="10"/>
        <v>Non-Generation</v>
      </c>
      <c r="H650" s="26">
        <v>903</v>
      </c>
      <c r="I650" s="5" t="s">
        <v>13</v>
      </c>
      <c r="J650" t="s">
        <v>14</v>
      </c>
      <c r="K650" t="s">
        <v>23</v>
      </c>
      <c r="L650" s="5">
        <v>2024</v>
      </c>
      <c r="M650" s="6">
        <v>1165.8</v>
      </c>
    </row>
    <row r="651" spans="1:13" x14ac:dyDescent="0.3">
      <c r="A651" t="s">
        <v>280</v>
      </c>
      <c r="B651" t="s">
        <v>304</v>
      </c>
      <c r="C651" t="s">
        <v>11</v>
      </c>
      <c r="D651" t="s">
        <v>17</v>
      </c>
      <c r="E651" t="s">
        <v>311</v>
      </c>
      <c r="F651" t="str">
        <f>VLOOKUP(H651,Vlookup!A:B,2,0)</f>
        <v>901-905 Customer Accounts Operations</v>
      </c>
      <c r="G651" t="str">
        <f t="shared" si="10"/>
        <v>Non-Generation</v>
      </c>
      <c r="H651" s="26">
        <v>903</v>
      </c>
      <c r="I651" s="5" t="s">
        <v>13</v>
      </c>
      <c r="J651" t="s">
        <v>14</v>
      </c>
      <c r="K651" t="s">
        <v>16</v>
      </c>
      <c r="L651" s="5">
        <v>2024</v>
      </c>
      <c r="M651" s="6">
        <v>143245</v>
      </c>
    </row>
    <row r="652" spans="1:13" x14ac:dyDescent="0.3">
      <c r="A652" t="s">
        <v>280</v>
      </c>
      <c r="B652" t="s">
        <v>304</v>
      </c>
      <c r="C652" t="s">
        <v>11</v>
      </c>
      <c r="D652" t="s">
        <v>17</v>
      </c>
      <c r="E652" t="s">
        <v>311</v>
      </c>
      <c r="F652" t="str">
        <f>VLOOKUP(H652,Vlookup!A:B,2,0)</f>
        <v>901-905 Customer Accounts Operations</v>
      </c>
      <c r="G652" t="str">
        <f t="shared" si="10"/>
        <v>Non-Generation</v>
      </c>
      <c r="H652" s="26">
        <v>903</v>
      </c>
      <c r="I652" s="5" t="s">
        <v>13</v>
      </c>
      <c r="J652" t="s">
        <v>14</v>
      </c>
      <c r="K652" t="s">
        <v>103</v>
      </c>
      <c r="L652" s="5">
        <v>2024</v>
      </c>
      <c r="M652" s="6">
        <v>1190.9100000000001</v>
      </c>
    </row>
    <row r="653" spans="1:13" x14ac:dyDescent="0.3">
      <c r="A653" t="s">
        <v>280</v>
      </c>
      <c r="B653" t="s">
        <v>304</v>
      </c>
      <c r="C653" t="s">
        <v>11</v>
      </c>
      <c r="D653" t="s">
        <v>17</v>
      </c>
      <c r="E653" t="s">
        <v>311</v>
      </c>
      <c r="F653" t="str">
        <f>VLOOKUP(H653,Vlookup!A:B,2,0)</f>
        <v>901-905 Customer Accounts Operations</v>
      </c>
      <c r="G653" t="str">
        <f t="shared" si="10"/>
        <v>Non-Generation</v>
      </c>
      <c r="H653" s="26">
        <v>903</v>
      </c>
      <c r="I653" s="5" t="s">
        <v>24</v>
      </c>
      <c r="J653" t="s">
        <v>25</v>
      </c>
      <c r="K653" t="s">
        <v>15</v>
      </c>
      <c r="L653" s="5">
        <v>2024</v>
      </c>
      <c r="M653" s="6">
        <v>6780265.2773000002</v>
      </c>
    </row>
    <row r="654" spans="1:13" x14ac:dyDescent="0.3">
      <c r="A654" t="s">
        <v>280</v>
      </c>
      <c r="B654" t="s">
        <v>304</v>
      </c>
      <c r="C654" t="s">
        <v>11</v>
      </c>
      <c r="D654" t="s">
        <v>17</v>
      </c>
      <c r="E654" t="s">
        <v>311</v>
      </c>
      <c r="F654" t="str">
        <f>VLOOKUP(H654,Vlookup!A:B,2,0)</f>
        <v>901-905 Customer Accounts Operations</v>
      </c>
      <c r="G654" t="str">
        <f t="shared" si="10"/>
        <v>Non-Generation</v>
      </c>
      <c r="H654" s="26">
        <v>903</v>
      </c>
      <c r="I654" s="5" t="s">
        <v>24</v>
      </c>
      <c r="J654" t="s">
        <v>25</v>
      </c>
      <c r="K654" t="s">
        <v>22</v>
      </c>
      <c r="L654" s="5">
        <v>2024</v>
      </c>
      <c r="M654" s="6">
        <v>-176338.34</v>
      </c>
    </row>
    <row r="655" spans="1:13" x14ac:dyDescent="0.3">
      <c r="A655" t="s">
        <v>280</v>
      </c>
      <c r="B655" t="s">
        <v>304</v>
      </c>
      <c r="C655" t="s">
        <v>11</v>
      </c>
      <c r="D655" t="s">
        <v>17</v>
      </c>
      <c r="E655" t="s">
        <v>311</v>
      </c>
      <c r="F655" t="str">
        <f>VLOOKUP(H655,Vlookup!A:B,2,0)</f>
        <v>901-905 Customer Accounts Operations</v>
      </c>
      <c r="G655" t="str">
        <f t="shared" si="10"/>
        <v>Non-Generation</v>
      </c>
      <c r="H655" s="26">
        <v>903</v>
      </c>
      <c r="I655" s="5" t="s">
        <v>24</v>
      </c>
      <c r="J655" t="s">
        <v>25</v>
      </c>
      <c r="K655" t="s">
        <v>23</v>
      </c>
      <c r="L655" s="5">
        <v>2024</v>
      </c>
      <c r="M655" s="6">
        <v>155400.42000000001</v>
      </c>
    </row>
    <row r="656" spans="1:13" x14ac:dyDescent="0.3">
      <c r="A656" t="s">
        <v>280</v>
      </c>
      <c r="B656" t="s">
        <v>304</v>
      </c>
      <c r="C656" t="s">
        <v>11</v>
      </c>
      <c r="D656" t="s">
        <v>17</v>
      </c>
      <c r="E656" t="s">
        <v>311</v>
      </c>
      <c r="F656" t="str">
        <f>VLOOKUP(H656,Vlookup!A:B,2,0)</f>
        <v>901-905 Customer Accounts Operations</v>
      </c>
      <c r="G656" t="str">
        <f t="shared" si="10"/>
        <v>Non-Generation</v>
      </c>
      <c r="H656" s="26">
        <v>903</v>
      </c>
      <c r="I656" s="5" t="s">
        <v>24</v>
      </c>
      <c r="J656" t="s">
        <v>25</v>
      </c>
      <c r="K656" t="s">
        <v>30</v>
      </c>
      <c r="L656" s="5">
        <v>2024</v>
      </c>
      <c r="M656" s="6">
        <v>11039.888000000001</v>
      </c>
    </row>
    <row r="657" spans="1:13" x14ac:dyDescent="0.3">
      <c r="A657" t="s">
        <v>280</v>
      </c>
      <c r="B657" t="s">
        <v>304</v>
      </c>
      <c r="C657" t="s">
        <v>11</v>
      </c>
      <c r="D657" t="s">
        <v>17</v>
      </c>
      <c r="E657" t="s">
        <v>311</v>
      </c>
      <c r="F657" t="str">
        <f>VLOOKUP(H657,Vlookup!A:B,2,0)</f>
        <v>901-905 Customer Accounts Operations</v>
      </c>
      <c r="G657" t="str">
        <f t="shared" si="10"/>
        <v>Non-Generation</v>
      </c>
      <c r="H657" s="26">
        <v>903</v>
      </c>
      <c r="I657" s="5" t="s">
        <v>24</v>
      </c>
      <c r="J657" t="s">
        <v>25</v>
      </c>
      <c r="K657" t="s">
        <v>16</v>
      </c>
      <c r="L657" s="5">
        <v>2024</v>
      </c>
      <c r="M657" s="6">
        <v>718738.26</v>
      </c>
    </row>
    <row r="658" spans="1:13" x14ac:dyDescent="0.3">
      <c r="A658" t="s">
        <v>280</v>
      </c>
      <c r="B658" t="s">
        <v>304</v>
      </c>
      <c r="C658" t="s">
        <v>11</v>
      </c>
      <c r="D658" t="s">
        <v>17</v>
      </c>
      <c r="E658" t="s">
        <v>311</v>
      </c>
      <c r="F658" t="str">
        <f>VLOOKUP(H658,Vlookup!A:B,2,0)</f>
        <v>901-905 Customer Accounts Operations</v>
      </c>
      <c r="G658" t="str">
        <f t="shared" ref="G658:G721" si="11">IF(B658="FEG_ES",E658,"Non-Generation")</f>
        <v>Non-Generation</v>
      </c>
      <c r="H658" s="26">
        <v>903</v>
      </c>
      <c r="I658" s="5" t="s">
        <v>28</v>
      </c>
      <c r="J658" t="s">
        <v>29</v>
      </c>
      <c r="K658" t="s">
        <v>15</v>
      </c>
      <c r="L658" s="5">
        <v>2024</v>
      </c>
      <c r="M658" s="6">
        <v>8236494.7056</v>
      </c>
    </row>
    <row r="659" spans="1:13" x14ac:dyDescent="0.3">
      <c r="A659" t="s">
        <v>280</v>
      </c>
      <c r="B659" t="s">
        <v>304</v>
      </c>
      <c r="C659" t="s">
        <v>11</v>
      </c>
      <c r="D659" t="s">
        <v>17</v>
      </c>
      <c r="E659" t="s">
        <v>311</v>
      </c>
      <c r="F659" t="str">
        <f>VLOOKUP(H659,Vlookup!A:B,2,0)</f>
        <v>901-905 Customer Accounts Operations</v>
      </c>
      <c r="G659" t="str">
        <f t="shared" si="11"/>
        <v>Non-Generation</v>
      </c>
      <c r="H659" s="26">
        <v>903</v>
      </c>
      <c r="I659" s="5" t="s">
        <v>28</v>
      </c>
      <c r="J659" t="s">
        <v>29</v>
      </c>
      <c r="K659" t="s">
        <v>22</v>
      </c>
      <c r="L659" s="5">
        <v>2024</v>
      </c>
      <c r="M659" s="6">
        <v>-166806.51999999999</v>
      </c>
    </row>
    <row r="660" spans="1:13" x14ac:dyDescent="0.3">
      <c r="A660" t="s">
        <v>280</v>
      </c>
      <c r="B660" t="s">
        <v>304</v>
      </c>
      <c r="C660" t="s">
        <v>11</v>
      </c>
      <c r="D660" t="s">
        <v>17</v>
      </c>
      <c r="E660" t="s">
        <v>311</v>
      </c>
      <c r="F660" t="str">
        <f>VLOOKUP(H660,Vlookup!A:B,2,0)</f>
        <v>901-905 Customer Accounts Operations</v>
      </c>
      <c r="G660" t="str">
        <f t="shared" si="11"/>
        <v>Non-Generation</v>
      </c>
      <c r="H660" s="26">
        <v>903</v>
      </c>
      <c r="I660" s="5" t="s">
        <v>28</v>
      </c>
      <c r="J660" t="s">
        <v>29</v>
      </c>
      <c r="K660" t="s">
        <v>23</v>
      </c>
      <c r="L660" s="5">
        <v>2024</v>
      </c>
      <c r="M660" s="6">
        <v>288557.40000000002</v>
      </c>
    </row>
    <row r="661" spans="1:13" x14ac:dyDescent="0.3">
      <c r="A661" t="s">
        <v>280</v>
      </c>
      <c r="B661" t="s">
        <v>304</v>
      </c>
      <c r="C661" t="s">
        <v>11</v>
      </c>
      <c r="D661" t="s">
        <v>17</v>
      </c>
      <c r="E661" t="s">
        <v>311</v>
      </c>
      <c r="F661" t="str">
        <f>VLOOKUP(H661,Vlookup!A:B,2,0)</f>
        <v>901-905 Customer Accounts Operations</v>
      </c>
      <c r="G661" t="str">
        <f t="shared" si="11"/>
        <v>Non-Generation</v>
      </c>
      <c r="H661" s="26">
        <v>903</v>
      </c>
      <c r="I661" s="5" t="s">
        <v>28</v>
      </c>
      <c r="J661" t="s">
        <v>29</v>
      </c>
      <c r="K661" t="s">
        <v>30</v>
      </c>
      <c r="L661" s="5">
        <v>2024</v>
      </c>
      <c r="M661" s="6">
        <v>25280.94</v>
      </c>
    </row>
    <row r="662" spans="1:13" x14ac:dyDescent="0.3">
      <c r="A662" t="s">
        <v>280</v>
      </c>
      <c r="B662" t="s">
        <v>304</v>
      </c>
      <c r="C662" t="s">
        <v>11</v>
      </c>
      <c r="D662" t="s">
        <v>17</v>
      </c>
      <c r="E662" t="s">
        <v>311</v>
      </c>
      <c r="F662" t="str">
        <f>VLOOKUP(H662,Vlookup!A:B,2,0)</f>
        <v>901-905 Customer Accounts Operations</v>
      </c>
      <c r="G662" t="str">
        <f t="shared" si="11"/>
        <v>Non-Generation</v>
      </c>
      <c r="H662" s="26">
        <v>903</v>
      </c>
      <c r="I662" s="5" t="s">
        <v>28</v>
      </c>
      <c r="J662" t="s">
        <v>29</v>
      </c>
      <c r="K662" t="s">
        <v>16</v>
      </c>
      <c r="L662" s="5">
        <v>2024</v>
      </c>
      <c r="M662" s="6">
        <v>898907.6</v>
      </c>
    </row>
    <row r="663" spans="1:13" x14ac:dyDescent="0.3">
      <c r="A663" t="s">
        <v>280</v>
      </c>
      <c r="B663" t="s">
        <v>304</v>
      </c>
      <c r="C663" t="s">
        <v>11</v>
      </c>
      <c r="D663" t="s">
        <v>17</v>
      </c>
      <c r="E663" t="s">
        <v>311</v>
      </c>
      <c r="F663" t="str">
        <f>VLOOKUP(H663,Vlookup!A:B,2,0)</f>
        <v>901-905 Customer Accounts Operations</v>
      </c>
      <c r="G663" t="str">
        <f t="shared" si="11"/>
        <v>Non-Generation</v>
      </c>
      <c r="H663" s="26">
        <v>903</v>
      </c>
      <c r="I663" s="5" t="s">
        <v>31</v>
      </c>
      <c r="J663" t="s">
        <v>32</v>
      </c>
      <c r="K663" t="s">
        <v>15</v>
      </c>
      <c r="L663" s="5">
        <v>2024</v>
      </c>
      <c r="M663" s="6">
        <v>6020790.8996000001</v>
      </c>
    </row>
    <row r="664" spans="1:13" x14ac:dyDescent="0.3">
      <c r="A664" t="s">
        <v>280</v>
      </c>
      <c r="B664" t="s">
        <v>304</v>
      </c>
      <c r="C664" t="s">
        <v>11</v>
      </c>
      <c r="D664" t="s">
        <v>17</v>
      </c>
      <c r="E664" t="s">
        <v>311</v>
      </c>
      <c r="F664" t="str">
        <f>VLOOKUP(H664,Vlookup!A:B,2,0)</f>
        <v>901-905 Customer Accounts Operations</v>
      </c>
      <c r="G664" t="str">
        <f t="shared" si="11"/>
        <v>Non-Generation</v>
      </c>
      <c r="H664" s="26">
        <v>903</v>
      </c>
      <c r="I664" s="5" t="s">
        <v>31</v>
      </c>
      <c r="J664" t="s">
        <v>32</v>
      </c>
      <c r="K664" t="s">
        <v>22</v>
      </c>
      <c r="L664" s="5">
        <v>2024</v>
      </c>
      <c r="M664" s="6">
        <v>-133445.26</v>
      </c>
    </row>
    <row r="665" spans="1:13" x14ac:dyDescent="0.3">
      <c r="A665" t="s">
        <v>280</v>
      </c>
      <c r="B665" t="s">
        <v>304</v>
      </c>
      <c r="C665" t="s">
        <v>11</v>
      </c>
      <c r="D665" t="s">
        <v>17</v>
      </c>
      <c r="E665" t="s">
        <v>311</v>
      </c>
      <c r="F665" t="str">
        <f>VLOOKUP(H665,Vlookup!A:B,2,0)</f>
        <v>901-905 Customer Accounts Operations</v>
      </c>
      <c r="G665" t="str">
        <f t="shared" si="11"/>
        <v>Non-Generation</v>
      </c>
      <c r="H665" s="26">
        <v>903</v>
      </c>
      <c r="I665" s="5" t="s">
        <v>31</v>
      </c>
      <c r="J665" t="s">
        <v>32</v>
      </c>
      <c r="K665" t="s">
        <v>23</v>
      </c>
      <c r="L665" s="5">
        <v>2024</v>
      </c>
      <c r="M665" s="6">
        <v>149450.88</v>
      </c>
    </row>
    <row r="666" spans="1:13" x14ac:dyDescent="0.3">
      <c r="A666" t="s">
        <v>280</v>
      </c>
      <c r="B666" t="s">
        <v>304</v>
      </c>
      <c r="C666" t="s">
        <v>11</v>
      </c>
      <c r="D666" t="s">
        <v>17</v>
      </c>
      <c r="E666" t="s">
        <v>311</v>
      </c>
      <c r="F666" t="str">
        <f>VLOOKUP(H666,Vlookup!A:B,2,0)</f>
        <v>901-905 Customer Accounts Operations</v>
      </c>
      <c r="G666" t="str">
        <f t="shared" si="11"/>
        <v>Non-Generation</v>
      </c>
      <c r="H666" s="26">
        <v>903</v>
      </c>
      <c r="I666" s="5" t="s">
        <v>31</v>
      </c>
      <c r="J666" t="s">
        <v>32</v>
      </c>
      <c r="K666" t="s">
        <v>30</v>
      </c>
      <c r="L666" s="5">
        <v>2024</v>
      </c>
      <c r="M666" s="6">
        <v>8354.5400000000009</v>
      </c>
    </row>
    <row r="667" spans="1:13" x14ac:dyDescent="0.3">
      <c r="A667" t="s">
        <v>280</v>
      </c>
      <c r="B667" t="s">
        <v>304</v>
      </c>
      <c r="C667" t="s">
        <v>11</v>
      </c>
      <c r="D667" t="s">
        <v>17</v>
      </c>
      <c r="E667" t="s">
        <v>311</v>
      </c>
      <c r="F667" t="str">
        <f>VLOOKUP(H667,Vlookup!A:B,2,0)</f>
        <v>901-905 Customer Accounts Operations</v>
      </c>
      <c r="G667" t="str">
        <f t="shared" si="11"/>
        <v>Non-Generation</v>
      </c>
      <c r="H667" s="26">
        <v>903</v>
      </c>
      <c r="I667" s="5" t="s">
        <v>31</v>
      </c>
      <c r="J667" t="s">
        <v>32</v>
      </c>
      <c r="K667" t="s">
        <v>16</v>
      </c>
      <c r="L667" s="5">
        <v>2024</v>
      </c>
      <c r="M667" s="6">
        <v>645287.63</v>
      </c>
    </row>
    <row r="668" spans="1:13" x14ac:dyDescent="0.3">
      <c r="A668" t="s">
        <v>280</v>
      </c>
      <c r="B668" t="s">
        <v>304</v>
      </c>
      <c r="C668" t="s">
        <v>11</v>
      </c>
      <c r="D668" t="s">
        <v>17</v>
      </c>
      <c r="E668" t="s">
        <v>311</v>
      </c>
      <c r="F668" t="str">
        <f>VLOOKUP(H668,Vlookup!A:B,2,0)</f>
        <v>901-905 Customer Accounts Operations</v>
      </c>
      <c r="G668" t="str">
        <f t="shared" si="11"/>
        <v>Non-Generation</v>
      </c>
      <c r="H668" s="26">
        <v>903</v>
      </c>
      <c r="I668" s="5" t="s">
        <v>209</v>
      </c>
      <c r="J668" t="s">
        <v>210</v>
      </c>
      <c r="K668" t="s">
        <v>15</v>
      </c>
      <c r="L668" s="5">
        <v>2024</v>
      </c>
      <c r="M668" s="6">
        <v>145191.0808</v>
      </c>
    </row>
    <row r="669" spans="1:13" x14ac:dyDescent="0.3">
      <c r="A669" t="s">
        <v>280</v>
      </c>
      <c r="B669" t="s">
        <v>304</v>
      </c>
      <c r="C669" t="s">
        <v>11</v>
      </c>
      <c r="D669" t="s">
        <v>17</v>
      </c>
      <c r="E669" t="s">
        <v>311</v>
      </c>
      <c r="F669" t="str">
        <f>VLOOKUP(H669,Vlookup!A:B,2,0)</f>
        <v>901-905 Customer Accounts Operations</v>
      </c>
      <c r="G669" t="str">
        <f t="shared" si="11"/>
        <v>Non-Generation</v>
      </c>
      <c r="H669" s="26">
        <v>903</v>
      </c>
      <c r="I669" s="5" t="s">
        <v>209</v>
      </c>
      <c r="J669" t="s">
        <v>210</v>
      </c>
      <c r="K669" t="s">
        <v>16</v>
      </c>
      <c r="L669" s="5">
        <v>2024</v>
      </c>
      <c r="M669" s="6">
        <v>16055.06</v>
      </c>
    </row>
    <row r="670" spans="1:13" x14ac:dyDescent="0.3">
      <c r="A670" t="s">
        <v>280</v>
      </c>
      <c r="B670" t="s">
        <v>304</v>
      </c>
      <c r="C670" t="s">
        <v>11</v>
      </c>
      <c r="D670" t="s">
        <v>17</v>
      </c>
      <c r="E670" t="s">
        <v>311</v>
      </c>
      <c r="F670" t="str">
        <f>VLOOKUP(H670,Vlookup!A:B,2,0)</f>
        <v>906-910 Customer Service &amp; Informational Operations</v>
      </c>
      <c r="G670" t="str">
        <f t="shared" si="11"/>
        <v>Non-Generation</v>
      </c>
      <c r="H670" s="26">
        <v>910</v>
      </c>
      <c r="I670" s="5" t="s">
        <v>56</v>
      </c>
      <c r="J670" t="s">
        <v>57</v>
      </c>
      <c r="K670" t="s">
        <v>15</v>
      </c>
      <c r="L670" s="5">
        <v>2024</v>
      </c>
      <c r="M670" s="6">
        <v>141050.09700000001</v>
      </c>
    </row>
    <row r="671" spans="1:13" x14ac:dyDescent="0.3">
      <c r="A671" t="s">
        <v>280</v>
      </c>
      <c r="B671" t="s">
        <v>304</v>
      </c>
      <c r="C671" t="s">
        <v>11</v>
      </c>
      <c r="D671" t="s">
        <v>17</v>
      </c>
      <c r="E671" t="s">
        <v>311</v>
      </c>
      <c r="F671" t="str">
        <f>VLOOKUP(H671,Vlookup!A:B,2,0)</f>
        <v>906-910 Customer Service &amp; Informational Operations</v>
      </c>
      <c r="G671" t="str">
        <f t="shared" si="11"/>
        <v>Non-Generation</v>
      </c>
      <c r="H671" s="26">
        <v>910</v>
      </c>
      <c r="I671" s="5" t="s">
        <v>56</v>
      </c>
      <c r="J671" t="s">
        <v>57</v>
      </c>
      <c r="K671" t="s">
        <v>16</v>
      </c>
      <c r="L671" s="5">
        <v>2024</v>
      </c>
      <c r="M671" s="6">
        <v>15515.54</v>
      </c>
    </row>
    <row r="672" spans="1:13" x14ac:dyDescent="0.3">
      <c r="A672" t="s">
        <v>280</v>
      </c>
      <c r="B672" t="s">
        <v>304</v>
      </c>
      <c r="C672" t="s">
        <v>11</v>
      </c>
      <c r="D672" t="s">
        <v>17</v>
      </c>
      <c r="E672" t="s">
        <v>311</v>
      </c>
      <c r="F672" t="str">
        <f>VLOOKUP(H672,Vlookup!A:B,2,0)</f>
        <v>911-917 Sales Expense</v>
      </c>
      <c r="G672" t="str">
        <f t="shared" si="11"/>
        <v>Non-Generation</v>
      </c>
      <c r="H672" s="26">
        <v>912</v>
      </c>
      <c r="I672" s="5" t="s">
        <v>33</v>
      </c>
      <c r="J672" t="s">
        <v>34</v>
      </c>
      <c r="K672" t="s">
        <v>15</v>
      </c>
      <c r="L672" s="5">
        <v>2024</v>
      </c>
      <c r="M672" s="6">
        <v>1931410.253</v>
      </c>
    </row>
    <row r="673" spans="1:13" x14ac:dyDescent="0.3">
      <c r="A673" t="s">
        <v>280</v>
      </c>
      <c r="B673" t="s">
        <v>304</v>
      </c>
      <c r="C673" t="s">
        <v>11</v>
      </c>
      <c r="D673" t="s">
        <v>17</v>
      </c>
      <c r="E673" t="s">
        <v>311</v>
      </c>
      <c r="F673" t="str">
        <f>VLOOKUP(H673,Vlookup!A:B,2,0)</f>
        <v>911-917 Sales Expense</v>
      </c>
      <c r="G673" t="str">
        <f t="shared" si="11"/>
        <v>Non-Generation</v>
      </c>
      <c r="H673" s="26">
        <v>912</v>
      </c>
      <c r="I673" s="5" t="s">
        <v>33</v>
      </c>
      <c r="J673" t="s">
        <v>34</v>
      </c>
      <c r="K673" t="s">
        <v>16</v>
      </c>
      <c r="L673" s="5">
        <v>2024</v>
      </c>
      <c r="M673" s="6">
        <v>212455.22</v>
      </c>
    </row>
    <row r="674" spans="1:13" x14ac:dyDescent="0.3">
      <c r="A674" t="s">
        <v>280</v>
      </c>
      <c r="B674" t="s">
        <v>304</v>
      </c>
      <c r="C674" t="s">
        <v>11</v>
      </c>
      <c r="D674" t="s">
        <v>17</v>
      </c>
      <c r="E674" t="s">
        <v>311</v>
      </c>
      <c r="F674" t="str">
        <f>VLOOKUP(H674,Vlookup!A:B,2,0)</f>
        <v>920-933 Admin &amp; General Operations</v>
      </c>
      <c r="G674" t="str">
        <f t="shared" si="11"/>
        <v>Non-Generation</v>
      </c>
      <c r="H674" s="26">
        <v>920</v>
      </c>
      <c r="I674" s="5" t="s">
        <v>35</v>
      </c>
      <c r="J674" t="s">
        <v>36</v>
      </c>
      <c r="K674" t="s">
        <v>15</v>
      </c>
      <c r="L674" s="5">
        <v>2024</v>
      </c>
      <c r="M674" s="6">
        <v>29907.86</v>
      </c>
    </row>
    <row r="675" spans="1:13" x14ac:dyDescent="0.3">
      <c r="A675" t="s">
        <v>280</v>
      </c>
      <c r="B675" t="s">
        <v>304</v>
      </c>
      <c r="C675" t="s">
        <v>11</v>
      </c>
      <c r="D675" t="s">
        <v>17</v>
      </c>
      <c r="E675" t="s">
        <v>311</v>
      </c>
      <c r="F675" t="str">
        <f>VLOOKUP(H675,Vlookup!A:B,2,0)</f>
        <v>920-933 Admin &amp; General Operations</v>
      </c>
      <c r="G675" t="str">
        <f t="shared" si="11"/>
        <v>Non-Generation</v>
      </c>
      <c r="H675" s="26">
        <v>920</v>
      </c>
      <c r="I675" s="5" t="s">
        <v>35</v>
      </c>
      <c r="J675" t="s">
        <v>36</v>
      </c>
      <c r="K675" t="s">
        <v>22</v>
      </c>
      <c r="L675" s="5">
        <v>2024</v>
      </c>
      <c r="M675" s="6">
        <v>-172974.984</v>
      </c>
    </row>
    <row r="676" spans="1:13" x14ac:dyDescent="0.3">
      <c r="A676" t="s">
        <v>280</v>
      </c>
      <c r="B676" t="s">
        <v>304</v>
      </c>
      <c r="C676" t="s">
        <v>11</v>
      </c>
      <c r="D676" t="s">
        <v>17</v>
      </c>
      <c r="E676" t="s">
        <v>311</v>
      </c>
      <c r="F676" t="str">
        <f>VLOOKUP(H676,Vlookup!A:B,2,0)</f>
        <v>920-933 Admin &amp; General Operations</v>
      </c>
      <c r="G676" t="str">
        <f t="shared" si="11"/>
        <v>Non-Generation</v>
      </c>
      <c r="H676" s="26">
        <v>920</v>
      </c>
      <c r="I676" s="5" t="s">
        <v>35</v>
      </c>
      <c r="J676" t="s">
        <v>36</v>
      </c>
      <c r="K676" t="s">
        <v>16</v>
      </c>
      <c r="L676" s="5">
        <v>2024</v>
      </c>
      <c r="M676" s="6">
        <v>-15731.1</v>
      </c>
    </row>
    <row r="677" spans="1:13" x14ac:dyDescent="0.3">
      <c r="A677" t="s">
        <v>280</v>
      </c>
      <c r="B677" t="s">
        <v>304</v>
      </c>
      <c r="C677" t="s">
        <v>11</v>
      </c>
      <c r="D677" t="s">
        <v>39</v>
      </c>
      <c r="E677" t="s">
        <v>333</v>
      </c>
      <c r="F677" t="str">
        <f>VLOOKUP(H677,Vlookup!A:B,2,0)</f>
        <v>580-589 Distribution Operations</v>
      </c>
      <c r="G677" t="str">
        <f t="shared" si="11"/>
        <v>Non-Generation</v>
      </c>
      <c r="H677" s="26">
        <v>588</v>
      </c>
      <c r="I677" s="5" t="s">
        <v>43</v>
      </c>
      <c r="J677" t="s">
        <v>44</v>
      </c>
      <c r="K677" t="s">
        <v>15</v>
      </c>
      <c r="L677" s="5">
        <v>2024</v>
      </c>
      <c r="M677" s="6">
        <v>4707.2820000000002</v>
      </c>
    </row>
    <row r="678" spans="1:13" x14ac:dyDescent="0.3">
      <c r="A678" t="s">
        <v>280</v>
      </c>
      <c r="B678" t="s">
        <v>304</v>
      </c>
      <c r="C678" t="s">
        <v>11</v>
      </c>
      <c r="D678" t="s">
        <v>39</v>
      </c>
      <c r="E678" t="s">
        <v>333</v>
      </c>
      <c r="F678" t="str">
        <f>VLOOKUP(H678,Vlookup!A:B,2,0)</f>
        <v>580-589 Distribution Operations</v>
      </c>
      <c r="G678" t="str">
        <f t="shared" si="11"/>
        <v>Non-Generation</v>
      </c>
      <c r="H678" s="26">
        <v>588</v>
      </c>
      <c r="I678" s="5" t="s">
        <v>43</v>
      </c>
      <c r="J678" t="s">
        <v>44</v>
      </c>
      <c r="K678" t="s">
        <v>16</v>
      </c>
      <c r="L678" s="5">
        <v>2024</v>
      </c>
      <c r="M678" s="6">
        <v>564.91999999999996</v>
      </c>
    </row>
    <row r="679" spans="1:13" x14ac:dyDescent="0.3">
      <c r="A679" t="s">
        <v>280</v>
      </c>
      <c r="B679" t="s">
        <v>304</v>
      </c>
      <c r="C679" t="s">
        <v>11</v>
      </c>
      <c r="D679" t="s">
        <v>39</v>
      </c>
      <c r="E679" t="s">
        <v>312</v>
      </c>
      <c r="F679" t="str">
        <f>VLOOKUP(H679,Vlookup!A:B,2,0)</f>
        <v>906-910 Customer Service &amp; Informational Operations</v>
      </c>
      <c r="G679" t="str">
        <f t="shared" si="11"/>
        <v>Non-Generation</v>
      </c>
      <c r="H679" s="26">
        <v>910</v>
      </c>
      <c r="I679" s="5" t="s">
        <v>40</v>
      </c>
      <c r="J679" t="s">
        <v>41</v>
      </c>
      <c r="K679" t="s">
        <v>15</v>
      </c>
      <c r="L679" s="5">
        <v>2024</v>
      </c>
      <c r="M679" s="6">
        <v>3198.84</v>
      </c>
    </row>
    <row r="680" spans="1:13" x14ac:dyDescent="0.3">
      <c r="A680" t="s">
        <v>280</v>
      </c>
      <c r="B680" t="s">
        <v>304</v>
      </c>
      <c r="C680" t="s">
        <v>11</v>
      </c>
      <c r="D680" t="s">
        <v>39</v>
      </c>
      <c r="E680" t="s">
        <v>312</v>
      </c>
      <c r="F680" t="str">
        <f>VLOOKUP(H680,Vlookup!A:B,2,0)</f>
        <v>906-910 Customer Service &amp; Informational Operations</v>
      </c>
      <c r="G680" t="str">
        <f t="shared" si="11"/>
        <v>Non-Generation</v>
      </c>
      <c r="H680" s="26">
        <v>910</v>
      </c>
      <c r="I680" s="5" t="s">
        <v>40</v>
      </c>
      <c r="J680" t="s">
        <v>41</v>
      </c>
      <c r="K680" t="s">
        <v>16</v>
      </c>
      <c r="L680" s="5">
        <v>2024</v>
      </c>
      <c r="M680" s="6">
        <v>351.88</v>
      </c>
    </row>
    <row r="681" spans="1:13" x14ac:dyDescent="0.3">
      <c r="A681" t="s">
        <v>280</v>
      </c>
      <c r="B681" t="s">
        <v>304</v>
      </c>
      <c r="C681" t="s">
        <v>11</v>
      </c>
      <c r="D681" t="s">
        <v>39</v>
      </c>
      <c r="E681" t="s">
        <v>312</v>
      </c>
      <c r="F681" t="str">
        <f>VLOOKUP(H681,Vlookup!A:B,2,0)</f>
        <v>920-933 Admin &amp; General Operations</v>
      </c>
      <c r="G681" t="str">
        <f t="shared" si="11"/>
        <v>Non-Generation</v>
      </c>
      <c r="H681" s="26">
        <v>920</v>
      </c>
      <c r="I681" s="5" t="s">
        <v>35</v>
      </c>
      <c r="J681" t="s">
        <v>36</v>
      </c>
      <c r="K681" t="s">
        <v>15</v>
      </c>
      <c r="L681" s="5">
        <v>2024</v>
      </c>
      <c r="M681" s="6">
        <v>10354077.92</v>
      </c>
    </row>
    <row r="682" spans="1:13" x14ac:dyDescent="0.3">
      <c r="A682" t="s">
        <v>280</v>
      </c>
      <c r="B682" t="s">
        <v>304</v>
      </c>
      <c r="C682" t="s">
        <v>11</v>
      </c>
      <c r="D682" t="s">
        <v>39</v>
      </c>
      <c r="E682" t="s">
        <v>312</v>
      </c>
      <c r="F682" t="str">
        <f>VLOOKUP(H682,Vlookup!A:B,2,0)</f>
        <v>920-933 Admin &amp; General Operations</v>
      </c>
      <c r="G682" t="str">
        <f t="shared" si="11"/>
        <v>Non-Generation</v>
      </c>
      <c r="H682" s="26">
        <v>920</v>
      </c>
      <c r="I682" s="5" t="s">
        <v>35</v>
      </c>
      <c r="J682" t="s">
        <v>36</v>
      </c>
      <c r="K682" t="s">
        <v>23</v>
      </c>
      <c r="L682" s="5">
        <v>2024</v>
      </c>
      <c r="M682" s="6">
        <v>18689.3004</v>
      </c>
    </row>
    <row r="683" spans="1:13" x14ac:dyDescent="0.3">
      <c r="A683" t="s">
        <v>280</v>
      </c>
      <c r="B683" t="s">
        <v>304</v>
      </c>
      <c r="C683" t="s">
        <v>11</v>
      </c>
      <c r="D683" t="s">
        <v>39</v>
      </c>
      <c r="E683" t="s">
        <v>312</v>
      </c>
      <c r="F683" t="str">
        <f>VLOOKUP(H683,Vlookup!A:B,2,0)</f>
        <v>920-933 Admin &amp; General Operations</v>
      </c>
      <c r="G683" t="str">
        <f t="shared" si="11"/>
        <v>Non-Generation</v>
      </c>
      <c r="H683" s="26">
        <v>920</v>
      </c>
      <c r="I683" s="5" t="s">
        <v>35</v>
      </c>
      <c r="J683" t="s">
        <v>36</v>
      </c>
      <c r="K683" t="s">
        <v>134</v>
      </c>
      <c r="L683" s="5">
        <v>2024</v>
      </c>
      <c r="M683" s="6">
        <v>-20745.12</v>
      </c>
    </row>
    <row r="684" spans="1:13" x14ac:dyDescent="0.3">
      <c r="A684" t="s">
        <v>280</v>
      </c>
      <c r="B684" t="s">
        <v>304</v>
      </c>
      <c r="C684" t="s">
        <v>11</v>
      </c>
      <c r="D684" t="s">
        <v>39</v>
      </c>
      <c r="E684" t="s">
        <v>312</v>
      </c>
      <c r="F684" t="str">
        <f>VLOOKUP(H684,Vlookup!A:B,2,0)</f>
        <v>920-933 Admin &amp; General Operations</v>
      </c>
      <c r="G684" t="str">
        <f t="shared" si="11"/>
        <v>Non-Generation</v>
      </c>
      <c r="H684" s="26">
        <v>920</v>
      </c>
      <c r="I684" s="5" t="s">
        <v>35</v>
      </c>
      <c r="J684" t="s">
        <v>36</v>
      </c>
      <c r="K684" t="s">
        <v>16</v>
      </c>
      <c r="L684" s="5">
        <v>2024</v>
      </c>
      <c r="M684" s="6">
        <v>1168004.08</v>
      </c>
    </row>
    <row r="685" spans="1:13" x14ac:dyDescent="0.3">
      <c r="A685" t="s">
        <v>280</v>
      </c>
      <c r="B685" t="s">
        <v>304</v>
      </c>
      <c r="C685" t="s">
        <v>11</v>
      </c>
      <c r="D685" t="s">
        <v>42</v>
      </c>
      <c r="E685" t="s">
        <v>313</v>
      </c>
      <c r="F685" t="str">
        <f>VLOOKUP(H685,Vlookup!A:B,2,0)</f>
        <v>580-589 Distribution Operations</v>
      </c>
      <c r="G685" t="str">
        <f t="shared" si="11"/>
        <v>Non-Generation</v>
      </c>
      <c r="H685" s="26">
        <v>586</v>
      </c>
      <c r="I685" s="5" t="s">
        <v>159</v>
      </c>
      <c r="J685" t="s">
        <v>160</v>
      </c>
      <c r="K685" t="s">
        <v>23</v>
      </c>
      <c r="L685" s="5">
        <v>2024</v>
      </c>
      <c r="M685" s="6">
        <v>93600.000400000004</v>
      </c>
    </row>
    <row r="686" spans="1:13" x14ac:dyDescent="0.3">
      <c r="A686" t="s">
        <v>280</v>
      </c>
      <c r="B686" t="s">
        <v>304</v>
      </c>
      <c r="C686" t="s">
        <v>11</v>
      </c>
      <c r="D686" t="s">
        <v>42</v>
      </c>
      <c r="E686" t="s">
        <v>313</v>
      </c>
      <c r="F686" t="str">
        <f>VLOOKUP(H686,Vlookup!A:B,2,0)</f>
        <v>580-589 Distribution Operations</v>
      </c>
      <c r="G686" t="str">
        <f t="shared" si="11"/>
        <v>Non-Generation</v>
      </c>
      <c r="H686" s="26">
        <v>586</v>
      </c>
      <c r="I686" s="5" t="s">
        <v>159</v>
      </c>
      <c r="J686" t="s">
        <v>160</v>
      </c>
      <c r="K686" t="s">
        <v>16</v>
      </c>
      <c r="L686" s="5">
        <v>2024</v>
      </c>
      <c r="M686" s="6">
        <v>10295.959999999999</v>
      </c>
    </row>
    <row r="687" spans="1:13" x14ac:dyDescent="0.3">
      <c r="A687" t="s">
        <v>280</v>
      </c>
      <c r="B687" t="s">
        <v>304</v>
      </c>
      <c r="C687" t="s">
        <v>11</v>
      </c>
      <c r="D687" t="s">
        <v>42</v>
      </c>
      <c r="E687" t="s">
        <v>313</v>
      </c>
      <c r="F687" t="str">
        <f>VLOOKUP(H687,Vlookup!A:B,2,0)</f>
        <v>580-589 Distribution Operations</v>
      </c>
      <c r="G687" t="str">
        <f t="shared" si="11"/>
        <v>Non-Generation</v>
      </c>
      <c r="H687" s="26">
        <v>588</v>
      </c>
      <c r="I687" s="5" t="s">
        <v>43</v>
      </c>
      <c r="J687" t="s">
        <v>44</v>
      </c>
      <c r="K687" t="s">
        <v>15</v>
      </c>
      <c r="L687" s="5">
        <v>2024</v>
      </c>
      <c r="M687" s="6">
        <v>1385317.0144</v>
      </c>
    </row>
    <row r="688" spans="1:13" x14ac:dyDescent="0.3">
      <c r="A688" t="s">
        <v>280</v>
      </c>
      <c r="B688" t="s">
        <v>304</v>
      </c>
      <c r="C688" t="s">
        <v>11</v>
      </c>
      <c r="D688" t="s">
        <v>42</v>
      </c>
      <c r="E688" t="s">
        <v>313</v>
      </c>
      <c r="F688" t="str">
        <f>VLOOKUP(H688,Vlookup!A:B,2,0)</f>
        <v>580-589 Distribution Operations</v>
      </c>
      <c r="G688" t="str">
        <f t="shared" si="11"/>
        <v>Non-Generation</v>
      </c>
      <c r="H688" s="26">
        <v>588</v>
      </c>
      <c r="I688" s="5" t="s">
        <v>43</v>
      </c>
      <c r="J688" t="s">
        <v>44</v>
      </c>
      <c r="K688" t="s">
        <v>102</v>
      </c>
      <c r="L688" s="5">
        <v>2024</v>
      </c>
      <c r="M688" s="6">
        <v>159421.696</v>
      </c>
    </row>
    <row r="689" spans="1:13" x14ac:dyDescent="0.3">
      <c r="A689" t="s">
        <v>280</v>
      </c>
      <c r="B689" t="s">
        <v>304</v>
      </c>
      <c r="C689" t="s">
        <v>11</v>
      </c>
      <c r="D689" t="s">
        <v>42</v>
      </c>
      <c r="E689" t="s">
        <v>313</v>
      </c>
      <c r="F689" t="str">
        <f>VLOOKUP(H689,Vlookup!A:B,2,0)</f>
        <v>580-589 Distribution Operations</v>
      </c>
      <c r="G689" t="str">
        <f t="shared" si="11"/>
        <v>Non-Generation</v>
      </c>
      <c r="H689" s="26">
        <v>588</v>
      </c>
      <c r="I689" s="5" t="s">
        <v>43</v>
      </c>
      <c r="J689" t="s">
        <v>44</v>
      </c>
      <c r="K689" t="s">
        <v>23</v>
      </c>
      <c r="L689" s="5">
        <v>2024</v>
      </c>
      <c r="M689" s="6">
        <v>2087.9549999999999</v>
      </c>
    </row>
    <row r="690" spans="1:13" x14ac:dyDescent="0.3">
      <c r="A690" t="s">
        <v>280</v>
      </c>
      <c r="B690" t="s">
        <v>304</v>
      </c>
      <c r="C690" t="s">
        <v>11</v>
      </c>
      <c r="D690" t="s">
        <v>42</v>
      </c>
      <c r="E690" t="s">
        <v>313</v>
      </c>
      <c r="F690" t="str">
        <f>VLOOKUP(H690,Vlookup!A:B,2,0)</f>
        <v>580-589 Distribution Operations</v>
      </c>
      <c r="G690" t="str">
        <f t="shared" si="11"/>
        <v>Non-Generation</v>
      </c>
      <c r="H690" s="26">
        <v>588</v>
      </c>
      <c r="I690" s="5" t="s">
        <v>43</v>
      </c>
      <c r="J690" t="s">
        <v>44</v>
      </c>
      <c r="K690" t="s">
        <v>104</v>
      </c>
      <c r="L690" s="5">
        <v>2024</v>
      </c>
      <c r="M690" s="6">
        <v>40057.491999999998</v>
      </c>
    </row>
    <row r="691" spans="1:13" x14ac:dyDescent="0.3">
      <c r="A691" t="s">
        <v>280</v>
      </c>
      <c r="B691" t="s">
        <v>304</v>
      </c>
      <c r="C691" t="s">
        <v>11</v>
      </c>
      <c r="D691" t="s">
        <v>42</v>
      </c>
      <c r="E691" t="s">
        <v>313</v>
      </c>
      <c r="F691" t="str">
        <f>VLOOKUP(H691,Vlookup!A:B,2,0)</f>
        <v>580-589 Distribution Operations</v>
      </c>
      <c r="G691" t="str">
        <f t="shared" si="11"/>
        <v>Non-Generation</v>
      </c>
      <c r="H691" s="26">
        <v>588</v>
      </c>
      <c r="I691" s="5" t="s">
        <v>43</v>
      </c>
      <c r="J691" t="s">
        <v>44</v>
      </c>
      <c r="K691" t="s">
        <v>30</v>
      </c>
      <c r="L691" s="5">
        <v>2024</v>
      </c>
      <c r="M691" s="6">
        <v>787.9</v>
      </c>
    </row>
    <row r="692" spans="1:13" x14ac:dyDescent="0.3">
      <c r="A692" t="s">
        <v>280</v>
      </c>
      <c r="B692" t="s">
        <v>304</v>
      </c>
      <c r="C692" t="s">
        <v>11</v>
      </c>
      <c r="D692" t="s">
        <v>42</v>
      </c>
      <c r="E692" t="s">
        <v>313</v>
      </c>
      <c r="F692" t="str">
        <f>VLOOKUP(H692,Vlookup!A:B,2,0)</f>
        <v>580-589 Distribution Operations</v>
      </c>
      <c r="G692" t="str">
        <f t="shared" si="11"/>
        <v>Non-Generation</v>
      </c>
      <c r="H692" s="26">
        <v>588</v>
      </c>
      <c r="I692" s="5" t="s">
        <v>43</v>
      </c>
      <c r="J692" t="s">
        <v>44</v>
      </c>
      <c r="K692" t="s">
        <v>134</v>
      </c>
      <c r="L692" s="5">
        <v>2024</v>
      </c>
      <c r="M692" s="6">
        <v>56493.43</v>
      </c>
    </row>
    <row r="693" spans="1:13" x14ac:dyDescent="0.3">
      <c r="A693" t="s">
        <v>280</v>
      </c>
      <c r="B693" t="s">
        <v>304</v>
      </c>
      <c r="C693" t="s">
        <v>11</v>
      </c>
      <c r="D693" t="s">
        <v>42</v>
      </c>
      <c r="E693" t="s">
        <v>313</v>
      </c>
      <c r="F693" t="str">
        <f>VLOOKUP(H693,Vlookup!A:B,2,0)</f>
        <v>580-589 Distribution Operations</v>
      </c>
      <c r="G693" t="str">
        <f t="shared" si="11"/>
        <v>Non-Generation</v>
      </c>
      <c r="H693" s="26">
        <v>588</v>
      </c>
      <c r="I693" s="5" t="s">
        <v>43</v>
      </c>
      <c r="J693" t="s">
        <v>44</v>
      </c>
      <c r="K693" t="s">
        <v>16</v>
      </c>
      <c r="L693" s="5">
        <v>2024</v>
      </c>
      <c r="M693" s="6">
        <v>172504.69</v>
      </c>
    </row>
    <row r="694" spans="1:13" x14ac:dyDescent="0.3">
      <c r="A694" t="s">
        <v>280</v>
      </c>
      <c r="B694" t="s">
        <v>304</v>
      </c>
      <c r="C694" t="s">
        <v>11</v>
      </c>
      <c r="D694" t="s">
        <v>42</v>
      </c>
      <c r="E694" t="s">
        <v>313</v>
      </c>
      <c r="F694" t="str">
        <f>VLOOKUP(H694,Vlookup!A:B,2,0)</f>
        <v>580-589 Distribution Operations</v>
      </c>
      <c r="G694" t="str">
        <f t="shared" si="11"/>
        <v>Non-Generation</v>
      </c>
      <c r="H694" s="26">
        <v>588</v>
      </c>
      <c r="I694" s="5" t="s">
        <v>43</v>
      </c>
      <c r="J694" t="s">
        <v>44</v>
      </c>
      <c r="K694" t="s">
        <v>103</v>
      </c>
      <c r="L694" s="5">
        <v>2024</v>
      </c>
      <c r="M694" s="6">
        <v>6590.47</v>
      </c>
    </row>
    <row r="695" spans="1:13" x14ac:dyDescent="0.3">
      <c r="A695" t="s">
        <v>280</v>
      </c>
      <c r="B695" t="s">
        <v>304</v>
      </c>
      <c r="C695" t="s">
        <v>11</v>
      </c>
      <c r="D695" t="s">
        <v>42</v>
      </c>
      <c r="E695" t="s">
        <v>313</v>
      </c>
      <c r="F695" t="str">
        <f>VLOOKUP(H695,Vlookup!A:B,2,0)</f>
        <v>580-589 Distribution Operations</v>
      </c>
      <c r="G695" t="str">
        <f t="shared" si="11"/>
        <v>Non-Generation</v>
      </c>
      <c r="H695" s="26">
        <v>589</v>
      </c>
      <c r="I695" s="5" t="s">
        <v>288</v>
      </c>
      <c r="J695" t="s">
        <v>289</v>
      </c>
      <c r="K695" t="s">
        <v>15</v>
      </c>
      <c r="L695" s="5">
        <v>2024</v>
      </c>
      <c r="M695" s="6">
        <v>3023.5221999999999</v>
      </c>
    </row>
    <row r="696" spans="1:13" x14ac:dyDescent="0.3">
      <c r="A696" t="s">
        <v>280</v>
      </c>
      <c r="B696" t="s">
        <v>304</v>
      </c>
      <c r="C696" t="s">
        <v>11</v>
      </c>
      <c r="D696" t="s">
        <v>42</v>
      </c>
      <c r="E696" t="s">
        <v>313</v>
      </c>
      <c r="F696" t="str">
        <f>VLOOKUP(H696,Vlookup!A:B,2,0)</f>
        <v>580-589 Distribution Operations</v>
      </c>
      <c r="G696" t="str">
        <f t="shared" si="11"/>
        <v>Non-Generation</v>
      </c>
      <c r="H696" s="26">
        <v>589</v>
      </c>
      <c r="I696" s="5" t="s">
        <v>288</v>
      </c>
      <c r="J696" t="s">
        <v>289</v>
      </c>
      <c r="K696" t="s">
        <v>16</v>
      </c>
      <c r="L696" s="5">
        <v>2024</v>
      </c>
      <c r="M696" s="6">
        <v>362.86</v>
      </c>
    </row>
    <row r="697" spans="1:13" x14ac:dyDescent="0.3">
      <c r="A697" t="s">
        <v>280</v>
      </c>
      <c r="B697" t="s">
        <v>304</v>
      </c>
      <c r="C697" t="s">
        <v>11</v>
      </c>
      <c r="D697" t="s">
        <v>42</v>
      </c>
      <c r="E697" t="s">
        <v>313</v>
      </c>
      <c r="F697" t="str">
        <f>VLOOKUP(H697,Vlookup!A:B,2,0)</f>
        <v>590-598 Distribution Maintenance</v>
      </c>
      <c r="G697" t="str">
        <f t="shared" si="11"/>
        <v>Non-Generation</v>
      </c>
      <c r="H697" s="26">
        <v>594</v>
      </c>
      <c r="I697" s="5" t="s">
        <v>174</v>
      </c>
      <c r="J697" t="s">
        <v>175</v>
      </c>
      <c r="K697" t="s">
        <v>102</v>
      </c>
      <c r="L697" s="5">
        <v>2024</v>
      </c>
      <c r="M697" s="6">
        <v>1123.44</v>
      </c>
    </row>
    <row r="698" spans="1:13" x14ac:dyDescent="0.3">
      <c r="A698" t="s">
        <v>280</v>
      </c>
      <c r="B698" t="s">
        <v>304</v>
      </c>
      <c r="C698" t="s">
        <v>11</v>
      </c>
      <c r="D698" t="s">
        <v>42</v>
      </c>
      <c r="E698" t="s">
        <v>313</v>
      </c>
      <c r="F698" t="str">
        <f>VLOOKUP(H698,Vlookup!A:B,2,0)</f>
        <v>590-598 Distribution Maintenance</v>
      </c>
      <c r="G698" t="str">
        <f t="shared" si="11"/>
        <v>Non-Generation</v>
      </c>
      <c r="H698" s="26">
        <v>594</v>
      </c>
      <c r="I698" s="5" t="s">
        <v>174</v>
      </c>
      <c r="J698" t="s">
        <v>175</v>
      </c>
      <c r="K698" t="s">
        <v>104</v>
      </c>
      <c r="L698" s="5">
        <v>2024</v>
      </c>
      <c r="M698" s="6">
        <v>41.957999999999998</v>
      </c>
    </row>
    <row r="699" spans="1:13" x14ac:dyDescent="0.3">
      <c r="A699" t="s">
        <v>280</v>
      </c>
      <c r="B699" t="s">
        <v>304</v>
      </c>
      <c r="C699" t="s">
        <v>11</v>
      </c>
      <c r="D699" t="s">
        <v>42</v>
      </c>
      <c r="E699" t="s">
        <v>313</v>
      </c>
      <c r="F699" t="str">
        <f>VLOOKUP(H699,Vlookup!A:B,2,0)</f>
        <v>590-598 Distribution Maintenance</v>
      </c>
      <c r="G699" t="str">
        <f t="shared" si="11"/>
        <v>Non-Generation</v>
      </c>
      <c r="H699" s="26">
        <v>594</v>
      </c>
      <c r="I699" s="5" t="s">
        <v>174</v>
      </c>
      <c r="J699" t="s">
        <v>175</v>
      </c>
      <c r="K699" t="s">
        <v>134</v>
      </c>
      <c r="L699" s="5">
        <v>2024</v>
      </c>
      <c r="M699" s="6">
        <v>71.569999999999993</v>
      </c>
    </row>
    <row r="700" spans="1:13" x14ac:dyDescent="0.3">
      <c r="A700" t="s">
        <v>280</v>
      </c>
      <c r="B700" t="s">
        <v>304</v>
      </c>
      <c r="C700" t="s">
        <v>11</v>
      </c>
      <c r="D700" t="s">
        <v>42</v>
      </c>
      <c r="E700" t="s">
        <v>313</v>
      </c>
      <c r="F700" t="str">
        <f>VLOOKUP(H700,Vlookup!A:B,2,0)</f>
        <v>590-598 Distribution Maintenance</v>
      </c>
      <c r="G700" t="str">
        <f t="shared" si="11"/>
        <v>Non-Generation</v>
      </c>
      <c r="H700" s="26">
        <v>594</v>
      </c>
      <c r="I700" s="5" t="s">
        <v>174</v>
      </c>
      <c r="J700" t="s">
        <v>175</v>
      </c>
      <c r="K700" t="s">
        <v>103</v>
      </c>
      <c r="L700" s="5">
        <v>2024</v>
      </c>
      <c r="M700" s="6">
        <v>46.44</v>
      </c>
    </row>
    <row r="701" spans="1:13" x14ac:dyDescent="0.3">
      <c r="A701" t="s">
        <v>280</v>
      </c>
      <c r="B701" t="s">
        <v>304</v>
      </c>
      <c r="C701" t="s">
        <v>11</v>
      </c>
      <c r="D701" t="s">
        <v>42</v>
      </c>
      <c r="E701" t="s">
        <v>313</v>
      </c>
      <c r="F701" t="str">
        <f>VLOOKUP(H701,Vlookup!A:B,2,0)</f>
        <v>590-598 Distribution Maintenance</v>
      </c>
      <c r="G701" t="str">
        <f t="shared" si="11"/>
        <v>Non-Generation</v>
      </c>
      <c r="H701" s="26">
        <v>597</v>
      </c>
      <c r="I701" s="5" t="s">
        <v>161</v>
      </c>
      <c r="J701" t="s">
        <v>162</v>
      </c>
      <c r="K701" t="s">
        <v>15</v>
      </c>
      <c r="L701" s="5">
        <v>2024</v>
      </c>
      <c r="M701" s="6">
        <v>268129.08179999999</v>
      </c>
    </row>
    <row r="702" spans="1:13" x14ac:dyDescent="0.3">
      <c r="A702" t="s">
        <v>280</v>
      </c>
      <c r="B702" t="s">
        <v>304</v>
      </c>
      <c r="C702" t="s">
        <v>11</v>
      </c>
      <c r="D702" t="s">
        <v>42</v>
      </c>
      <c r="E702" t="s">
        <v>313</v>
      </c>
      <c r="F702" t="str">
        <f>VLOOKUP(H702,Vlookup!A:B,2,0)</f>
        <v>590-598 Distribution Maintenance</v>
      </c>
      <c r="G702" t="str">
        <f t="shared" si="11"/>
        <v>Non-Generation</v>
      </c>
      <c r="H702" s="26">
        <v>597</v>
      </c>
      <c r="I702" s="5" t="s">
        <v>161</v>
      </c>
      <c r="J702" t="s">
        <v>162</v>
      </c>
      <c r="K702" t="s">
        <v>16</v>
      </c>
      <c r="L702" s="5">
        <v>2024</v>
      </c>
      <c r="M702" s="6">
        <v>29494.2</v>
      </c>
    </row>
    <row r="703" spans="1:13" x14ac:dyDescent="0.3">
      <c r="A703" t="s">
        <v>280</v>
      </c>
      <c r="B703" t="s">
        <v>304</v>
      </c>
      <c r="C703" t="s">
        <v>11</v>
      </c>
      <c r="D703" t="s">
        <v>42</v>
      </c>
      <c r="E703" t="s">
        <v>313</v>
      </c>
      <c r="F703" t="str">
        <f>VLOOKUP(H703,Vlookup!A:B,2,0)</f>
        <v>901-905 Customer Accounts Operations</v>
      </c>
      <c r="G703" t="str">
        <f t="shared" si="11"/>
        <v>Non-Generation</v>
      </c>
      <c r="H703" s="26">
        <v>903</v>
      </c>
      <c r="I703" s="5" t="s">
        <v>13</v>
      </c>
      <c r="J703" t="s">
        <v>14</v>
      </c>
      <c r="K703" t="s">
        <v>15</v>
      </c>
      <c r="L703" s="5">
        <v>2024</v>
      </c>
      <c r="M703" s="6">
        <v>53203.931600000004</v>
      </c>
    </row>
    <row r="704" spans="1:13" x14ac:dyDescent="0.3">
      <c r="A704" t="s">
        <v>280</v>
      </c>
      <c r="B704" t="s">
        <v>304</v>
      </c>
      <c r="C704" t="s">
        <v>11</v>
      </c>
      <c r="D704" t="s">
        <v>42</v>
      </c>
      <c r="E704" t="s">
        <v>313</v>
      </c>
      <c r="F704" t="str">
        <f>VLOOKUP(H704,Vlookup!A:B,2,0)</f>
        <v>901-905 Customer Accounts Operations</v>
      </c>
      <c r="G704" t="str">
        <f t="shared" si="11"/>
        <v>Non-Generation</v>
      </c>
      <c r="H704" s="26">
        <v>903</v>
      </c>
      <c r="I704" s="5" t="s">
        <v>13</v>
      </c>
      <c r="J704" t="s">
        <v>14</v>
      </c>
      <c r="K704" t="s">
        <v>16</v>
      </c>
      <c r="L704" s="5">
        <v>2024</v>
      </c>
      <c r="M704" s="6">
        <v>5852.48</v>
      </c>
    </row>
    <row r="705" spans="1:13" x14ac:dyDescent="0.3">
      <c r="A705" t="s">
        <v>280</v>
      </c>
      <c r="B705" t="s">
        <v>304</v>
      </c>
      <c r="C705" t="s">
        <v>11</v>
      </c>
      <c r="D705" t="s">
        <v>170</v>
      </c>
      <c r="E705" t="s">
        <v>334</v>
      </c>
      <c r="F705" t="str">
        <f>VLOOKUP(H705,Vlookup!A:B,2,0)</f>
        <v>560-567 Transmission Operations</v>
      </c>
      <c r="G705" t="str">
        <f t="shared" si="11"/>
        <v>Non-Generation</v>
      </c>
      <c r="H705" s="26">
        <v>566</v>
      </c>
      <c r="I705" s="5" t="s">
        <v>60</v>
      </c>
      <c r="J705" t="s">
        <v>61</v>
      </c>
      <c r="K705" t="s">
        <v>15</v>
      </c>
      <c r="L705" s="5">
        <v>2024</v>
      </c>
      <c r="M705" s="6">
        <v>70.39</v>
      </c>
    </row>
    <row r="706" spans="1:13" x14ac:dyDescent="0.3">
      <c r="A706" t="s">
        <v>280</v>
      </c>
      <c r="B706" t="s">
        <v>304</v>
      </c>
      <c r="C706" t="s">
        <v>11</v>
      </c>
      <c r="D706" t="s">
        <v>170</v>
      </c>
      <c r="E706" t="s">
        <v>334</v>
      </c>
      <c r="F706" t="str">
        <f>VLOOKUP(H706,Vlookup!A:B,2,0)</f>
        <v>560-567 Transmission Operations</v>
      </c>
      <c r="G706" t="str">
        <f t="shared" si="11"/>
        <v>Non-Generation</v>
      </c>
      <c r="H706" s="26">
        <v>566</v>
      </c>
      <c r="I706" s="5" t="s">
        <v>60</v>
      </c>
      <c r="J706" t="s">
        <v>61</v>
      </c>
      <c r="K706" t="s">
        <v>16</v>
      </c>
      <c r="L706" s="5">
        <v>2024</v>
      </c>
      <c r="M706" s="6">
        <v>7.74</v>
      </c>
    </row>
    <row r="707" spans="1:13" x14ac:dyDescent="0.3">
      <c r="A707" t="s">
        <v>280</v>
      </c>
      <c r="B707" t="s">
        <v>304</v>
      </c>
      <c r="C707" t="s">
        <v>11</v>
      </c>
      <c r="D707" t="s">
        <v>170</v>
      </c>
      <c r="E707" t="s">
        <v>334</v>
      </c>
      <c r="F707" t="str">
        <f>VLOOKUP(H707,Vlookup!A:B,2,0)</f>
        <v>580-589 Distribution Operations</v>
      </c>
      <c r="G707" t="str">
        <f t="shared" si="11"/>
        <v>Non-Generation</v>
      </c>
      <c r="H707" s="26">
        <v>581</v>
      </c>
      <c r="I707" s="5" t="s">
        <v>171</v>
      </c>
      <c r="J707" t="s">
        <v>172</v>
      </c>
      <c r="K707" t="s">
        <v>15</v>
      </c>
      <c r="L707" s="5">
        <v>2024</v>
      </c>
      <c r="M707" s="6">
        <v>709600.69079999998</v>
      </c>
    </row>
    <row r="708" spans="1:13" x14ac:dyDescent="0.3">
      <c r="A708" t="s">
        <v>280</v>
      </c>
      <c r="B708" t="s">
        <v>304</v>
      </c>
      <c r="C708" t="s">
        <v>11</v>
      </c>
      <c r="D708" t="s">
        <v>170</v>
      </c>
      <c r="E708" t="s">
        <v>334</v>
      </c>
      <c r="F708" t="str">
        <f>VLOOKUP(H708,Vlookup!A:B,2,0)</f>
        <v>580-589 Distribution Operations</v>
      </c>
      <c r="G708" t="str">
        <f t="shared" si="11"/>
        <v>Non-Generation</v>
      </c>
      <c r="H708" s="26">
        <v>581</v>
      </c>
      <c r="I708" s="5" t="s">
        <v>171</v>
      </c>
      <c r="J708" t="s">
        <v>172</v>
      </c>
      <c r="K708" t="s">
        <v>102</v>
      </c>
      <c r="L708" s="5">
        <v>2024</v>
      </c>
      <c r="M708" s="6">
        <v>2224430.3355</v>
      </c>
    </row>
    <row r="709" spans="1:13" x14ac:dyDescent="0.3">
      <c r="A709" t="s">
        <v>280</v>
      </c>
      <c r="B709" t="s">
        <v>304</v>
      </c>
      <c r="C709" t="s">
        <v>11</v>
      </c>
      <c r="D709" t="s">
        <v>170</v>
      </c>
      <c r="E709" t="s">
        <v>334</v>
      </c>
      <c r="F709" t="str">
        <f>VLOOKUP(H709,Vlookup!A:B,2,0)</f>
        <v>580-589 Distribution Operations</v>
      </c>
      <c r="G709" t="str">
        <f t="shared" si="11"/>
        <v>Non-Generation</v>
      </c>
      <c r="H709" s="26">
        <v>581</v>
      </c>
      <c r="I709" s="5" t="s">
        <v>171</v>
      </c>
      <c r="J709" t="s">
        <v>172</v>
      </c>
      <c r="K709" t="s">
        <v>22</v>
      </c>
      <c r="L709" s="5">
        <v>2024</v>
      </c>
      <c r="M709" s="6">
        <v>-146363.92800000001</v>
      </c>
    </row>
    <row r="710" spans="1:13" x14ac:dyDescent="0.3">
      <c r="A710" t="s">
        <v>280</v>
      </c>
      <c r="B710" t="s">
        <v>304</v>
      </c>
      <c r="C710" t="s">
        <v>11</v>
      </c>
      <c r="D710" t="s">
        <v>170</v>
      </c>
      <c r="E710" t="s">
        <v>334</v>
      </c>
      <c r="F710" t="str">
        <f>VLOOKUP(H710,Vlookup!A:B,2,0)</f>
        <v>580-589 Distribution Operations</v>
      </c>
      <c r="G710" t="str">
        <f t="shared" si="11"/>
        <v>Non-Generation</v>
      </c>
      <c r="H710" s="26">
        <v>581</v>
      </c>
      <c r="I710" s="5" t="s">
        <v>171</v>
      </c>
      <c r="J710" t="s">
        <v>172</v>
      </c>
      <c r="K710" t="s">
        <v>23</v>
      </c>
      <c r="L710" s="5">
        <v>2024</v>
      </c>
      <c r="M710" s="6">
        <v>1508528.28</v>
      </c>
    </row>
    <row r="711" spans="1:13" x14ac:dyDescent="0.3">
      <c r="A711" t="s">
        <v>280</v>
      </c>
      <c r="B711" t="s">
        <v>304</v>
      </c>
      <c r="C711" t="s">
        <v>11</v>
      </c>
      <c r="D711" t="s">
        <v>170</v>
      </c>
      <c r="E711" t="s">
        <v>334</v>
      </c>
      <c r="F711" t="str">
        <f>VLOOKUP(H711,Vlookup!A:B,2,0)</f>
        <v>580-589 Distribution Operations</v>
      </c>
      <c r="G711" t="str">
        <f t="shared" si="11"/>
        <v>Non-Generation</v>
      </c>
      <c r="H711" s="26">
        <v>581</v>
      </c>
      <c r="I711" s="5" t="s">
        <v>171</v>
      </c>
      <c r="J711" t="s">
        <v>172</v>
      </c>
      <c r="K711" t="s">
        <v>16</v>
      </c>
      <c r="L711" s="5">
        <v>2024</v>
      </c>
      <c r="M711" s="6">
        <v>227894.02</v>
      </c>
    </row>
    <row r="712" spans="1:13" x14ac:dyDescent="0.3">
      <c r="A712" t="s">
        <v>280</v>
      </c>
      <c r="B712" t="s">
        <v>304</v>
      </c>
      <c r="C712" t="s">
        <v>11</v>
      </c>
      <c r="D712" t="s">
        <v>170</v>
      </c>
      <c r="E712" t="s">
        <v>334</v>
      </c>
      <c r="F712" t="str">
        <f>VLOOKUP(H712,Vlookup!A:B,2,0)</f>
        <v>580-589 Distribution Operations</v>
      </c>
      <c r="G712" t="str">
        <f t="shared" si="11"/>
        <v>Non-Generation</v>
      </c>
      <c r="H712" s="26">
        <v>581</v>
      </c>
      <c r="I712" s="5" t="s">
        <v>171</v>
      </c>
      <c r="J712" t="s">
        <v>172</v>
      </c>
      <c r="K712" t="s">
        <v>103</v>
      </c>
      <c r="L712" s="5">
        <v>2024</v>
      </c>
      <c r="M712" s="6">
        <v>66732.87</v>
      </c>
    </row>
    <row r="713" spans="1:13" x14ac:dyDescent="0.3">
      <c r="A713" t="s">
        <v>280</v>
      </c>
      <c r="B713" t="s">
        <v>304</v>
      </c>
      <c r="C713" t="s">
        <v>11</v>
      </c>
      <c r="D713" t="s">
        <v>170</v>
      </c>
      <c r="E713" t="s">
        <v>334</v>
      </c>
      <c r="F713" t="str">
        <f>VLOOKUP(H713,Vlookup!A:B,2,0)</f>
        <v>580-589 Distribution Operations</v>
      </c>
      <c r="G713" t="str">
        <f t="shared" si="11"/>
        <v>Non-Generation</v>
      </c>
      <c r="H713" s="26">
        <v>588</v>
      </c>
      <c r="I713" s="5" t="s">
        <v>43</v>
      </c>
      <c r="J713" t="s">
        <v>44</v>
      </c>
      <c r="K713" t="s">
        <v>15</v>
      </c>
      <c r="L713" s="5">
        <v>2024</v>
      </c>
      <c r="M713" s="6">
        <v>211.18199999999999</v>
      </c>
    </row>
    <row r="714" spans="1:13" x14ac:dyDescent="0.3">
      <c r="A714" t="s">
        <v>280</v>
      </c>
      <c r="B714" t="s">
        <v>304</v>
      </c>
      <c r="C714" t="s">
        <v>11</v>
      </c>
      <c r="D714" t="s">
        <v>170</v>
      </c>
      <c r="E714" t="s">
        <v>334</v>
      </c>
      <c r="F714" t="str">
        <f>VLOOKUP(H714,Vlookup!A:B,2,0)</f>
        <v>580-589 Distribution Operations</v>
      </c>
      <c r="G714" t="str">
        <f t="shared" si="11"/>
        <v>Non-Generation</v>
      </c>
      <c r="H714" s="26">
        <v>588</v>
      </c>
      <c r="I714" s="5" t="s">
        <v>43</v>
      </c>
      <c r="J714" t="s">
        <v>44</v>
      </c>
      <c r="K714" t="s">
        <v>16</v>
      </c>
      <c r="L714" s="5">
        <v>2024</v>
      </c>
      <c r="M714" s="6">
        <v>23.23</v>
      </c>
    </row>
    <row r="715" spans="1:13" x14ac:dyDescent="0.3">
      <c r="A715" t="s">
        <v>280</v>
      </c>
      <c r="B715" t="s">
        <v>304</v>
      </c>
      <c r="C715" t="s">
        <v>11</v>
      </c>
      <c r="D715" t="s">
        <v>45</v>
      </c>
      <c r="E715" t="s">
        <v>314</v>
      </c>
      <c r="F715" t="str">
        <f>VLOOKUP(H715,Vlookup!A:B,2,0)</f>
        <v>590-598 Distribution Maintenance</v>
      </c>
      <c r="G715" t="str">
        <f t="shared" si="11"/>
        <v>Non-Generation</v>
      </c>
      <c r="H715" s="26">
        <v>593</v>
      </c>
      <c r="I715" s="5" t="s">
        <v>46</v>
      </c>
      <c r="J715" t="s">
        <v>47</v>
      </c>
      <c r="K715" t="s">
        <v>15</v>
      </c>
      <c r="L715" s="5">
        <v>2024</v>
      </c>
      <c r="M715" s="6">
        <v>1448727.5026</v>
      </c>
    </row>
    <row r="716" spans="1:13" x14ac:dyDescent="0.3">
      <c r="A716" t="s">
        <v>280</v>
      </c>
      <c r="B716" t="s">
        <v>304</v>
      </c>
      <c r="C716" t="s">
        <v>11</v>
      </c>
      <c r="D716" t="s">
        <v>45</v>
      </c>
      <c r="E716" t="s">
        <v>314</v>
      </c>
      <c r="F716" t="str">
        <f>VLOOKUP(H716,Vlookup!A:B,2,0)</f>
        <v>590-598 Distribution Maintenance</v>
      </c>
      <c r="G716" t="str">
        <f t="shared" si="11"/>
        <v>Non-Generation</v>
      </c>
      <c r="H716" s="26">
        <v>593</v>
      </c>
      <c r="I716" s="5" t="s">
        <v>46</v>
      </c>
      <c r="J716" t="s">
        <v>47</v>
      </c>
      <c r="K716" t="s">
        <v>16</v>
      </c>
      <c r="L716" s="5">
        <v>2024</v>
      </c>
      <c r="M716" s="6">
        <v>159499.79999999999</v>
      </c>
    </row>
    <row r="717" spans="1:13" x14ac:dyDescent="0.3">
      <c r="A717" t="s">
        <v>280</v>
      </c>
      <c r="B717" t="s">
        <v>304</v>
      </c>
      <c r="C717" t="s">
        <v>11</v>
      </c>
      <c r="D717" t="s">
        <v>173</v>
      </c>
      <c r="E717" t="s">
        <v>335</v>
      </c>
      <c r="F717" t="str">
        <f>VLOOKUP(H717,Vlookup!A:B,2,0)</f>
        <v>580-589 Distribution Operations</v>
      </c>
      <c r="G717" t="str">
        <f t="shared" si="11"/>
        <v>Non-Generation</v>
      </c>
      <c r="H717" s="26">
        <v>583</v>
      </c>
      <c r="I717" s="5" t="s">
        <v>165</v>
      </c>
      <c r="J717" t="s">
        <v>166</v>
      </c>
      <c r="K717" t="s">
        <v>102</v>
      </c>
      <c r="L717" s="5">
        <v>2024</v>
      </c>
      <c r="M717" s="6">
        <v>17698</v>
      </c>
    </row>
    <row r="718" spans="1:13" x14ac:dyDescent="0.3">
      <c r="A718" t="s">
        <v>280</v>
      </c>
      <c r="B718" t="s">
        <v>304</v>
      </c>
      <c r="C718" t="s">
        <v>11</v>
      </c>
      <c r="D718" t="s">
        <v>173</v>
      </c>
      <c r="E718" t="s">
        <v>335</v>
      </c>
      <c r="F718" t="str">
        <f>VLOOKUP(H718,Vlookup!A:B,2,0)</f>
        <v>580-589 Distribution Operations</v>
      </c>
      <c r="G718" t="str">
        <f t="shared" si="11"/>
        <v>Non-Generation</v>
      </c>
      <c r="H718" s="26">
        <v>583</v>
      </c>
      <c r="I718" s="5" t="s">
        <v>165</v>
      </c>
      <c r="J718" t="s">
        <v>166</v>
      </c>
      <c r="K718" t="s">
        <v>104</v>
      </c>
      <c r="L718" s="5">
        <v>2024</v>
      </c>
      <c r="M718" s="6">
        <v>6832</v>
      </c>
    </row>
    <row r="719" spans="1:13" x14ac:dyDescent="0.3">
      <c r="A719" t="s">
        <v>280</v>
      </c>
      <c r="B719" t="s">
        <v>304</v>
      </c>
      <c r="C719" t="s">
        <v>11</v>
      </c>
      <c r="D719" t="s">
        <v>173</v>
      </c>
      <c r="E719" t="s">
        <v>335</v>
      </c>
      <c r="F719" t="str">
        <f>VLOOKUP(H719,Vlookup!A:B,2,0)</f>
        <v>580-589 Distribution Operations</v>
      </c>
      <c r="G719" t="str">
        <f t="shared" si="11"/>
        <v>Non-Generation</v>
      </c>
      <c r="H719" s="26">
        <v>583</v>
      </c>
      <c r="I719" s="5" t="s">
        <v>165</v>
      </c>
      <c r="J719" t="s">
        <v>166</v>
      </c>
      <c r="K719" t="s">
        <v>134</v>
      </c>
      <c r="L719" s="5">
        <v>2024</v>
      </c>
      <c r="M719" s="6">
        <v>1693.47</v>
      </c>
    </row>
    <row r="720" spans="1:13" x14ac:dyDescent="0.3">
      <c r="A720" t="s">
        <v>280</v>
      </c>
      <c r="B720" t="s">
        <v>304</v>
      </c>
      <c r="C720" t="s">
        <v>11</v>
      </c>
      <c r="D720" t="s">
        <v>173</v>
      </c>
      <c r="E720" t="s">
        <v>335</v>
      </c>
      <c r="F720" t="str">
        <f>VLOOKUP(H720,Vlookup!A:B,2,0)</f>
        <v>580-589 Distribution Operations</v>
      </c>
      <c r="G720" t="str">
        <f t="shared" si="11"/>
        <v>Non-Generation</v>
      </c>
      <c r="H720" s="26">
        <v>583</v>
      </c>
      <c r="I720" s="5" t="s">
        <v>165</v>
      </c>
      <c r="J720" t="s">
        <v>166</v>
      </c>
      <c r="K720" t="s">
        <v>103</v>
      </c>
      <c r="L720" s="5">
        <v>2024</v>
      </c>
      <c r="M720" s="6">
        <v>735.9</v>
      </c>
    </row>
    <row r="721" spans="1:13" x14ac:dyDescent="0.3">
      <c r="A721" t="s">
        <v>280</v>
      </c>
      <c r="B721" t="s">
        <v>304</v>
      </c>
      <c r="C721" t="s">
        <v>11</v>
      </c>
      <c r="D721" t="s">
        <v>173</v>
      </c>
      <c r="E721" t="s">
        <v>335</v>
      </c>
      <c r="F721" t="str">
        <f>VLOOKUP(H721,Vlookup!A:B,2,0)</f>
        <v>580-589 Distribution Operations</v>
      </c>
      <c r="G721" t="str">
        <f t="shared" si="11"/>
        <v>Non-Generation</v>
      </c>
      <c r="H721" s="26">
        <v>584</v>
      </c>
      <c r="I721" s="5" t="s">
        <v>167</v>
      </c>
      <c r="J721" t="s">
        <v>168</v>
      </c>
      <c r="K721" t="s">
        <v>15</v>
      </c>
      <c r="L721" s="5">
        <v>2024</v>
      </c>
      <c r="M721" s="6">
        <v>1196</v>
      </c>
    </row>
    <row r="722" spans="1:13" x14ac:dyDescent="0.3">
      <c r="A722" t="s">
        <v>280</v>
      </c>
      <c r="B722" t="s">
        <v>304</v>
      </c>
      <c r="C722" t="s">
        <v>11</v>
      </c>
      <c r="D722" t="s">
        <v>173</v>
      </c>
      <c r="E722" t="s">
        <v>335</v>
      </c>
      <c r="F722" t="str">
        <f>VLOOKUP(H722,Vlookup!A:B,2,0)</f>
        <v>580-589 Distribution Operations</v>
      </c>
      <c r="G722" t="str">
        <f t="shared" ref="G722:G785" si="12">IF(B722="FEG_ES",E722,"Non-Generation")</f>
        <v>Non-Generation</v>
      </c>
      <c r="H722" s="26">
        <v>584</v>
      </c>
      <c r="I722" s="5" t="s">
        <v>167</v>
      </c>
      <c r="J722" t="s">
        <v>168</v>
      </c>
      <c r="K722" t="s">
        <v>102</v>
      </c>
      <c r="L722" s="5">
        <v>2024</v>
      </c>
      <c r="M722" s="6">
        <v>1092</v>
      </c>
    </row>
    <row r="723" spans="1:13" x14ac:dyDescent="0.3">
      <c r="A723" t="s">
        <v>280</v>
      </c>
      <c r="B723" t="s">
        <v>304</v>
      </c>
      <c r="C723" t="s">
        <v>11</v>
      </c>
      <c r="D723" t="s">
        <v>173</v>
      </c>
      <c r="E723" t="s">
        <v>335</v>
      </c>
      <c r="F723" t="str">
        <f>VLOOKUP(H723,Vlookup!A:B,2,0)</f>
        <v>580-589 Distribution Operations</v>
      </c>
      <c r="G723" t="str">
        <f t="shared" si="12"/>
        <v>Non-Generation</v>
      </c>
      <c r="H723" s="26">
        <v>584</v>
      </c>
      <c r="I723" s="5" t="s">
        <v>167</v>
      </c>
      <c r="J723" t="s">
        <v>168</v>
      </c>
      <c r="K723" t="s">
        <v>23</v>
      </c>
      <c r="L723" s="5">
        <v>2024</v>
      </c>
      <c r="M723" s="6">
        <v>2</v>
      </c>
    </row>
    <row r="724" spans="1:13" x14ac:dyDescent="0.3">
      <c r="A724" t="s">
        <v>280</v>
      </c>
      <c r="B724" t="s">
        <v>304</v>
      </c>
      <c r="C724" t="s">
        <v>11</v>
      </c>
      <c r="D724" t="s">
        <v>173</v>
      </c>
      <c r="E724" t="s">
        <v>335</v>
      </c>
      <c r="F724" t="str">
        <f>VLOOKUP(H724,Vlookup!A:B,2,0)</f>
        <v>580-589 Distribution Operations</v>
      </c>
      <c r="G724" t="str">
        <f t="shared" si="12"/>
        <v>Non-Generation</v>
      </c>
      <c r="H724" s="26">
        <v>584</v>
      </c>
      <c r="I724" s="5" t="s">
        <v>167</v>
      </c>
      <c r="J724" t="s">
        <v>168</v>
      </c>
      <c r="K724" t="s">
        <v>104</v>
      </c>
      <c r="L724" s="5">
        <v>2024</v>
      </c>
      <c r="M724" s="6">
        <v>560</v>
      </c>
    </row>
    <row r="725" spans="1:13" x14ac:dyDescent="0.3">
      <c r="A725" t="s">
        <v>280</v>
      </c>
      <c r="B725" t="s">
        <v>304</v>
      </c>
      <c r="C725" t="s">
        <v>11</v>
      </c>
      <c r="D725" t="s">
        <v>173</v>
      </c>
      <c r="E725" t="s">
        <v>335</v>
      </c>
      <c r="F725" t="str">
        <f>VLOOKUP(H725,Vlookup!A:B,2,0)</f>
        <v>580-589 Distribution Operations</v>
      </c>
      <c r="G725" t="str">
        <f t="shared" si="12"/>
        <v>Non-Generation</v>
      </c>
      <c r="H725" s="26">
        <v>584</v>
      </c>
      <c r="I725" s="5" t="s">
        <v>167</v>
      </c>
      <c r="J725" t="s">
        <v>168</v>
      </c>
      <c r="K725" t="s">
        <v>134</v>
      </c>
      <c r="L725" s="5">
        <v>2024</v>
      </c>
      <c r="M725" s="6">
        <v>1079.1400000000001</v>
      </c>
    </row>
    <row r="726" spans="1:13" x14ac:dyDescent="0.3">
      <c r="A726" t="s">
        <v>280</v>
      </c>
      <c r="B726" t="s">
        <v>304</v>
      </c>
      <c r="C726" t="s">
        <v>11</v>
      </c>
      <c r="D726" t="s">
        <v>173</v>
      </c>
      <c r="E726" t="s">
        <v>335</v>
      </c>
      <c r="F726" t="str">
        <f>VLOOKUP(H726,Vlookup!A:B,2,0)</f>
        <v>580-589 Distribution Operations</v>
      </c>
      <c r="G726" t="str">
        <f t="shared" si="12"/>
        <v>Non-Generation</v>
      </c>
      <c r="H726" s="26">
        <v>584</v>
      </c>
      <c r="I726" s="5" t="s">
        <v>167</v>
      </c>
      <c r="J726" t="s">
        <v>168</v>
      </c>
      <c r="K726" t="s">
        <v>16</v>
      </c>
      <c r="L726" s="5">
        <v>2024</v>
      </c>
      <c r="M726" s="6">
        <v>131.78</v>
      </c>
    </row>
    <row r="727" spans="1:13" x14ac:dyDescent="0.3">
      <c r="A727" t="s">
        <v>280</v>
      </c>
      <c r="B727" t="s">
        <v>304</v>
      </c>
      <c r="C727" t="s">
        <v>11</v>
      </c>
      <c r="D727" t="s">
        <v>173</v>
      </c>
      <c r="E727" t="s">
        <v>335</v>
      </c>
      <c r="F727" t="str">
        <f>VLOOKUP(H727,Vlookup!A:B,2,0)</f>
        <v>580-589 Distribution Operations</v>
      </c>
      <c r="G727" t="str">
        <f t="shared" si="12"/>
        <v>Non-Generation</v>
      </c>
      <c r="H727" s="26">
        <v>584</v>
      </c>
      <c r="I727" s="5" t="s">
        <v>167</v>
      </c>
      <c r="J727" t="s">
        <v>168</v>
      </c>
      <c r="K727" t="s">
        <v>103</v>
      </c>
      <c r="L727" s="5">
        <v>2024</v>
      </c>
      <c r="M727" s="6">
        <v>49.56</v>
      </c>
    </row>
    <row r="728" spans="1:13" x14ac:dyDescent="0.3">
      <c r="A728" t="s">
        <v>280</v>
      </c>
      <c r="B728" t="s">
        <v>304</v>
      </c>
      <c r="C728" t="s">
        <v>11</v>
      </c>
      <c r="D728" t="s">
        <v>173</v>
      </c>
      <c r="E728" t="s">
        <v>335</v>
      </c>
      <c r="F728" t="str">
        <f>VLOOKUP(H728,Vlookup!A:B,2,0)</f>
        <v>580-589 Distribution Operations</v>
      </c>
      <c r="G728" t="str">
        <f t="shared" si="12"/>
        <v>Non-Generation</v>
      </c>
      <c r="H728" s="26">
        <v>586</v>
      </c>
      <c r="I728" s="5" t="s">
        <v>159</v>
      </c>
      <c r="J728" t="s">
        <v>160</v>
      </c>
      <c r="K728" t="s">
        <v>102</v>
      </c>
      <c r="L728" s="5">
        <v>2024</v>
      </c>
      <c r="M728" s="6">
        <v>347609.30729999999</v>
      </c>
    </row>
    <row r="729" spans="1:13" x14ac:dyDescent="0.3">
      <c r="A729" t="s">
        <v>280</v>
      </c>
      <c r="B729" t="s">
        <v>304</v>
      </c>
      <c r="C729" t="s">
        <v>11</v>
      </c>
      <c r="D729" t="s">
        <v>173</v>
      </c>
      <c r="E729" t="s">
        <v>335</v>
      </c>
      <c r="F729" t="str">
        <f>VLOOKUP(H729,Vlookup!A:B,2,0)</f>
        <v>580-589 Distribution Operations</v>
      </c>
      <c r="G729" t="str">
        <f t="shared" si="12"/>
        <v>Non-Generation</v>
      </c>
      <c r="H729" s="26">
        <v>586</v>
      </c>
      <c r="I729" s="5" t="s">
        <v>159</v>
      </c>
      <c r="J729" t="s">
        <v>160</v>
      </c>
      <c r="K729" t="s">
        <v>104</v>
      </c>
      <c r="L729" s="5">
        <v>2024</v>
      </c>
      <c r="M729" s="6">
        <v>148575.22099999999</v>
      </c>
    </row>
    <row r="730" spans="1:13" x14ac:dyDescent="0.3">
      <c r="A730" t="s">
        <v>280</v>
      </c>
      <c r="B730" t="s">
        <v>304</v>
      </c>
      <c r="C730" t="s">
        <v>11</v>
      </c>
      <c r="D730" t="s">
        <v>173</v>
      </c>
      <c r="E730" t="s">
        <v>335</v>
      </c>
      <c r="F730" t="str">
        <f>VLOOKUP(H730,Vlookup!A:B,2,0)</f>
        <v>580-589 Distribution Operations</v>
      </c>
      <c r="G730" t="str">
        <f t="shared" si="12"/>
        <v>Non-Generation</v>
      </c>
      <c r="H730" s="26">
        <v>586</v>
      </c>
      <c r="I730" s="5" t="s">
        <v>159</v>
      </c>
      <c r="J730" t="s">
        <v>160</v>
      </c>
      <c r="K730" t="s">
        <v>134</v>
      </c>
      <c r="L730" s="5">
        <v>2024</v>
      </c>
      <c r="M730" s="6">
        <v>27970.1</v>
      </c>
    </row>
    <row r="731" spans="1:13" x14ac:dyDescent="0.3">
      <c r="A731" t="s">
        <v>280</v>
      </c>
      <c r="B731" t="s">
        <v>304</v>
      </c>
      <c r="C731" t="s">
        <v>11</v>
      </c>
      <c r="D731" t="s">
        <v>173</v>
      </c>
      <c r="E731" t="s">
        <v>335</v>
      </c>
      <c r="F731" t="str">
        <f>VLOOKUP(H731,Vlookup!A:B,2,0)</f>
        <v>580-589 Distribution Operations</v>
      </c>
      <c r="G731" t="str">
        <f t="shared" si="12"/>
        <v>Non-Generation</v>
      </c>
      <c r="H731" s="26">
        <v>586</v>
      </c>
      <c r="I731" s="5" t="s">
        <v>159</v>
      </c>
      <c r="J731" t="s">
        <v>160</v>
      </c>
      <c r="K731" t="s">
        <v>103</v>
      </c>
      <c r="L731" s="5">
        <v>2024</v>
      </c>
      <c r="M731" s="6">
        <v>14885.8</v>
      </c>
    </row>
    <row r="732" spans="1:13" x14ac:dyDescent="0.3">
      <c r="A732" t="s">
        <v>280</v>
      </c>
      <c r="B732" t="s">
        <v>304</v>
      </c>
      <c r="C732" t="s">
        <v>11</v>
      </c>
      <c r="D732" t="s">
        <v>173</v>
      </c>
      <c r="E732" t="s">
        <v>335</v>
      </c>
      <c r="F732" t="str">
        <f>VLOOKUP(H732,Vlookup!A:B,2,0)</f>
        <v>580-589 Distribution Operations</v>
      </c>
      <c r="G732" t="str">
        <f t="shared" si="12"/>
        <v>Non-Generation</v>
      </c>
      <c r="H732" s="26">
        <v>587</v>
      </c>
      <c r="I732" s="5" t="s">
        <v>18</v>
      </c>
      <c r="J732" t="s">
        <v>19</v>
      </c>
      <c r="K732" t="s">
        <v>102</v>
      </c>
      <c r="L732" s="5">
        <v>2024</v>
      </c>
      <c r="M732" s="6">
        <v>234506.342</v>
      </c>
    </row>
    <row r="733" spans="1:13" x14ac:dyDescent="0.3">
      <c r="A733" t="s">
        <v>280</v>
      </c>
      <c r="B733" t="s">
        <v>304</v>
      </c>
      <c r="C733" t="s">
        <v>11</v>
      </c>
      <c r="D733" t="s">
        <v>173</v>
      </c>
      <c r="E733" t="s">
        <v>335</v>
      </c>
      <c r="F733" t="str">
        <f>VLOOKUP(H733,Vlookup!A:B,2,0)</f>
        <v>580-589 Distribution Operations</v>
      </c>
      <c r="G733" t="str">
        <f t="shared" si="12"/>
        <v>Non-Generation</v>
      </c>
      <c r="H733" s="26">
        <v>587</v>
      </c>
      <c r="I733" s="5" t="s">
        <v>18</v>
      </c>
      <c r="J733" t="s">
        <v>19</v>
      </c>
      <c r="K733" t="s">
        <v>104</v>
      </c>
      <c r="L733" s="5">
        <v>2024</v>
      </c>
      <c r="M733" s="6">
        <v>225458.609</v>
      </c>
    </row>
    <row r="734" spans="1:13" x14ac:dyDescent="0.3">
      <c r="A734" t="s">
        <v>280</v>
      </c>
      <c r="B734" t="s">
        <v>304</v>
      </c>
      <c r="C734" t="s">
        <v>11</v>
      </c>
      <c r="D734" t="s">
        <v>173</v>
      </c>
      <c r="E734" t="s">
        <v>335</v>
      </c>
      <c r="F734" t="str">
        <f>VLOOKUP(H734,Vlookup!A:B,2,0)</f>
        <v>580-589 Distribution Operations</v>
      </c>
      <c r="G734" t="str">
        <f t="shared" si="12"/>
        <v>Non-Generation</v>
      </c>
      <c r="H734" s="26">
        <v>587</v>
      </c>
      <c r="I734" s="5" t="s">
        <v>18</v>
      </c>
      <c r="J734" t="s">
        <v>19</v>
      </c>
      <c r="K734" t="s">
        <v>134</v>
      </c>
      <c r="L734" s="5">
        <v>2024</v>
      </c>
      <c r="M734" s="6">
        <v>31396.93</v>
      </c>
    </row>
    <row r="735" spans="1:13" x14ac:dyDescent="0.3">
      <c r="A735" t="s">
        <v>280</v>
      </c>
      <c r="B735" t="s">
        <v>304</v>
      </c>
      <c r="C735" t="s">
        <v>11</v>
      </c>
      <c r="D735" t="s">
        <v>173</v>
      </c>
      <c r="E735" t="s">
        <v>335</v>
      </c>
      <c r="F735" t="str">
        <f>VLOOKUP(H735,Vlookup!A:B,2,0)</f>
        <v>580-589 Distribution Operations</v>
      </c>
      <c r="G735" t="str">
        <f t="shared" si="12"/>
        <v>Non-Generation</v>
      </c>
      <c r="H735" s="26">
        <v>587</v>
      </c>
      <c r="I735" s="5" t="s">
        <v>18</v>
      </c>
      <c r="J735" t="s">
        <v>19</v>
      </c>
      <c r="K735" t="s">
        <v>103</v>
      </c>
      <c r="L735" s="5">
        <v>2024</v>
      </c>
      <c r="M735" s="6">
        <v>14107.04</v>
      </c>
    </row>
    <row r="736" spans="1:13" x14ac:dyDescent="0.3">
      <c r="A736" t="s">
        <v>280</v>
      </c>
      <c r="B736" t="s">
        <v>304</v>
      </c>
      <c r="C736" t="s">
        <v>11</v>
      </c>
      <c r="D736" t="s">
        <v>173</v>
      </c>
      <c r="E736" t="s">
        <v>335</v>
      </c>
      <c r="F736" t="str">
        <f>VLOOKUP(H736,Vlookup!A:B,2,0)</f>
        <v>580-589 Distribution Operations</v>
      </c>
      <c r="G736" t="str">
        <f t="shared" si="12"/>
        <v>Non-Generation</v>
      </c>
      <c r="H736" s="26">
        <v>588</v>
      </c>
      <c r="I736" s="5" t="s">
        <v>43</v>
      </c>
      <c r="J736" t="s">
        <v>44</v>
      </c>
      <c r="K736" t="s">
        <v>15</v>
      </c>
      <c r="L736" s="5">
        <v>2024</v>
      </c>
      <c r="M736" s="6">
        <v>85720.322</v>
      </c>
    </row>
    <row r="737" spans="1:13" x14ac:dyDescent="0.3">
      <c r="A737" t="s">
        <v>280</v>
      </c>
      <c r="B737" t="s">
        <v>304</v>
      </c>
      <c r="C737" t="s">
        <v>11</v>
      </c>
      <c r="D737" t="s">
        <v>173</v>
      </c>
      <c r="E737" t="s">
        <v>335</v>
      </c>
      <c r="F737" t="str">
        <f>VLOOKUP(H737,Vlookup!A:B,2,0)</f>
        <v>580-589 Distribution Operations</v>
      </c>
      <c r="G737" t="str">
        <f t="shared" si="12"/>
        <v>Non-Generation</v>
      </c>
      <c r="H737" s="26">
        <v>588</v>
      </c>
      <c r="I737" s="5" t="s">
        <v>43</v>
      </c>
      <c r="J737" t="s">
        <v>44</v>
      </c>
      <c r="K737" t="s">
        <v>102</v>
      </c>
      <c r="L737" s="5">
        <v>2024</v>
      </c>
      <c r="M737" s="6">
        <v>413383.18109999999</v>
      </c>
    </row>
    <row r="738" spans="1:13" x14ac:dyDescent="0.3">
      <c r="A738" t="s">
        <v>280</v>
      </c>
      <c r="B738" t="s">
        <v>304</v>
      </c>
      <c r="C738" t="s">
        <v>11</v>
      </c>
      <c r="D738" t="s">
        <v>173</v>
      </c>
      <c r="E738" t="s">
        <v>335</v>
      </c>
      <c r="F738" t="str">
        <f>VLOOKUP(H738,Vlookup!A:B,2,0)</f>
        <v>580-589 Distribution Operations</v>
      </c>
      <c r="G738" t="str">
        <f t="shared" si="12"/>
        <v>Non-Generation</v>
      </c>
      <c r="H738" s="26">
        <v>588</v>
      </c>
      <c r="I738" s="5" t="s">
        <v>43</v>
      </c>
      <c r="J738" t="s">
        <v>44</v>
      </c>
      <c r="K738" t="s">
        <v>23</v>
      </c>
      <c r="L738" s="5">
        <v>2024</v>
      </c>
      <c r="M738" s="6">
        <v>255.404</v>
      </c>
    </row>
    <row r="739" spans="1:13" x14ac:dyDescent="0.3">
      <c r="A739" t="s">
        <v>280</v>
      </c>
      <c r="B739" t="s">
        <v>304</v>
      </c>
      <c r="C739" t="s">
        <v>11</v>
      </c>
      <c r="D739" t="s">
        <v>173</v>
      </c>
      <c r="E739" t="s">
        <v>335</v>
      </c>
      <c r="F739" t="str">
        <f>VLOOKUP(H739,Vlookup!A:B,2,0)</f>
        <v>580-589 Distribution Operations</v>
      </c>
      <c r="G739" t="str">
        <f t="shared" si="12"/>
        <v>Non-Generation</v>
      </c>
      <c r="H739" s="26">
        <v>588</v>
      </c>
      <c r="I739" s="5" t="s">
        <v>43</v>
      </c>
      <c r="J739" t="s">
        <v>44</v>
      </c>
      <c r="K739" t="s">
        <v>104</v>
      </c>
      <c r="L739" s="5">
        <v>2024</v>
      </c>
      <c r="M739" s="6">
        <v>68720.595000000001</v>
      </c>
    </row>
    <row r="740" spans="1:13" x14ac:dyDescent="0.3">
      <c r="A740" t="s">
        <v>280</v>
      </c>
      <c r="B740" t="s">
        <v>304</v>
      </c>
      <c r="C740" t="s">
        <v>11</v>
      </c>
      <c r="D740" t="s">
        <v>173</v>
      </c>
      <c r="E740" t="s">
        <v>335</v>
      </c>
      <c r="F740" t="str">
        <f>VLOOKUP(H740,Vlookup!A:B,2,0)</f>
        <v>580-589 Distribution Operations</v>
      </c>
      <c r="G740" t="str">
        <f t="shared" si="12"/>
        <v>Non-Generation</v>
      </c>
      <c r="H740" s="26">
        <v>588</v>
      </c>
      <c r="I740" s="5" t="s">
        <v>43</v>
      </c>
      <c r="J740" t="s">
        <v>44</v>
      </c>
      <c r="K740" t="s">
        <v>169</v>
      </c>
      <c r="L740" s="5">
        <v>2024</v>
      </c>
      <c r="M740" s="6">
        <v>24230.772000000001</v>
      </c>
    </row>
    <row r="741" spans="1:13" x14ac:dyDescent="0.3">
      <c r="A741" t="s">
        <v>280</v>
      </c>
      <c r="B741" t="s">
        <v>304</v>
      </c>
      <c r="C741" t="s">
        <v>11</v>
      </c>
      <c r="D741" t="s">
        <v>173</v>
      </c>
      <c r="E741" t="s">
        <v>335</v>
      </c>
      <c r="F741" t="str">
        <f>VLOOKUP(H741,Vlookup!A:B,2,0)</f>
        <v>580-589 Distribution Operations</v>
      </c>
      <c r="G741" t="str">
        <f t="shared" si="12"/>
        <v>Non-Generation</v>
      </c>
      <c r="H741" s="26">
        <v>588</v>
      </c>
      <c r="I741" s="5" t="s">
        <v>43</v>
      </c>
      <c r="J741" t="s">
        <v>44</v>
      </c>
      <c r="K741" t="s">
        <v>134</v>
      </c>
      <c r="L741" s="5">
        <v>2024</v>
      </c>
      <c r="M741" s="6">
        <v>33617.15</v>
      </c>
    </row>
    <row r="742" spans="1:13" x14ac:dyDescent="0.3">
      <c r="A742" t="s">
        <v>280</v>
      </c>
      <c r="B742" t="s">
        <v>304</v>
      </c>
      <c r="C742" t="s">
        <v>11</v>
      </c>
      <c r="D742" t="s">
        <v>173</v>
      </c>
      <c r="E742" t="s">
        <v>335</v>
      </c>
      <c r="F742" t="str">
        <f>VLOOKUP(H742,Vlookup!A:B,2,0)</f>
        <v>580-589 Distribution Operations</v>
      </c>
      <c r="G742" t="str">
        <f t="shared" si="12"/>
        <v>Non-Generation</v>
      </c>
      <c r="H742" s="26">
        <v>588</v>
      </c>
      <c r="I742" s="5" t="s">
        <v>43</v>
      </c>
      <c r="J742" t="s">
        <v>44</v>
      </c>
      <c r="K742" t="s">
        <v>16</v>
      </c>
      <c r="L742" s="5">
        <v>2024</v>
      </c>
      <c r="M742" s="6">
        <v>11060.37</v>
      </c>
    </row>
    <row r="743" spans="1:13" x14ac:dyDescent="0.3">
      <c r="A743" t="s">
        <v>280</v>
      </c>
      <c r="B743" t="s">
        <v>304</v>
      </c>
      <c r="C743" t="s">
        <v>11</v>
      </c>
      <c r="D743" t="s">
        <v>173</v>
      </c>
      <c r="E743" t="s">
        <v>335</v>
      </c>
      <c r="F743" t="str">
        <f>VLOOKUP(H743,Vlookup!A:B,2,0)</f>
        <v>580-589 Distribution Operations</v>
      </c>
      <c r="G743" t="str">
        <f t="shared" si="12"/>
        <v>Non-Generation</v>
      </c>
      <c r="H743" s="26">
        <v>588</v>
      </c>
      <c r="I743" s="5" t="s">
        <v>43</v>
      </c>
      <c r="J743" t="s">
        <v>44</v>
      </c>
      <c r="K743" t="s">
        <v>103</v>
      </c>
      <c r="L743" s="5">
        <v>2024</v>
      </c>
      <c r="M743" s="6">
        <v>18637.63</v>
      </c>
    </row>
    <row r="744" spans="1:13" x14ac:dyDescent="0.3">
      <c r="A744" t="s">
        <v>280</v>
      </c>
      <c r="B744" t="s">
        <v>304</v>
      </c>
      <c r="C744" t="s">
        <v>11</v>
      </c>
      <c r="D744" t="s">
        <v>173</v>
      </c>
      <c r="E744" t="s">
        <v>335</v>
      </c>
      <c r="F744" t="str">
        <f>VLOOKUP(H744,Vlookup!A:B,2,0)</f>
        <v>590-598 Distribution Maintenance</v>
      </c>
      <c r="G744" t="str">
        <f t="shared" si="12"/>
        <v>Non-Generation</v>
      </c>
      <c r="H744" s="26">
        <v>593</v>
      </c>
      <c r="I744" s="5" t="s">
        <v>84</v>
      </c>
      <c r="J744" t="s">
        <v>85</v>
      </c>
      <c r="K744" t="s">
        <v>15</v>
      </c>
      <c r="L744" s="5">
        <v>2024</v>
      </c>
      <c r="M744" s="6">
        <v>1655.04</v>
      </c>
    </row>
    <row r="745" spans="1:13" x14ac:dyDescent="0.3">
      <c r="A745" t="s">
        <v>280</v>
      </c>
      <c r="B745" t="s">
        <v>304</v>
      </c>
      <c r="C745" t="s">
        <v>11</v>
      </c>
      <c r="D745" t="s">
        <v>173</v>
      </c>
      <c r="E745" t="s">
        <v>335</v>
      </c>
      <c r="F745" t="str">
        <f>VLOOKUP(H745,Vlookup!A:B,2,0)</f>
        <v>590-598 Distribution Maintenance</v>
      </c>
      <c r="G745" t="str">
        <f t="shared" si="12"/>
        <v>Non-Generation</v>
      </c>
      <c r="H745" s="26">
        <v>593</v>
      </c>
      <c r="I745" s="5" t="s">
        <v>84</v>
      </c>
      <c r="J745" t="s">
        <v>85</v>
      </c>
      <c r="K745" t="s">
        <v>102</v>
      </c>
      <c r="L745" s="5">
        <v>2024</v>
      </c>
      <c r="M745" s="6">
        <v>361937.42139999999</v>
      </c>
    </row>
    <row r="746" spans="1:13" x14ac:dyDescent="0.3">
      <c r="A746" t="s">
        <v>280</v>
      </c>
      <c r="B746" t="s">
        <v>304</v>
      </c>
      <c r="C746" t="s">
        <v>11</v>
      </c>
      <c r="D746" t="s">
        <v>173</v>
      </c>
      <c r="E746" t="s">
        <v>335</v>
      </c>
      <c r="F746" t="str">
        <f>VLOOKUP(H746,Vlookup!A:B,2,0)</f>
        <v>590-598 Distribution Maintenance</v>
      </c>
      <c r="G746" t="str">
        <f t="shared" si="12"/>
        <v>Non-Generation</v>
      </c>
      <c r="H746" s="26">
        <v>593</v>
      </c>
      <c r="I746" s="5" t="s">
        <v>84</v>
      </c>
      <c r="J746" t="s">
        <v>85</v>
      </c>
      <c r="K746" t="s">
        <v>104</v>
      </c>
      <c r="L746" s="5">
        <v>2024</v>
      </c>
      <c r="M746" s="6">
        <v>150276.908</v>
      </c>
    </row>
    <row r="747" spans="1:13" x14ac:dyDescent="0.3">
      <c r="A747" t="s">
        <v>280</v>
      </c>
      <c r="B747" t="s">
        <v>304</v>
      </c>
      <c r="C747" t="s">
        <v>11</v>
      </c>
      <c r="D747" t="s">
        <v>173</v>
      </c>
      <c r="E747" t="s">
        <v>335</v>
      </c>
      <c r="F747" t="str">
        <f>VLOOKUP(H747,Vlookup!A:B,2,0)</f>
        <v>590-598 Distribution Maintenance</v>
      </c>
      <c r="G747" t="str">
        <f t="shared" si="12"/>
        <v>Non-Generation</v>
      </c>
      <c r="H747" s="26">
        <v>593</v>
      </c>
      <c r="I747" s="5" t="s">
        <v>84</v>
      </c>
      <c r="J747" t="s">
        <v>85</v>
      </c>
      <c r="K747" t="s">
        <v>134</v>
      </c>
      <c r="L747" s="5">
        <v>2024</v>
      </c>
      <c r="M747" s="6">
        <v>267001.46000000002</v>
      </c>
    </row>
    <row r="748" spans="1:13" x14ac:dyDescent="0.3">
      <c r="A748" t="s">
        <v>280</v>
      </c>
      <c r="B748" t="s">
        <v>304</v>
      </c>
      <c r="C748" t="s">
        <v>11</v>
      </c>
      <c r="D748" t="s">
        <v>173</v>
      </c>
      <c r="E748" t="s">
        <v>335</v>
      </c>
      <c r="F748" t="str">
        <f>VLOOKUP(H748,Vlookup!A:B,2,0)</f>
        <v>590-598 Distribution Maintenance</v>
      </c>
      <c r="G748" t="str">
        <f t="shared" si="12"/>
        <v>Non-Generation</v>
      </c>
      <c r="H748" s="26">
        <v>593</v>
      </c>
      <c r="I748" s="5" t="s">
        <v>84</v>
      </c>
      <c r="J748" t="s">
        <v>85</v>
      </c>
      <c r="K748" t="s">
        <v>16</v>
      </c>
      <c r="L748" s="5">
        <v>2024</v>
      </c>
      <c r="M748" s="6">
        <v>182.12</v>
      </c>
    </row>
    <row r="749" spans="1:13" x14ac:dyDescent="0.3">
      <c r="A749" t="s">
        <v>280</v>
      </c>
      <c r="B749" t="s">
        <v>304</v>
      </c>
      <c r="C749" t="s">
        <v>11</v>
      </c>
      <c r="D749" t="s">
        <v>173</v>
      </c>
      <c r="E749" t="s">
        <v>335</v>
      </c>
      <c r="F749" t="str">
        <f>VLOOKUP(H749,Vlookup!A:B,2,0)</f>
        <v>590-598 Distribution Maintenance</v>
      </c>
      <c r="G749" t="str">
        <f t="shared" si="12"/>
        <v>Non-Generation</v>
      </c>
      <c r="H749" s="26">
        <v>593</v>
      </c>
      <c r="I749" s="5" t="s">
        <v>84</v>
      </c>
      <c r="J749" t="s">
        <v>85</v>
      </c>
      <c r="K749" t="s">
        <v>103</v>
      </c>
      <c r="L749" s="5">
        <v>2024</v>
      </c>
      <c r="M749" s="6">
        <v>16218.65</v>
      </c>
    </row>
    <row r="750" spans="1:13" x14ac:dyDescent="0.3">
      <c r="A750" t="s">
        <v>280</v>
      </c>
      <c r="B750" t="s">
        <v>304</v>
      </c>
      <c r="C750" t="s">
        <v>11</v>
      </c>
      <c r="D750" t="s">
        <v>173</v>
      </c>
      <c r="E750" t="s">
        <v>335</v>
      </c>
      <c r="F750" t="str">
        <f>VLOOKUP(H750,Vlookup!A:B,2,0)</f>
        <v>590-598 Distribution Maintenance</v>
      </c>
      <c r="G750" t="str">
        <f t="shared" si="12"/>
        <v>Non-Generation</v>
      </c>
      <c r="H750" s="26">
        <v>594</v>
      </c>
      <c r="I750" s="5" t="s">
        <v>174</v>
      </c>
      <c r="J750" t="s">
        <v>175</v>
      </c>
      <c r="K750" t="s">
        <v>102</v>
      </c>
      <c r="L750" s="5">
        <v>2024</v>
      </c>
      <c r="M750" s="6">
        <v>858675.26199999999</v>
      </c>
    </row>
    <row r="751" spans="1:13" x14ac:dyDescent="0.3">
      <c r="A751" t="s">
        <v>280</v>
      </c>
      <c r="B751" t="s">
        <v>304</v>
      </c>
      <c r="C751" t="s">
        <v>11</v>
      </c>
      <c r="D751" t="s">
        <v>173</v>
      </c>
      <c r="E751" t="s">
        <v>335</v>
      </c>
      <c r="F751" t="str">
        <f>VLOOKUP(H751,Vlookup!A:B,2,0)</f>
        <v>590-598 Distribution Maintenance</v>
      </c>
      <c r="G751" t="str">
        <f t="shared" si="12"/>
        <v>Non-Generation</v>
      </c>
      <c r="H751" s="26">
        <v>594</v>
      </c>
      <c r="I751" s="5" t="s">
        <v>174</v>
      </c>
      <c r="J751" t="s">
        <v>175</v>
      </c>
      <c r="K751" t="s">
        <v>104</v>
      </c>
      <c r="L751" s="5">
        <v>2024</v>
      </c>
      <c r="M751" s="6">
        <v>1405135.0109999999</v>
      </c>
    </row>
    <row r="752" spans="1:13" x14ac:dyDescent="0.3">
      <c r="A752" t="s">
        <v>280</v>
      </c>
      <c r="B752" t="s">
        <v>304</v>
      </c>
      <c r="C752" t="s">
        <v>11</v>
      </c>
      <c r="D752" t="s">
        <v>173</v>
      </c>
      <c r="E752" t="s">
        <v>335</v>
      </c>
      <c r="F752" t="str">
        <f>VLOOKUP(H752,Vlookup!A:B,2,0)</f>
        <v>590-598 Distribution Maintenance</v>
      </c>
      <c r="G752" t="str">
        <f t="shared" si="12"/>
        <v>Non-Generation</v>
      </c>
      <c r="H752" s="26">
        <v>594</v>
      </c>
      <c r="I752" s="5" t="s">
        <v>174</v>
      </c>
      <c r="J752" t="s">
        <v>175</v>
      </c>
      <c r="K752" t="s">
        <v>134</v>
      </c>
      <c r="L752" s="5">
        <v>2024</v>
      </c>
      <c r="M752" s="6">
        <v>150412.67000000001</v>
      </c>
    </row>
    <row r="753" spans="1:13" x14ac:dyDescent="0.3">
      <c r="A753" t="s">
        <v>280</v>
      </c>
      <c r="B753" t="s">
        <v>304</v>
      </c>
      <c r="C753" t="s">
        <v>11</v>
      </c>
      <c r="D753" t="s">
        <v>173</v>
      </c>
      <c r="E753" t="s">
        <v>335</v>
      </c>
      <c r="F753" t="str">
        <f>VLOOKUP(H753,Vlookup!A:B,2,0)</f>
        <v>590-598 Distribution Maintenance</v>
      </c>
      <c r="G753" t="str">
        <f t="shared" si="12"/>
        <v>Non-Generation</v>
      </c>
      <c r="H753" s="26">
        <v>594</v>
      </c>
      <c r="I753" s="5" t="s">
        <v>174</v>
      </c>
      <c r="J753" t="s">
        <v>175</v>
      </c>
      <c r="K753" t="s">
        <v>103</v>
      </c>
      <c r="L753" s="5">
        <v>2024</v>
      </c>
      <c r="M753" s="6">
        <v>76019.360000000001</v>
      </c>
    </row>
    <row r="754" spans="1:13" x14ac:dyDescent="0.3">
      <c r="A754" t="s">
        <v>280</v>
      </c>
      <c r="B754" t="s">
        <v>304</v>
      </c>
      <c r="C754" t="s">
        <v>11</v>
      </c>
      <c r="D754" t="s">
        <v>173</v>
      </c>
      <c r="E754" t="s">
        <v>335</v>
      </c>
      <c r="F754" t="str">
        <f>VLOOKUP(H754,Vlookup!A:B,2,0)</f>
        <v>590-598 Distribution Maintenance</v>
      </c>
      <c r="G754" t="str">
        <f t="shared" si="12"/>
        <v>Non-Generation</v>
      </c>
      <c r="H754" s="26">
        <v>596</v>
      </c>
      <c r="I754" s="5" t="s">
        <v>176</v>
      </c>
      <c r="J754" t="s">
        <v>177</v>
      </c>
      <c r="K754" t="s">
        <v>15</v>
      </c>
      <c r="L754" s="5">
        <v>2024</v>
      </c>
      <c r="M754" s="6">
        <v>51052.12</v>
      </c>
    </row>
    <row r="755" spans="1:13" x14ac:dyDescent="0.3">
      <c r="A755" t="s">
        <v>280</v>
      </c>
      <c r="B755" t="s">
        <v>304</v>
      </c>
      <c r="C755" t="s">
        <v>11</v>
      </c>
      <c r="D755" t="s">
        <v>173</v>
      </c>
      <c r="E755" t="s">
        <v>335</v>
      </c>
      <c r="F755" t="str">
        <f>VLOOKUP(H755,Vlookup!A:B,2,0)</f>
        <v>590-598 Distribution Maintenance</v>
      </c>
      <c r="G755" t="str">
        <f t="shared" si="12"/>
        <v>Non-Generation</v>
      </c>
      <c r="H755" s="26">
        <v>596</v>
      </c>
      <c r="I755" s="5" t="s">
        <v>176</v>
      </c>
      <c r="J755" t="s">
        <v>177</v>
      </c>
      <c r="K755" t="s">
        <v>23</v>
      </c>
      <c r="L755" s="5">
        <v>2024</v>
      </c>
      <c r="M755" s="6">
        <v>5313.08</v>
      </c>
    </row>
    <row r="756" spans="1:13" x14ac:dyDescent="0.3">
      <c r="A756" t="s">
        <v>280</v>
      </c>
      <c r="B756" t="s">
        <v>304</v>
      </c>
      <c r="C756" t="s">
        <v>11</v>
      </c>
      <c r="D756" t="s">
        <v>173</v>
      </c>
      <c r="E756" t="s">
        <v>335</v>
      </c>
      <c r="F756" t="str">
        <f>VLOOKUP(H756,Vlookup!A:B,2,0)</f>
        <v>590-598 Distribution Maintenance</v>
      </c>
      <c r="G756" t="str">
        <f t="shared" si="12"/>
        <v>Non-Generation</v>
      </c>
      <c r="H756" s="26">
        <v>596</v>
      </c>
      <c r="I756" s="5" t="s">
        <v>176</v>
      </c>
      <c r="J756" t="s">
        <v>177</v>
      </c>
      <c r="K756" t="s">
        <v>134</v>
      </c>
      <c r="L756" s="5">
        <v>2024</v>
      </c>
      <c r="M756" s="6">
        <v>75847.100000000006</v>
      </c>
    </row>
    <row r="757" spans="1:13" x14ac:dyDescent="0.3">
      <c r="A757" t="s">
        <v>280</v>
      </c>
      <c r="B757" t="s">
        <v>304</v>
      </c>
      <c r="C757" t="s">
        <v>11</v>
      </c>
      <c r="D757" t="s">
        <v>173</v>
      </c>
      <c r="E757" t="s">
        <v>335</v>
      </c>
      <c r="F757" t="str">
        <f>VLOOKUP(H757,Vlookup!A:B,2,0)</f>
        <v>590-598 Distribution Maintenance</v>
      </c>
      <c r="G757" t="str">
        <f t="shared" si="12"/>
        <v>Non-Generation</v>
      </c>
      <c r="H757" s="26">
        <v>596</v>
      </c>
      <c r="I757" s="5" t="s">
        <v>176</v>
      </c>
      <c r="J757" t="s">
        <v>177</v>
      </c>
      <c r="K757" t="s">
        <v>16</v>
      </c>
      <c r="L757" s="5">
        <v>2024</v>
      </c>
      <c r="M757" s="6">
        <v>6200.16</v>
      </c>
    </row>
    <row r="758" spans="1:13" x14ac:dyDescent="0.3">
      <c r="A758" t="s">
        <v>280</v>
      </c>
      <c r="B758" t="s">
        <v>304</v>
      </c>
      <c r="C758" t="s">
        <v>11</v>
      </c>
      <c r="D758" t="s">
        <v>173</v>
      </c>
      <c r="E758" t="s">
        <v>335</v>
      </c>
      <c r="F758" t="str">
        <f>VLOOKUP(H758,Vlookup!A:B,2,0)</f>
        <v>590-598 Distribution Maintenance</v>
      </c>
      <c r="G758" t="str">
        <f t="shared" si="12"/>
        <v>Non-Generation</v>
      </c>
      <c r="H758" s="26">
        <v>598</v>
      </c>
      <c r="I758" s="5" t="s">
        <v>178</v>
      </c>
      <c r="J758" t="s">
        <v>179</v>
      </c>
      <c r="K758" t="s">
        <v>102</v>
      </c>
      <c r="L758" s="5">
        <v>2024</v>
      </c>
      <c r="M758" s="6">
        <v>5496</v>
      </c>
    </row>
    <row r="759" spans="1:13" x14ac:dyDescent="0.3">
      <c r="A759" t="s">
        <v>280</v>
      </c>
      <c r="B759" t="s">
        <v>304</v>
      </c>
      <c r="C759" t="s">
        <v>11</v>
      </c>
      <c r="D759" t="s">
        <v>173</v>
      </c>
      <c r="E759" t="s">
        <v>335</v>
      </c>
      <c r="F759" t="str">
        <f>VLOOKUP(H759,Vlookup!A:B,2,0)</f>
        <v>590-598 Distribution Maintenance</v>
      </c>
      <c r="G759" t="str">
        <f t="shared" si="12"/>
        <v>Non-Generation</v>
      </c>
      <c r="H759" s="26">
        <v>598</v>
      </c>
      <c r="I759" s="5" t="s">
        <v>178</v>
      </c>
      <c r="J759" t="s">
        <v>179</v>
      </c>
      <c r="K759" t="s">
        <v>104</v>
      </c>
      <c r="L759" s="5">
        <v>2024</v>
      </c>
      <c r="M759" s="6">
        <v>1326</v>
      </c>
    </row>
    <row r="760" spans="1:13" x14ac:dyDescent="0.3">
      <c r="A760" t="s">
        <v>280</v>
      </c>
      <c r="B760" t="s">
        <v>304</v>
      </c>
      <c r="C760" t="s">
        <v>11</v>
      </c>
      <c r="D760" t="s">
        <v>173</v>
      </c>
      <c r="E760" t="s">
        <v>335</v>
      </c>
      <c r="F760" t="str">
        <f>VLOOKUP(H760,Vlookup!A:B,2,0)</f>
        <v>590-598 Distribution Maintenance</v>
      </c>
      <c r="G760" t="str">
        <f t="shared" si="12"/>
        <v>Non-Generation</v>
      </c>
      <c r="H760" s="26">
        <v>598</v>
      </c>
      <c r="I760" s="5" t="s">
        <v>178</v>
      </c>
      <c r="J760" t="s">
        <v>179</v>
      </c>
      <c r="K760" t="s">
        <v>134</v>
      </c>
      <c r="L760" s="5">
        <v>2024</v>
      </c>
      <c r="M760" s="6">
        <v>1196.19</v>
      </c>
    </row>
    <row r="761" spans="1:13" x14ac:dyDescent="0.3">
      <c r="A761" t="s">
        <v>280</v>
      </c>
      <c r="B761" t="s">
        <v>304</v>
      </c>
      <c r="C761" t="s">
        <v>11</v>
      </c>
      <c r="D761" t="s">
        <v>173</v>
      </c>
      <c r="E761" t="s">
        <v>335</v>
      </c>
      <c r="F761" t="str">
        <f>VLOOKUP(H761,Vlookup!A:B,2,0)</f>
        <v>590-598 Distribution Maintenance</v>
      </c>
      <c r="G761" t="str">
        <f t="shared" si="12"/>
        <v>Non-Generation</v>
      </c>
      <c r="H761" s="26">
        <v>598</v>
      </c>
      <c r="I761" s="5" t="s">
        <v>178</v>
      </c>
      <c r="J761" t="s">
        <v>179</v>
      </c>
      <c r="K761" t="s">
        <v>103</v>
      </c>
      <c r="L761" s="5">
        <v>2024</v>
      </c>
      <c r="M761" s="6">
        <v>204.66</v>
      </c>
    </row>
    <row r="762" spans="1:13" x14ac:dyDescent="0.3">
      <c r="A762" t="s">
        <v>280</v>
      </c>
      <c r="B762" t="s">
        <v>304</v>
      </c>
      <c r="C762" t="s">
        <v>11</v>
      </c>
      <c r="D762" t="s">
        <v>173</v>
      </c>
      <c r="E762" t="s">
        <v>335</v>
      </c>
      <c r="F762" t="str">
        <f>VLOOKUP(H762,Vlookup!A:B,2,0)</f>
        <v>901-905 Customer Accounts Operations</v>
      </c>
      <c r="G762" t="str">
        <f t="shared" si="12"/>
        <v>Non-Generation</v>
      </c>
      <c r="H762" s="26">
        <v>902</v>
      </c>
      <c r="I762" s="5" t="s">
        <v>163</v>
      </c>
      <c r="J762" t="s">
        <v>164</v>
      </c>
      <c r="K762" t="s">
        <v>102</v>
      </c>
      <c r="L762" s="5">
        <v>2024</v>
      </c>
      <c r="M762" s="6">
        <v>31352.676100000001</v>
      </c>
    </row>
    <row r="763" spans="1:13" x14ac:dyDescent="0.3">
      <c r="A763" t="s">
        <v>280</v>
      </c>
      <c r="B763" t="s">
        <v>304</v>
      </c>
      <c r="C763" t="s">
        <v>11</v>
      </c>
      <c r="D763" t="s">
        <v>173</v>
      </c>
      <c r="E763" t="s">
        <v>335</v>
      </c>
      <c r="F763" t="str">
        <f>VLOOKUP(H763,Vlookup!A:B,2,0)</f>
        <v>901-905 Customer Accounts Operations</v>
      </c>
      <c r="G763" t="str">
        <f t="shared" si="12"/>
        <v>Non-Generation</v>
      </c>
      <c r="H763" s="26">
        <v>902</v>
      </c>
      <c r="I763" s="5" t="s">
        <v>163</v>
      </c>
      <c r="J763" t="s">
        <v>164</v>
      </c>
      <c r="K763" t="s">
        <v>103</v>
      </c>
      <c r="L763" s="5">
        <v>2024</v>
      </c>
      <c r="M763" s="6">
        <v>940.62</v>
      </c>
    </row>
    <row r="764" spans="1:13" x14ac:dyDescent="0.3">
      <c r="A764" t="s">
        <v>280</v>
      </c>
      <c r="B764" t="s">
        <v>304</v>
      </c>
      <c r="C764" t="s">
        <v>11</v>
      </c>
      <c r="D764" t="s">
        <v>173</v>
      </c>
      <c r="E764" t="s">
        <v>336</v>
      </c>
      <c r="F764" t="str">
        <f>VLOOKUP(H764,Vlookup!A:B,2,0)</f>
        <v>580-589 Distribution Operations</v>
      </c>
      <c r="G764" t="str">
        <f t="shared" si="12"/>
        <v>Non-Generation</v>
      </c>
      <c r="H764" s="26">
        <v>583</v>
      </c>
      <c r="I764" s="5" t="s">
        <v>165</v>
      </c>
      <c r="J764" t="s">
        <v>166</v>
      </c>
      <c r="K764" t="s">
        <v>102</v>
      </c>
      <c r="L764" s="5">
        <v>2024</v>
      </c>
      <c r="M764" s="6">
        <v>29872</v>
      </c>
    </row>
    <row r="765" spans="1:13" x14ac:dyDescent="0.3">
      <c r="A765" t="s">
        <v>280</v>
      </c>
      <c r="B765" t="s">
        <v>304</v>
      </c>
      <c r="C765" t="s">
        <v>11</v>
      </c>
      <c r="D765" t="s">
        <v>173</v>
      </c>
      <c r="E765" t="s">
        <v>336</v>
      </c>
      <c r="F765" t="str">
        <f>VLOOKUP(H765,Vlookup!A:B,2,0)</f>
        <v>580-589 Distribution Operations</v>
      </c>
      <c r="G765" t="str">
        <f t="shared" si="12"/>
        <v>Non-Generation</v>
      </c>
      <c r="H765" s="26">
        <v>583</v>
      </c>
      <c r="I765" s="5" t="s">
        <v>165</v>
      </c>
      <c r="J765" t="s">
        <v>166</v>
      </c>
      <c r="K765" t="s">
        <v>104</v>
      </c>
      <c r="L765" s="5">
        <v>2024</v>
      </c>
      <c r="M765" s="6">
        <v>11496</v>
      </c>
    </row>
    <row r="766" spans="1:13" x14ac:dyDescent="0.3">
      <c r="A766" t="s">
        <v>280</v>
      </c>
      <c r="B766" t="s">
        <v>304</v>
      </c>
      <c r="C766" t="s">
        <v>11</v>
      </c>
      <c r="D766" t="s">
        <v>173</v>
      </c>
      <c r="E766" t="s">
        <v>336</v>
      </c>
      <c r="F766" t="str">
        <f>VLOOKUP(H766,Vlookup!A:B,2,0)</f>
        <v>580-589 Distribution Operations</v>
      </c>
      <c r="G766" t="str">
        <f t="shared" si="12"/>
        <v>Non-Generation</v>
      </c>
      <c r="H766" s="26">
        <v>583</v>
      </c>
      <c r="I766" s="5" t="s">
        <v>165</v>
      </c>
      <c r="J766" t="s">
        <v>166</v>
      </c>
      <c r="K766" t="s">
        <v>134</v>
      </c>
      <c r="L766" s="5">
        <v>2024</v>
      </c>
      <c r="M766" s="6">
        <v>2857.45</v>
      </c>
    </row>
    <row r="767" spans="1:13" x14ac:dyDescent="0.3">
      <c r="A767" t="s">
        <v>280</v>
      </c>
      <c r="B767" t="s">
        <v>304</v>
      </c>
      <c r="C767" t="s">
        <v>11</v>
      </c>
      <c r="D767" t="s">
        <v>173</v>
      </c>
      <c r="E767" t="s">
        <v>336</v>
      </c>
      <c r="F767" t="str">
        <f>VLOOKUP(H767,Vlookup!A:B,2,0)</f>
        <v>580-589 Distribution Operations</v>
      </c>
      <c r="G767" t="str">
        <f t="shared" si="12"/>
        <v>Non-Generation</v>
      </c>
      <c r="H767" s="26">
        <v>583</v>
      </c>
      <c r="I767" s="5" t="s">
        <v>165</v>
      </c>
      <c r="J767" t="s">
        <v>166</v>
      </c>
      <c r="K767" t="s">
        <v>103</v>
      </c>
      <c r="L767" s="5">
        <v>2024</v>
      </c>
      <c r="M767" s="6">
        <v>1241.04</v>
      </c>
    </row>
    <row r="768" spans="1:13" x14ac:dyDescent="0.3">
      <c r="A768" t="s">
        <v>280</v>
      </c>
      <c r="B768" t="s">
        <v>304</v>
      </c>
      <c r="C768" t="s">
        <v>11</v>
      </c>
      <c r="D768" t="s">
        <v>173</v>
      </c>
      <c r="E768" t="s">
        <v>336</v>
      </c>
      <c r="F768" t="str">
        <f>VLOOKUP(H768,Vlookup!A:B,2,0)</f>
        <v>580-589 Distribution Operations</v>
      </c>
      <c r="G768" t="str">
        <f t="shared" si="12"/>
        <v>Non-Generation</v>
      </c>
      <c r="H768" s="26">
        <v>584</v>
      </c>
      <c r="I768" s="5" t="s">
        <v>167</v>
      </c>
      <c r="J768" t="s">
        <v>168</v>
      </c>
      <c r="K768" t="s">
        <v>15</v>
      </c>
      <c r="L768" s="5">
        <v>2024</v>
      </c>
      <c r="M768" s="6">
        <v>1366</v>
      </c>
    </row>
    <row r="769" spans="1:13" x14ac:dyDescent="0.3">
      <c r="A769" t="s">
        <v>280</v>
      </c>
      <c r="B769" t="s">
        <v>304</v>
      </c>
      <c r="C769" t="s">
        <v>11</v>
      </c>
      <c r="D769" t="s">
        <v>173</v>
      </c>
      <c r="E769" t="s">
        <v>336</v>
      </c>
      <c r="F769" t="str">
        <f>VLOOKUP(H769,Vlookup!A:B,2,0)</f>
        <v>580-589 Distribution Operations</v>
      </c>
      <c r="G769" t="str">
        <f t="shared" si="12"/>
        <v>Non-Generation</v>
      </c>
      <c r="H769" s="26">
        <v>584</v>
      </c>
      <c r="I769" s="5" t="s">
        <v>167</v>
      </c>
      <c r="J769" t="s">
        <v>168</v>
      </c>
      <c r="K769" t="s">
        <v>102</v>
      </c>
      <c r="L769" s="5">
        <v>2024</v>
      </c>
      <c r="M769" s="6">
        <v>1264</v>
      </c>
    </row>
    <row r="770" spans="1:13" x14ac:dyDescent="0.3">
      <c r="A770" t="s">
        <v>280</v>
      </c>
      <c r="B770" t="s">
        <v>304</v>
      </c>
      <c r="C770" t="s">
        <v>11</v>
      </c>
      <c r="D770" t="s">
        <v>173</v>
      </c>
      <c r="E770" t="s">
        <v>336</v>
      </c>
      <c r="F770" t="str">
        <f>VLOOKUP(H770,Vlookup!A:B,2,0)</f>
        <v>580-589 Distribution Operations</v>
      </c>
      <c r="G770" t="str">
        <f t="shared" si="12"/>
        <v>Non-Generation</v>
      </c>
      <c r="H770" s="26">
        <v>584</v>
      </c>
      <c r="I770" s="5" t="s">
        <v>167</v>
      </c>
      <c r="J770" t="s">
        <v>168</v>
      </c>
      <c r="K770" t="s">
        <v>104</v>
      </c>
      <c r="L770" s="5">
        <v>2024</v>
      </c>
      <c r="M770" s="6">
        <v>638</v>
      </c>
    </row>
    <row r="771" spans="1:13" x14ac:dyDescent="0.3">
      <c r="A771" t="s">
        <v>280</v>
      </c>
      <c r="B771" t="s">
        <v>304</v>
      </c>
      <c r="C771" t="s">
        <v>11</v>
      </c>
      <c r="D771" t="s">
        <v>173</v>
      </c>
      <c r="E771" t="s">
        <v>336</v>
      </c>
      <c r="F771" t="str">
        <f>VLOOKUP(H771,Vlookup!A:B,2,0)</f>
        <v>580-589 Distribution Operations</v>
      </c>
      <c r="G771" t="str">
        <f t="shared" si="12"/>
        <v>Non-Generation</v>
      </c>
      <c r="H771" s="26">
        <v>584</v>
      </c>
      <c r="I771" s="5" t="s">
        <v>167</v>
      </c>
      <c r="J771" t="s">
        <v>168</v>
      </c>
      <c r="K771" t="s">
        <v>134</v>
      </c>
      <c r="L771" s="5">
        <v>2024</v>
      </c>
      <c r="M771" s="6">
        <v>3188.67</v>
      </c>
    </row>
    <row r="772" spans="1:13" x14ac:dyDescent="0.3">
      <c r="A772" t="s">
        <v>280</v>
      </c>
      <c r="B772" t="s">
        <v>304</v>
      </c>
      <c r="C772" t="s">
        <v>11</v>
      </c>
      <c r="D772" t="s">
        <v>173</v>
      </c>
      <c r="E772" t="s">
        <v>336</v>
      </c>
      <c r="F772" t="str">
        <f>VLOOKUP(H772,Vlookup!A:B,2,0)</f>
        <v>580-589 Distribution Operations</v>
      </c>
      <c r="G772" t="str">
        <f t="shared" si="12"/>
        <v>Non-Generation</v>
      </c>
      <c r="H772" s="26">
        <v>584</v>
      </c>
      <c r="I772" s="5" t="s">
        <v>167</v>
      </c>
      <c r="J772" t="s">
        <v>168</v>
      </c>
      <c r="K772" t="s">
        <v>16</v>
      </c>
      <c r="L772" s="5">
        <v>2024</v>
      </c>
      <c r="M772" s="6">
        <v>150.26</v>
      </c>
    </row>
    <row r="773" spans="1:13" x14ac:dyDescent="0.3">
      <c r="A773" t="s">
        <v>280</v>
      </c>
      <c r="B773" t="s">
        <v>304</v>
      </c>
      <c r="C773" t="s">
        <v>11</v>
      </c>
      <c r="D773" t="s">
        <v>173</v>
      </c>
      <c r="E773" t="s">
        <v>336</v>
      </c>
      <c r="F773" t="str">
        <f>VLOOKUP(H773,Vlookup!A:B,2,0)</f>
        <v>580-589 Distribution Operations</v>
      </c>
      <c r="G773" t="str">
        <f t="shared" si="12"/>
        <v>Non-Generation</v>
      </c>
      <c r="H773" s="26">
        <v>584</v>
      </c>
      <c r="I773" s="5" t="s">
        <v>167</v>
      </c>
      <c r="J773" t="s">
        <v>168</v>
      </c>
      <c r="K773" t="s">
        <v>103</v>
      </c>
      <c r="L773" s="5">
        <v>2024</v>
      </c>
      <c r="M773" s="6">
        <v>57.06</v>
      </c>
    </row>
    <row r="774" spans="1:13" x14ac:dyDescent="0.3">
      <c r="A774" t="s">
        <v>280</v>
      </c>
      <c r="B774" t="s">
        <v>304</v>
      </c>
      <c r="C774" t="s">
        <v>11</v>
      </c>
      <c r="D774" t="s">
        <v>173</v>
      </c>
      <c r="E774" t="s">
        <v>336</v>
      </c>
      <c r="F774" t="str">
        <f>VLOOKUP(H774,Vlookup!A:B,2,0)</f>
        <v>580-589 Distribution Operations</v>
      </c>
      <c r="G774" t="str">
        <f t="shared" si="12"/>
        <v>Non-Generation</v>
      </c>
      <c r="H774" s="26">
        <v>586</v>
      </c>
      <c r="I774" s="5" t="s">
        <v>159</v>
      </c>
      <c r="J774" t="s">
        <v>160</v>
      </c>
      <c r="K774" t="s">
        <v>102</v>
      </c>
      <c r="L774" s="5">
        <v>2024</v>
      </c>
      <c r="M774" s="6">
        <v>541162.95039999997</v>
      </c>
    </row>
    <row r="775" spans="1:13" x14ac:dyDescent="0.3">
      <c r="A775" t="s">
        <v>280</v>
      </c>
      <c r="B775" t="s">
        <v>304</v>
      </c>
      <c r="C775" t="s">
        <v>11</v>
      </c>
      <c r="D775" t="s">
        <v>173</v>
      </c>
      <c r="E775" t="s">
        <v>336</v>
      </c>
      <c r="F775" t="str">
        <f>VLOOKUP(H775,Vlookup!A:B,2,0)</f>
        <v>580-589 Distribution Operations</v>
      </c>
      <c r="G775" t="str">
        <f t="shared" si="12"/>
        <v>Non-Generation</v>
      </c>
      <c r="H775" s="26">
        <v>586</v>
      </c>
      <c r="I775" s="5" t="s">
        <v>159</v>
      </c>
      <c r="J775" t="s">
        <v>160</v>
      </c>
      <c r="K775" t="s">
        <v>104</v>
      </c>
      <c r="L775" s="5">
        <v>2024</v>
      </c>
      <c r="M775" s="6">
        <v>83750.892999999996</v>
      </c>
    </row>
    <row r="776" spans="1:13" x14ac:dyDescent="0.3">
      <c r="A776" t="s">
        <v>280</v>
      </c>
      <c r="B776" t="s">
        <v>304</v>
      </c>
      <c r="C776" t="s">
        <v>11</v>
      </c>
      <c r="D776" t="s">
        <v>173</v>
      </c>
      <c r="E776" t="s">
        <v>336</v>
      </c>
      <c r="F776" t="str">
        <f>VLOOKUP(H776,Vlookup!A:B,2,0)</f>
        <v>580-589 Distribution Operations</v>
      </c>
      <c r="G776" t="str">
        <f t="shared" si="12"/>
        <v>Non-Generation</v>
      </c>
      <c r="H776" s="26">
        <v>586</v>
      </c>
      <c r="I776" s="5" t="s">
        <v>159</v>
      </c>
      <c r="J776" t="s">
        <v>160</v>
      </c>
      <c r="K776" t="s">
        <v>134</v>
      </c>
      <c r="L776" s="5">
        <v>2024</v>
      </c>
      <c r="M776" s="6">
        <v>39709.160000000003</v>
      </c>
    </row>
    <row r="777" spans="1:13" x14ac:dyDescent="0.3">
      <c r="A777" t="s">
        <v>280</v>
      </c>
      <c r="B777" t="s">
        <v>304</v>
      </c>
      <c r="C777" t="s">
        <v>11</v>
      </c>
      <c r="D777" t="s">
        <v>173</v>
      </c>
      <c r="E777" t="s">
        <v>336</v>
      </c>
      <c r="F777" t="str">
        <f>VLOOKUP(H777,Vlookup!A:B,2,0)</f>
        <v>580-589 Distribution Operations</v>
      </c>
      <c r="G777" t="str">
        <f t="shared" si="12"/>
        <v>Non-Generation</v>
      </c>
      <c r="H777" s="26">
        <v>586</v>
      </c>
      <c r="I777" s="5" t="s">
        <v>159</v>
      </c>
      <c r="J777" t="s">
        <v>160</v>
      </c>
      <c r="K777" t="s">
        <v>103</v>
      </c>
      <c r="L777" s="5">
        <v>2024</v>
      </c>
      <c r="M777" s="6">
        <v>18747.740000000002</v>
      </c>
    </row>
    <row r="778" spans="1:13" x14ac:dyDescent="0.3">
      <c r="A778" t="s">
        <v>280</v>
      </c>
      <c r="B778" t="s">
        <v>304</v>
      </c>
      <c r="C778" t="s">
        <v>11</v>
      </c>
      <c r="D778" t="s">
        <v>173</v>
      </c>
      <c r="E778" t="s">
        <v>336</v>
      </c>
      <c r="F778" t="str">
        <f>VLOOKUP(H778,Vlookup!A:B,2,0)</f>
        <v>580-589 Distribution Operations</v>
      </c>
      <c r="G778" t="str">
        <f t="shared" si="12"/>
        <v>Non-Generation</v>
      </c>
      <c r="H778" s="26">
        <v>587</v>
      </c>
      <c r="I778" s="5" t="s">
        <v>18</v>
      </c>
      <c r="J778" t="s">
        <v>19</v>
      </c>
      <c r="K778" t="s">
        <v>102</v>
      </c>
      <c r="L778" s="5">
        <v>2024</v>
      </c>
      <c r="M778" s="6">
        <v>236029.93599999999</v>
      </c>
    </row>
    <row r="779" spans="1:13" x14ac:dyDescent="0.3">
      <c r="A779" t="s">
        <v>280</v>
      </c>
      <c r="B779" t="s">
        <v>304</v>
      </c>
      <c r="C779" t="s">
        <v>11</v>
      </c>
      <c r="D779" t="s">
        <v>173</v>
      </c>
      <c r="E779" t="s">
        <v>336</v>
      </c>
      <c r="F779" t="str">
        <f>VLOOKUP(H779,Vlookup!A:B,2,0)</f>
        <v>580-589 Distribution Operations</v>
      </c>
      <c r="G779" t="str">
        <f t="shared" si="12"/>
        <v>Non-Generation</v>
      </c>
      <c r="H779" s="26">
        <v>587</v>
      </c>
      <c r="I779" s="5" t="s">
        <v>18</v>
      </c>
      <c r="J779" t="s">
        <v>19</v>
      </c>
      <c r="K779" t="s">
        <v>104</v>
      </c>
      <c r="L779" s="5">
        <v>2024</v>
      </c>
      <c r="M779" s="6">
        <v>92485.142000000007</v>
      </c>
    </row>
    <row r="780" spans="1:13" x14ac:dyDescent="0.3">
      <c r="A780" t="s">
        <v>280</v>
      </c>
      <c r="B780" t="s">
        <v>304</v>
      </c>
      <c r="C780" t="s">
        <v>11</v>
      </c>
      <c r="D780" t="s">
        <v>173</v>
      </c>
      <c r="E780" t="s">
        <v>336</v>
      </c>
      <c r="F780" t="str">
        <f>VLOOKUP(H780,Vlookup!A:B,2,0)</f>
        <v>580-589 Distribution Operations</v>
      </c>
      <c r="G780" t="str">
        <f t="shared" si="12"/>
        <v>Non-Generation</v>
      </c>
      <c r="H780" s="26">
        <v>587</v>
      </c>
      <c r="I780" s="5" t="s">
        <v>18</v>
      </c>
      <c r="J780" t="s">
        <v>19</v>
      </c>
      <c r="K780" t="s">
        <v>134</v>
      </c>
      <c r="L780" s="5">
        <v>2024</v>
      </c>
      <c r="M780" s="6">
        <v>22425.07</v>
      </c>
    </row>
    <row r="781" spans="1:13" x14ac:dyDescent="0.3">
      <c r="A781" t="s">
        <v>280</v>
      </c>
      <c r="B781" t="s">
        <v>304</v>
      </c>
      <c r="C781" t="s">
        <v>11</v>
      </c>
      <c r="D781" t="s">
        <v>173</v>
      </c>
      <c r="E781" t="s">
        <v>336</v>
      </c>
      <c r="F781" t="str">
        <f>VLOOKUP(H781,Vlookup!A:B,2,0)</f>
        <v>580-589 Distribution Operations</v>
      </c>
      <c r="G781" t="str">
        <f t="shared" si="12"/>
        <v>Non-Generation</v>
      </c>
      <c r="H781" s="26">
        <v>587</v>
      </c>
      <c r="I781" s="5" t="s">
        <v>18</v>
      </c>
      <c r="J781" t="s">
        <v>19</v>
      </c>
      <c r="K781" t="s">
        <v>103</v>
      </c>
      <c r="L781" s="5">
        <v>2024</v>
      </c>
      <c r="M781" s="6">
        <v>10025.790000000001</v>
      </c>
    </row>
    <row r="782" spans="1:13" x14ac:dyDescent="0.3">
      <c r="A782" t="s">
        <v>280</v>
      </c>
      <c r="B782" t="s">
        <v>304</v>
      </c>
      <c r="C782" t="s">
        <v>11</v>
      </c>
      <c r="D782" t="s">
        <v>173</v>
      </c>
      <c r="E782" t="s">
        <v>336</v>
      </c>
      <c r="F782" t="str">
        <f>VLOOKUP(H782,Vlookup!A:B,2,0)</f>
        <v>580-589 Distribution Operations</v>
      </c>
      <c r="G782" t="str">
        <f t="shared" si="12"/>
        <v>Non-Generation</v>
      </c>
      <c r="H782" s="26">
        <v>588</v>
      </c>
      <c r="I782" s="5" t="s">
        <v>43</v>
      </c>
      <c r="J782" t="s">
        <v>44</v>
      </c>
      <c r="K782" t="s">
        <v>15</v>
      </c>
      <c r="L782" s="5">
        <v>2024</v>
      </c>
      <c r="M782" s="6">
        <v>96529.754199999996</v>
      </c>
    </row>
    <row r="783" spans="1:13" x14ac:dyDescent="0.3">
      <c r="A783" t="s">
        <v>280</v>
      </c>
      <c r="B783" t="s">
        <v>304</v>
      </c>
      <c r="C783" t="s">
        <v>11</v>
      </c>
      <c r="D783" t="s">
        <v>173</v>
      </c>
      <c r="E783" t="s">
        <v>336</v>
      </c>
      <c r="F783" t="str">
        <f>VLOOKUP(H783,Vlookup!A:B,2,0)</f>
        <v>580-589 Distribution Operations</v>
      </c>
      <c r="G783" t="str">
        <f t="shared" si="12"/>
        <v>Non-Generation</v>
      </c>
      <c r="H783" s="26">
        <v>588</v>
      </c>
      <c r="I783" s="5" t="s">
        <v>43</v>
      </c>
      <c r="J783" t="s">
        <v>44</v>
      </c>
      <c r="K783" t="s">
        <v>102</v>
      </c>
      <c r="L783" s="5">
        <v>2024</v>
      </c>
      <c r="M783" s="6">
        <v>586905.6459</v>
      </c>
    </row>
    <row r="784" spans="1:13" x14ac:dyDescent="0.3">
      <c r="A784" t="s">
        <v>280</v>
      </c>
      <c r="B784" t="s">
        <v>304</v>
      </c>
      <c r="C784" t="s">
        <v>11</v>
      </c>
      <c r="D784" t="s">
        <v>173</v>
      </c>
      <c r="E784" t="s">
        <v>336</v>
      </c>
      <c r="F784" t="str">
        <f>VLOOKUP(H784,Vlookup!A:B,2,0)</f>
        <v>580-589 Distribution Operations</v>
      </c>
      <c r="G784" t="str">
        <f t="shared" si="12"/>
        <v>Non-Generation</v>
      </c>
      <c r="H784" s="26">
        <v>588</v>
      </c>
      <c r="I784" s="5" t="s">
        <v>43</v>
      </c>
      <c r="J784" t="s">
        <v>44</v>
      </c>
      <c r="K784" t="s">
        <v>23</v>
      </c>
      <c r="L784" s="5">
        <v>2024</v>
      </c>
      <c r="M784" s="6">
        <v>2757.9459999999999</v>
      </c>
    </row>
    <row r="785" spans="1:13" x14ac:dyDescent="0.3">
      <c r="A785" t="s">
        <v>280</v>
      </c>
      <c r="B785" t="s">
        <v>304</v>
      </c>
      <c r="C785" t="s">
        <v>11</v>
      </c>
      <c r="D785" t="s">
        <v>173</v>
      </c>
      <c r="E785" t="s">
        <v>336</v>
      </c>
      <c r="F785" t="str">
        <f>VLOOKUP(H785,Vlookup!A:B,2,0)</f>
        <v>580-589 Distribution Operations</v>
      </c>
      <c r="G785" t="str">
        <f t="shared" si="12"/>
        <v>Non-Generation</v>
      </c>
      <c r="H785" s="26">
        <v>588</v>
      </c>
      <c r="I785" s="5" t="s">
        <v>43</v>
      </c>
      <c r="J785" t="s">
        <v>44</v>
      </c>
      <c r="K785" t="s">
        <v>104</v>
      </c>
      <c r="L785" s="5">
        <v>2024</v>
      </c>
      <c r="M785" s="6">
        <v>78874.633000000002</v>
      </c>
    </row>
    <row r="786" spans="1:13" x14ac:dyDescent="0.3">
      <c r="A786" t="s">
        <v>280</v>
      </c>
      <c r="B786" t="s">
        <v>304</v>
      </c>
      <c r="C786" t="s">
        <v>11</v>
      </c>
      <c r="D786" t="s">
        <v>173</v>
      </c>
      <c r="E786" t="s">
        <v>336</v>
      </c>
      <c r="F786" t="str">
        <f>VLOOKUP(H786,Vlookup!A:B,2,0)</f>
        <v>580-589 Distribution Operations</v>
      </c>
      <c r="G786" t="str">
        <f t="shared" ref="G786:G849" si="13">IF(B786="FEG_ES",E786,"Non-Generation")</f>
        <v>Non-Generation</v>
      </c>
      <c r="H786" s="26">
        <v>588</v>
      </c>
      <c r="I786" s="5" t="s">
        <v>43</v>
      </c>
      <c r="J786" t="s">
        <v>44</v>
      </c>
      <c r="K786" t="s">
        <v>27</v>
      </c>
      <c r="L786" s="5">
        <v>2024</v>
      </c>
      <c r="M786" s="6">
        <v>99999.995999999999</v>
      </c>
    </row>
    <row r="787" spans="1:13" x14ac:dyDescent="0.3">
      <c r="A787" t="s">
        <v>280</v>
      </c>
      <c r="B787" t="s">
        <v>304</v>
      </c>
      <c r="C787" t="s">
        <v>11</v>
      </c>
      <c r="D787" t="s">
        <v>173</v>
      </c>
      <c r="E787" t="s">
        <v>336</v>
      </c>
      <c r="F787" t="str">
        <f>VLOOKUP(H787,Vlookup!A:B,2,0)</f>
        <v>580-589 Distribution Operations</v>
      </c>
      <c r="G787" t="str">
        <f t="shared" si="13"/>
        <v>Non-Generation</v>
      </c>
      <c r="H787" s="26">
        <v>588</v>
      </c>
      <c r="I787" s="5" t="s">
        <v>43</v>
      </c>
      <c r="J787" t="s">
        <v>44</v>
      </c>
      <c r="K787" t="s">
        <v>169</v>
      </c>
      <c r="L787" s="5">
        <v>2024</v>
      </c>
      <c r="M787" s="6">
        <v>8076.924</v>
      </c>
    </row>
    <row r="788" spans="1:13" x14ac:dyDescent="0.3">
      <c r="A788" t="s">
        <v>280</v>
      </c>
      <c r="B788" t="s">
        <v>304</v>
      </c>
      <c r="C788" t="s">
        <v>11</v>
      </c>
      <c r="D788" t="s">
        <v>173</v>
      </c>
      <c r="E788" t="s">
        <v>336</v>
      </c>
      <c r="F788" t="str">
        <f>VLOOKUP(H788,Vlookup!A:B,2,0)</f>
        <v>580-589 Distribution Operations</v>
      </c>
      <c r="G788" t="str">
        <f t="shared" si="13"/>
        <v>Non-Generation</v>
      </c>
      <c r="H788" s="26">
        <v>588</v>
      </c>
      <c r="I788" s="5" t="s">
        <v>43</v>
      </c>
      <c r="J788" t="s">
        <v>44</v>
      </c>
      <c r="K788" t="s">
        <v>134</v>
      </c>
      <c r="L788" s="5">
        <v>2024</v>
      </c>
      <c r="M788" s="6">
        <v>42986</v>
      </c>
    </row>
    <row r="789" spans="1:13" x14ac:dyDescent="0.3">
      <c r="A789" t="s">
        <v>280</v>
      </c>
      <c r="B789" t="s">
        <v>304</v>
      </c>
      <c r="C789" t="s">
        <v>11</v>
      </c>
      <c r="D789" t="s">
        <v>173</v>
      </c>
      <c r="E789" t="s">
        <v>336</v>
      </c>
      <c r="F789" t="str">
        <f>VLOOKUP(H789,Vlookup!A:B,2,0)</f>
        <v>580-589 Distribution Operations</v>
      </c>
      <c r="G789" t="str">
        <f t="shared" si="13"/>
        <v>Non-Generation</v>
      </c>
      <c r="H789" s="26">
        <v>588</v>
      </c>
      <c r="I789" s="5" t="s">
        <v>43</v>
      </c>
      <c r="J789" t="s">
        <v>44</v>
      </c>
      <c r="K789" t="s">
        <v>16</v>
      </c>
      <c r="L789" s="5">
        <v>2024</v>
      </c>
      <c r="M789" s="6">
        <v>12659.67</v>
      </c>
    </row>
    <row r="790" spans="1:13" x14ac:dyDescent="0.3">
      <c r="A790" t="s">
        <v>280</v>
      </c>
      <c r="B790" t="s">
        <v>304</v>
      </c>
      <c r="C790" t="s">
        <v>11</v>
      </c>
      <c r="D790" t="s">
        <v>173</v>
      </c>
      <c r="E790" t="s">
        <v>336</v>
      </c>
      <c r="F790" t="str">
        <f>VLOOKUP(H790,Vlookup!A:B,2,0)</f>
        <v>580-589 Distribution Operations</v>
      </c>
      <c r="G790" t="str">
        <f t="shared" si="13"/>
        <v>Non-Generation</v>
      </c>
      <c r="H790" s="26">
        <v>588</v>
      </c>
      <c r="I790" s="5" t="s">
        <v>43</v>
      </c>
      <c r="J790" t="s">
        <v>44</v>
      </c>
      <c r="K790" t="s">
        <v>103</v>
      </c>
      <c r="L790" s="5">
        <v>2024</v>
      </c>
      <c r="M790" s="6">
        <v>25494.34</v>
      </c>
    </row>
    <row r="791" spans="1:13" x14ac:dyDescent="0.3">
      <c r="A791" t="s">
        <v>280</v>
      </c>
      <c r="B791" t="s">
        <v>304</v>
      </c>
      <c r="C791" t="s">
        <v>11</v>
      </c>
      <c r="D791" t="s">
        <v>173</v>
      </c>
      <c r="E791" t="s">
        <v>336</v>
      </c>
      <c r="F791" t="str">
        <f>VLOOKUP(H791,Vlookup!A:B,2,0)</f>
        <v>590-598 Distribution Maintenance</v>
      </c>
      <c r="G791" t="str">
        <f t="shared" si="13"/>
        <v>Non-Generation</v>
      </c>
      <c r="H791" s="26">
        <v>593</v>
      </c>
      <c r="I791" s="5" t="s">
        <v>84</v>
      </c>
      <c r="J791" t="s">
        <v>85</v>
      </c>
      <c r="K791" t="s">
        <v>15</v>
      </c>
      <c r="L791" s="5">
        <v>2024</v>
      </c>
      <c r="M791" s="6">
        <v>1653.84</v>
      </c>
    </row>
    <row r="792" spans="1:13" x14ac:dyDescent="0.3">
      <c r="A792" t="s">
        <v>280</v>
      </c>
      <c r="B792" t="s">
        <v>304</v>
      </c>
      <c r="C792" t="s">
        <v>11</v>
      </c>
      <c r="D792" t="s">
        <v>173</v>
      </c>
      <c r="E792" t="s">
        <v>336</v>
      </c>
      <c r="F792" t="str">
        <f>VLOOKUP(H792,Vlookup!A:B,2,0)</f>
        <v>590-598 Distribution Maintenance</v>
      </c>
      <c r="G792" t="str">
        <f t="shared" si="13"/>
        <v>Non-Generation</v>
      </c>
      <c r="H792" s="26">
        <v>593</v>
      </c>
      <c r="I792" s="5" t="s">
        <v>84</v>
      </c>
      <c r="J792" t="s">
        <v>85</v>
      </c>
      <c r="K792" t="s">
        <v>102</v>
      </c>
      <c r="L792" s="5">
        <v>2024</v>
      </c>
      <c r="M792" s="6">
        <v>556740.72660000005</v>
      </c>
    </row>
    <row r="793" spans="1:13" x14ac:dyDescent="0.3">
      <c r="A793" t="s">
        <v>280</v>
      </c>
      <c r="B793" t="s">
        <v>304</v>
      </c>
      <c r="C793" t="s">
        <v>11</v>
      </c>
      <c r="D793" t="s">
        <v>173</v>
      </c>
      <c r="E793" t="s">
        <v>336</v>
      </c>
      <c r="F793" t="str">
        <f>VLOOKUP(H793,Vlookup!A:B,2,0)</f>
        <v>590-598 Distribution Maintenance</v>
      </c>
      <c r="G793" t="str">
        <f t="shared" si="13"/>
        <v>Non-Generation</v>
      </c>
      <c r="H793" s="26">
        <v>593</v>
      </c>
      <c r="I793" s="5" t="s">
        <v>84</v>
      </c>
      <c r="J793" t="s">
        <v>85</v>
      </c>
      <c r="K793" t="s">
        <v>104</v>
      </c>
      <c r="L793" s="5">
        <v>2024</v>
      </c>
      <c r="M793" s="6">
        <v>200765.62419999999</v>
      </c>
    </row>
    <row r="794" spans="1:13" x14ac:dyDescent="0.3">
      <c r="A794" t="s">
        <v>280</v>
      </c>
      <c r="B794" t="s">
        <v>304</v>
      </c>
      <c r="C794" t="s">
        <v>11</v>
      </c>
      <c r="D794" t="s">
        <v>173</v>
      </c>
      <c r="E794" t="s">
        <v>336</v>
      </c>
      <c r="F794" t="str">
        <f>VLOOKUP(H794,Vlookup!A:B,2,0)</f>
        <v>590-598 Distribution Maintenance</v>
      </c>
      <c r="G794" t="str">
        <f t="shared" si="13"/>
        <v>Non-Generation</v>
      </c>
      <c r="H794" s="26">
        <v>593</v>
      </c>
      <c r="I794" s="5" t="s">
        <v>84</v>
      </c>
      <c r="J794" t="s">
        <v>85</v>
      </c>
      <c r="K794" t="s">
        <v>134</v>
      </c>
      <c r="L794" s="5">
        <v>2024</v>
      </c>
      <c r="M794" s="6">
        <v>308727.40000000002</v>
      </c>
    </row>
    <row r="795" spans="1:13" x14ac:dyDescent="0.3">
      <c r="A795" t="s">
        <v>280</v>
      </c>
      <c r="B795" t="s">
        <v>304</v>
      </c>
      <c r="C795" t="s">
        <v>11</v>
      </c>
      <c r="D795" t="s">
        <v>173</v>
      </c>
      <c r="E795" t="s">
        <v>336</v>
      </c>
      <c r="F795" t="str">
        <f>VLOOKUP(H795,Vlookup!A:B,2,0)</f>
        <v>590-598 Distribution Maintenance</v>
      </c>
      <c r="G795" t="str">
        <f t="shared" si="13"/>
        <v>Non-Generation</v>
      </c>
      <c r="H795" s="26">
        <v>593</v>
      </c>
      <c r="I795" s="5" t="s">
        <v>84</v>
      </c>
      <c r="J795" t="s">
        <v>85</v>
      </c>
      <c r="K795" t="s">
        <v>16</v>
      </c>
      <c r="L795" s="5">
        <v>2024</v>
      </c>
      <c r="M795" s="6">
        <v>181.96</v>
      </c>
    </row>
    <row r="796" spans="1:13" x14ac:dyDescent="0.3">
      <c r="A796" t="s">
        <v>280</v>
      </c>
      <c r="B796" t="s">
        <v>304</v>
      </c>
      <c r="C796" t="s">
        <v>11</v>
      </c>
      <c r="D796" t="s">
        <v>173</v>
      </c>
      <c r="E796" t="s">
        <v>336</v>
      </c>
      <c r="F796" t="str">
        <f>VLOOKUP(H796,Vlookup!A:B,2,0)</f>
        <v>590-598 Distribution Maintenance</v>
      </c>
      <c r="G796" t="str">
        <f t="shared" si="13"/>
        <v>Non-Generation</v>
      </c>
      <c r="H796" s="26">
        <v>593</v>
      </c>
      <c r="I796" s="5" t="s">
        <v>84</v>
      </c>
      <c r="J796" t="s">
        <v>85</v>
      </c>
      <c r="K796" t="s">
        <v>103</v>
      </c>
      <c r="L796" s="5">
        <v>2024</v>
      </c>
      <c r="M796" s="6">
        <v>23669.27</v>
      </c>
    </row>
    <row r="797" spans="1:13" x14ac:dyDescent="0.3">
      <c r="A797" t="s">
        <v>280</v>
      </c>
      <c r="B797" t="s">
        <v>304</v>
      </c>
      <c r="C797" t="s">
        <v>11</v>
      </c>
      <c r="D797" t="s">
        <v>173</v>
      </c>
      <c r="E797" t="s">
        <v>336</v>
      </c>
      <c r="F797" t="str">
        <f>VLOOKUP(H797,Vlookup!A:B,2,0)</f>
        <v>590-598 Distribution Maintenance</v>
      </c>
      <c r="G797" t="str">
        <f t="shared" si="13"/>
        <v>Non-Generation</v>
      </c>
      <c r="H797" s="26">
        <v>594</v>
      </c>
      <c r="I797" s="5" t="s">
        <v>174</v>
      </c>
      <c r="J797" t="s">
        <v>175</v>
      </c>
      <c r="K797" t="s">
        <v>102</v>
      </c>
      <c r="L797" s="5">
        <v>2024</v>
      </c>
      <c r="M797" s="6">
        <v>1093781.8219999999</v>
      </c>
    </row>
    <row r="798" spans="1:13" x14ac:dyDescent="0.3">
      <c r="A798" t="s">
        <v>280</v>
      </c>
      <c r="B798" t="s">
        <v>304</v>
      </c>
      <c r="C798" t="s">
        <v>11</v>
      </c>
      <c r="D798" t="s">
        <v>173</v>
      </c>
      <c r="E798" t="s">
        <v>336</v>
      </c>
      <c r="F798" t="str">
        <f>VLOOKUP(H798,Vlookup!A:B,2,0)</f>
        <v>590-598 Distribution Maintenance</v>
      </c>
      <c r="G798" t="str">
        <f t="shared" si="13"/>
        <v>Non-Generation</v>
      </c>
      <c r="H798" s="26">
        <v>594</v>
      </c>
      <c r="I798" s="5" t="s">
        <v>174</v>
      </c>
      <c r="J798" t="s">
        <v>175</v>
      </c>
      <c r="K798" t="s">
        <v>104</v>
      </c>
      <c r="L798" s="5">
        <v>2024</v>
      </c>
      <c r="M798" s="6">
        <v>1566922.8659999999</v>
      </c>
    </row>
    <row r="799" spans="1:13" x14ac:dyDescent="0.3">
      <c r="A799" t="s">
        <v>280</v>
      </c>
      <c r="B799" t="s">
        <v>304</v>
      </c>
      <c r="C799" t="s">
        <v>11</v>
      </c>
      <c r="D799" t="s">
        <v>173</v>
      </c>
      <c r="E799" t="s">
        <v>336</v>
      </c>
      <c r="F799" t="str">
        <f>VLOOKUP(H799,Vlookup!A:B,2,0)</f>
        <v>590-598 Distribution Maintenance</v>
      </c>
      <c r="G799" t="str">
        <f t="shared" si="13"/>
        <v>Non-Generation</v>
      </c>
      <c r="H799" s="26">
        <v>594</v>
      </c>
      <c r="I799" s="5" t="s">
        <v>174</v>
      </c>
      <c r="J799" t="s">
        <v>175</v>
      </c>
      <c r="K799" t="s">
        <v>134</v>
      </c>
      <c r="L799" s="5">
        <v>2024</v>
      </c>
      <c r="M799" s="6">
        <v>178862.48</v>
      </c>
    </row>
    <row r="800" spans="1:13" x14ac:dyDescent="0.3">
      <c r="A800" t="s">
        <v>280</v>
      </c>
      <c r="B800" t="s">
        <v>304</v>
      </c>
      <c r="C800" t="s">
        <v>11</v>
      </c>
      <c r="D800" t="s">
        <v>173</v>
      </c>
      <c r="E800" t="s">
        <v>336</v>
      </c>
      <c r="F800" t="str">
        <f>VLOOKUP(H800,Vlookup!A:B,2,0)</f>
        <v>590-598 Distribution Maintenance</v>
      </c>
      <c r="G800" t="str">
        <f t="shared" si="13"/>
        <v>Non-Generation</v>
      </c>
      <c r="H800" s="26">
        <v>594</v>
      </c>
      <c r="I800" s="5" t="s">
        <v>174</v>
      </c>
      <c r="J800" t="s">
        <v>175</v>
      </c>
      <c r="K800" t="s">
        <v>103</v>
      </c>
      <c r="L800" s="5">
        <v>2024</v>
      </c>
      <c r="M800" s="6">
        <v>90165.57</v>
      </c>
    </row>
    <row r="801" spans="1:13" x14ac:dyDescent="0.3">
      <c r="A801" t="s">
        <v>280</v>
      </c>
      <c r="B801" t="s">
        <v>304</v>
      </c>
      <c r="C801" t="s">
        <v>11</v>
      </c>
      <c r="D801" t="s">
        <v>173</v>
      </c>
      <c r="E801" t="s">
        <v>336</v>
      </c>
      <c r="F801" t="str">
        <f>VLOOKUP(H801,Vlookup!A:B,2,0)</f>
        <v>590-598 Distribution Maintenance</v>
      </c>
      <c r="G801" t="str">
        <f t="shared" si="13"/>
        <v>Non-Generation</v>
      </c>
      <c r="H801" s="26">
        <v>596</v>
      </c>
      <c r="I801" s="5" t="s">
        <v>176</v>
      </c>
      <c r="J801" t="s">
        <v>177</v>
      </c>
      <c r="K801" t="s">
        <v>15</v>
      </c>
      <c r="L801" s="5">
        <v>2024</v>
      </c>
      <c r="M801" s="6">
        <v>40940.480000000003</v>
      </c>
    </row>
    <row r="802" spans="1:13" x14ac:dyDescent="0.3">
      <c r="A802" t="s">
        <v>280</v>
      </c>
      <c r="B802" t="s">
        <v>304</v>
      </c>
      <c r="C802" t="s">
        <v>11</v>
      </c>
      <c r="D802" t="s">
        <v>173</v>
      </c>
      <c r="E802" t="s">
        <v>336</v>
      </c>
      <c r="F802" t="str">
        <f>VLOOKUP(H802,Vlookup!A:B,2,0)</f>
        <v>590-598 Distribution Maintenance</v>
      </c>
      <c r="G802" t="str">
        <f t="shared" si="13"/>
        <v>Non-Generation</v>
      </c>
      <c r="H802" s="26">
        <v>596</v>
      </c>
      <c r="I802" s="5" t="s">
        <v>176</v>
      </c>
      <c r="J802" t="s">
        <v>177</v>
      </c>
      <c r="K802" t="s">
        <v>23</v>
      </c>
      <c r="L802" s="5">
        <v>2024</v>
      </c>
      <c r="M802" s="6">
        <v>4261.04</v>
      </c>
    </row>
    <row r="803" spans="1:13" x14ac:dyDescent="0.3">
      <c r="A803" t="s">
        <v>280</v>
      </c>
      <c r="B803" t="s">
        <v>304</v>
      </c>
      <c r="C803" t="s">
        <v>11</v>
      </c>
      <c r="D803" t="s">
        <v>173</v>
      </c>
      <c r="E803" t="s">
        <v>336</v>
      </c>
      <c r="F803" t="str">
        <f>VLOOKUP(H803,Vlookup!A:B,2,0)</f>
        <v>590-598 Distribution Maintenance</v>
      </c>
      <c r="G803" t="str">
        <f t="shared" si="13"/>
        <v>Non-Generation</v>
      </c>
      <c r="H803" s="26">
        <v>596</v>
      </c>
      <c r="I803" s="5" t="s">
        <v>176</v>
      </c>
      <c r="J803" t="s">
        <v>177</v>
      </c>
      <c r="K803" t="s">
        <v>134</v>
      </c>
      <c r="L803" s="5">
        <v>2024</v>
      </c>
      <c r="M803" s="6">
        <v>60824.65</v>
      </c>
    </row>
    <row r="804" spans="1:13" x14ac:dyDescent="0.3">
      <c r="A804" t="s">
        <v>280</v>
      </c>
      <c r="B804" t="s">
        <v>304</v>
      </c>
      <c r="C804" t="s">
        <v>11</v>
      </c>
      <c r="D804" t="s">
        <v>173</v>
      </c>
      <c r="E804" t="s">
        <v>336</v>
      </c>
      <c r="F804" t="str">
        <f>VLOOKUP(H804,Vlookup!A:B,2,0)</f>
        <v>590-598 Distribution Maintenance</v>
      </c>
      <c r="G804" t="str">
        <f t="shared" si="13"/>
        <v>Non-Generation</v>
      </c>
      <c r="H804" s="26">
        <v>596</v>
      </c>
      <c r="I804" s="5" t="s">
        <v>176</v>
      </c>
      <c r="J804" t="s">
        <v>177</v>
      </c>
      <c r="K804" t="s">
        <v>16</v>
      </c>
      <c r="L804" s="5">
        <v>2024</v>
      </c>
      <c r="M804" s="6">
        <v>4972.2</v>
      </c>
    </row>
    <row r="805" spans="1:13" x14ac:dyDescent="0.3">
      <c r="A805" t="s">
        <v>280</v>
      </c>
      <c r="B805" t="s">
        <v>304</v>
      </c>
      <c r="C805" t="s">
        <v>11</v>
      </c>
      <c r="D805" t="s">
        <v>173</v>
      </c>
      <c r="E805" t="s">
        <v>336</v>
      </c>
      <c r="F805" t="str">
        <f>VLOOKUP(H805,Vlookup!A:B,2,0)</f>
        <v>590-598 Distribution Maintenance</v>
      </c>
      <c r="G805" t="str">
        <f t="shared" si="13"/>
        <v>Non-Generation</v>
      </c>
      <c r="H805" s="26">
        <v>598</v>
      </c>
      <c r="I805" s="5" t="s">
        <v>178</v>
      </c>
      <c r="J805" t="s">
        <v>179</v>
      </c>
      <c r="K805" t="s">
        <v>102</v>
      </c>
      <c r="L805" s="5">
        <v>2024</v>
      </c>
      <c r="M805" s="6">
        <v>10996</v>
      </c>
    </row>
    <row r="806" spans="1:13" x14ac:dyDescent="0.3">
      <c r="A806" t="s">
        <v>280</v>
      </c>
      <c r="B806" t="s">
        <v>304</v>
      </c>
      <c r="C806" t="s">
        <v>11</v>
      </c>
      <c r="D806" t="s">
        <v>173</v>
      </c>
      <c r="E806" t="s">
        <v>336</v>
      </c>
      <c r="F806" t="str">
        <f>VLOOKUP(H806,Vlookup!A:B,2,0)</f>
        <v>590-598 Distribution Maintenance</v>
      </c>
      <c r="G806" t="str">
        <f t="shared" si="13"/>
        <v>Non-Generation</v>
      </c>
      <c r="H806" s="26">
        <v>598</v>
      </c>
      <c r="I806" s="5" t="s">
        <v>178</v>
      </c>
      <c r="J806" t="s">
        <v>179</v>
      </c>
      <c r="K806" t="s">
        <v>104</v>
      </c>
      <c r="L806" s="5">
        <v>2024</v>
      </c>
      <c r="M806" s="6">
        <v>2666</v>
      </c>
    </row>
    <row r="807" spans="1:13" x14ac:dyDescent="0.3">
      <c r="A807" t="s">
        <v>280</v>
      </c>
      <c r="B807" t="s">
        <v>304</v>
      </c>
      <c r="C807" t="s">
        <v>11</v>
      </c>
      <c r="D807" t="s">
        <v>173</v>
      </c>
      <c r="E807" t="s">
        <v>336</v>
      </c>
      <c r="F807" t="str">
        <f>VLOOKUP(H807,Vlookup!A:B,2,0)</f>
        <v>590-598 Distribution Maintenance</v>
      </c>
      <c r="G807" t="str">
        <f t="shared" si="13"/>
        <v>Non-Generation</v>
      </c>
      <c r="H807" s="26">
        <v>598</v>
      </c>
      <c r="I807" s="5" t="s">
        <v>178</v>
      </c>
      <c r="J807" t="s">
        <v>179</v>
      </c>
      <c r="K807" t="s">
        <v>134</v>
      </c>
      <c r="L807" s="5">
        <v>2024</v>
      </c>
      <c r="M807" s="6">
        <v>2392.27</v>
      </c>
    </row>
    <row r="808" spans="1:13" x14ac:dyDescent="0.3">
      <c r="A808" t="s">
        <v>280</v>
      </c>
      <c r="B808" t="s">
        <v>304</v>
      </c>
      <c r="C808" t="s">
        <v>11</v>
      </c>
      <c r="D808" t="s">
        <v>173</v>
      </c>
      <c r="E808" t="s">
        <v>336</v>
      </c>
      <c r="F808" t="str">
        <f>VLOOKUP(H808,Vlookup!A:B,2,0)</f>
        <v>590-598 Distribution Maintenance</v>
      </c>
      <c r="G808" t="str">
        <f t="shared" si="13"/>
        <v>Non-Generation</v>
      </c>
      <c r="H808" s="26">
        <v>598</v>
      </c>
      <c r="I808" s="5" t="s">
        <v>178</v>
      </c>
      <c r="J808" t="s">
        <v>179</v>
      </c>
      <c r="K808" t="s">
        <v>103</v>
      </c>
      <c r="L808" s="5">
        <v>2024</v>
      </c>
      <c r="M808" s="6">
        <v>409.86</v>
      </c>
    </row>
    <row r="809" spans="1:13" x14ac:dyDescent="0.3">
      <c r="A809" t="s">
        <v>280</v>
      </c>
      <c r="B809" t="s">
        <v>304</v>
      </c>
      <c r="C809" t="s">
        <v>11</v>
      </c>
      <c r="D809" t="s">
        <v>173</v>
      </c>
      <c r="E809" t="s">
        <v>336</v>
      </c>
      <c r="F809" t="str">
        <f>VLOOKUP(H809,Vlookup!A:B,2,0)</f>
        <v>901-905 Customer Accounts Operations</v>
      </c>
      <c r="G809" t="str">
        <f t="shared" si="13"/>
        <v>Non-Generation</v>
      </c>
      <c r="H809" s="26">
        <v>902</v>
      </c>
      <c r="I809" s="5" t="s">
        <v>163</v>
      </c>
      <c r="J809" t="s">
        <v>164</v>
      </c>
      <c r="K809" t="s">
        <v>102</v>
      </c>
      <c r="L809" s="5">
        <v>2024</v>
      </c>
      <c r="M809" s="6">
        <v>94196.098299999998</v>
      </c>
    </row>
    <row r="810" spans="1:13" x14ac:dyDescent="0.3">
      <c r="A810" t="s">
        <v>280</v>
      </c>
      <c r="B810" t="s">
        <v>304</v>
      </c>
      <c r="C810" t="s">
        <v>11</v>
      </c>
      <c r="D810" t="s">
        <v>173</v>
      </c>
      <c r="E810" t="s">
        <v>336</v>
      </c>
      <c r="F810" t="str">
        <f>VLOOKUP(H810,Vlookup!A:B,2,0)</f>
        <v>901-905 Customer Accounts Operations</v>
      </c>
      <c r="G810" t="str">
        <f t="shared" si="13"/>
        <v>Non-Generation</v>
      </c>
      <c r="H810" s="26">
        <v>902</v>
      </c>
      <c r="I810" s="5" t="s">
        <v>163</v>
      </c>
      <c r="J810" t="s">
        <v>164</v>
      </c>
      <c r="K810" t="s">
        <v>103</v>
      </c>
      <c r="L810" s="5">
        <v>2024</v>
      </c>
      <c r="M810" s="6">
        <v>2826.07</v>
      </c>
    </row>
    <row r="811" spans="1:13" x14ac:dyDescent="0.3">
      <c r="A811" t="s">
        <v>280</v>
      </c>
      <c r="B811" t="s">
        <v>304</v>
      </c>
      <c r="C811" t="s">
        <v>11</v>
      </c>
      <c r="D811" t="s">
        <v>173</v>
      </c>
      <c r="E811" t="s">
        <v>337</v>
      </c>
      <c r="F811" t="str">
        <f>VLOOKUP(H811,Vlookup!A:B,2,0)</f>
        <v>580-589 Distribution Operations</v>
      </c>
      <c r="G811" t="str">
        <f t="shared" si="13"/>
        <v>Non-Generation</v>
      </c>
      <c r="H811" s="26">
        <v>583</v>
      </c>
      <c r="I811" s="5" t="s">
        <v>165</v>
      </c>
      <c r="J811" t="s">
        <v>166</v>
      </c>
      <c r="K811" t="s">
        <v>102</v>
      </c>
      <c r="L811" s="5">
        <v>2024</v>
      </c>
      <c r="M811" s="6">
        <v>26014</v>
      </c>
    </row>
    <row r="812" spans="1:13" x14ac:dyDescent="0.3">
      <c r="A812" t="s">
        <v>280</v>
      </c>
      <c r="B812" t="s">
        <v>304</v>
      </c>
      <c r="C812" t="s">
        <v>11</v>
      </c>
      <c r="D812" t="s">
        <v>173</v>
      </c>
      <c r="E812" t="s">
        <v>337</v>
      </c>
      <c r="F812" t="str">
        <f>VLOOKUP(H812,Vlookup!A:B,2,0)</f>
        <v>580-589 Distribution Operations</v>
      </c>
      <c r="G812" t="str">
        <f t="shared" si="13"/>
        <v>Non-Generation</v>
      </c>
      <c r="H812" s="26">
        <v>583</v>
      </c>
      <c r="I812" s="5" t="s">
        <v>165</v>
      </c>
      <c r="J812" t="s">
        <v>166</v>
      </c>
      <c r="K812" t="s">
        <v>104</v>
      </c>
      <c r="L812" s="5">
        <v>2024</v>
      </c>
      <c r="M812" s="6">
        <v>10030</v>
      </c>
    </row>
    <row r="813" spans="1:13" x14ac:dyDescent="0.3">
      <c r="A813" t="s">
        <v>280</v>
      </c>
      <c r="B813" t="s">
        <v>304</v>
      </c>
      <c r="C813" t="s">
        <v>11</v>
      </c>
      <c r="D813" t="s">
        <v>173</v>
      </c>
      <c r="E813" t="s">
        <v>337</v>
      </c>
      <c r="F813" t="str">
        <f>VLOOKUP(H813,Vlookup!A:B,2,0)</f>
        <v>580-589 Distribution Operations</v>
      </c>
      <c r="G813" t="str">
        <f t="shared" si="13"/>
        <v>Non-Generation</v>
      </c>
      <c r="H813" s="26">
        <v>583</v>
      </c>
      <c r="I813" s="5" t="s">
        <v>165</v>
      </c>
      <c r="J813" t="s">
        <v>166</v>
      </c>
      <c r="K813" t="s">
        <v>134</v>
      </c>
      <c r="L813" s="5">
        <v>2024</v>
      </c>
      <c r="M813" s="6">
        <v>2488.7399999999998</v>
      </c>
    </row>
    <row r="814" spans="1:13" x14ac:dyDescent="0.3">
      <c r="A814" t="s">
        <v>280</v>
      </c>
      <c r="B814" t="s">
        <v>304</v>
      </c>
      <c r="C814" t="s">
        <v>11</v>
      </c>
      <c r="D814" t="s">
        <v>173</v>
      </c>
      <c r="E814" t="s">
        <v>337</v>
      </c>
      <c r="F814" t="str">
        <f>VLOOKUP(H814,Vlookup!A:B,2,0)</f>
        <v>580-589 Distribution Operations</v>
      </c>
      <c r="G814" t="str">
        <f t="shared" si="13"/>
        <v>Non-Generation</v>
      </c>
      <c r="H814" s="26">
        <v>583</v>
      </c>
      <c r="I814" s="5" t="s">
        <v>165</v>
      </c>
      <c r="J814" t="s">
        <v>166</v>
      </c>
      <c r="K814" t="s">
        <v>103</v>
      </c>
      <c r="L814" s="5">
        <v>2024</v>
      </c>
      <c r="M814" s="6">
        <v>1081.32</v>
      </c>
    </row>
    <row r="815" spans="1:13" x14ac:dyDescent="0.3">
      <c r="A815" t="s">
        <v>280</v>
      </c>
      <c r="B815" t="s">
        <v>304</v>
      </c>
      <c r="C815" t="s">
        <v>11</v>
      </c>
      <c r="D815" t="s">
        <v>173</v>
      </c>
      <c r="E815" t="s">
        <v>337</v>
      </c>
      <c r="F815" t="str">
        <f>VLOOKUP(H815,Vlookup!A:B,2,0)</f>
        <v>580-589 Distribution Operations</v>
      </c>
      <c r="G815" t="str">
        <f t="shared" si="13"/>
        <v>Non-Generation</v>
      </c>
      <c r="H815" s="26">
        <v>584</v>
      </c>
      <c r="I815" s="5" t="s">
        <v>167</v>
      </c>
      <c r="J815" t="s">
        <v>168</v>
      </c>
      <c r="K815" t="s">
        <v>15</v>
      </c>
      <c r="L815" s="5">
        <v>2024</v>
      </c>
      <c r="M815" s="6">
        <v>1943.96</v>
      </c>
    </row>
    <row r="816" spans="1:13" x14ac:dyDescent="0.3">
      <c r="A816" t="s">
        <v>280</v>
      </c>
      <c r="B816" t="s">
        <v>304</v>
      </c>
      <c r="C816" t="s">
        <v>11</v>
      </c>
      <c r="D816" t="s">
        <v>173</v>
      </c>
      <c r="E816" t="s">
        <v>337</v>
      </c>
      <c r="F816" t="str">
        <f>VLOOKUP(H816,Vlookup!A:B,2,0)</f>
        <v>580-589 Distribution Operations</v>
      </c>
      <c r="G816" t="str">
        <f t="shared" si="13"/>
        <v>Non-Generation</v>
      </c>
      <c r="H816" s="26">
        <v>584</v>
      </c>
      <c r="I816" s="5" t="s">
        <v>167</v>
      </c>
      <c r="J816" t="s">
        <v>168</v>
      </c>
      <c r="K816" t="s">
        <v>102</v>
      </c>
      <c r="L816" s="5">
        <v>2024</v>
      </c>
      <c r="M816" s="6">
        <v>2982.02</v>
      </c>
    </row>
    <row r="817" spans="1:13" x14ac:dyDescent="0.3">
      <c r="A817" t="s">
        <v>280</v>
      </c>
      <c r="B817" t="s">
        <v>304</v>
      </c>
      <c r="C817" t="s">
        <v>11</v>
      </c>
      <c r="D817" t="s">
        <v>173</v>
      </c>
      <c r="E817" t="s">
        <v>337</v>
      </c>
      <c r="F817" t="str">
        <f>VLOOKUP(H817,Vlookup!A:B,2,0)</f>
        <v>580-589 Distribution Operations</v>
      </c>
      <c r="G817" t="str">
        <f t="shared" si="13"/>
        <v>Non-Generation</v>
      </c>
      <c r="H817" s="26">
        <v>584</v>
      </c>
      <c r="I817" s="5" t="s">
        <v>167</v>
      </c>
      <c r="J817" t="s">
        <v>168</v>
      </c>
      <c r="K817" t="s">
        <v>23</v>
      </c>
      <c r="L817" s="5">
        <v>2024</v>
      </c>
      <c r="M817" s="6">
        <v>11.04</v>
      </c>
    </row>
    <row r="818" spans="1:13" x14ac:dyDescent="0.3">
      <c r="A818" t="s">
        <v>280</v>
      </c>
      <c r="B818" t="s">
        <v>304</v>
      </c>
      <c r="C818" t="s">
        <v>11</v>
      </c>
      <c r="D818" t="s">
        <v>173</v>
      </c>
      <c r="E818" t="s">
        <v>337</v>
      </c>
      <c r="F818" t="str">
        <f>VLOOKUP(H818,Vlookup!A:B,2,0)</f>
        <v>580-589 Distribution Operations</v>
      </c>
      <c r="G818" t="str">
        <f t="shared" si="13"/>
        <v>Non-Generation</v>
      </c>
      <c r="H818" s="26">
        <v>584</v>
      </c>
      <c r="I818" s="5" t="s">
        <v>167</v>
      </c>
      <c r="J818" t="s">
        <v>168</v>
      </c>
      <c r="K818" t="s">
        <v>104</v>
      </c>
      <c r="L818" s="5">
        <v>2024</v>
      </c>
      <c r="M818" s="6">
        <v>903.96</v>
      </c>
    </row>
    <row r="819" spans="1:13" x14ac:dyDescent="0.3">
      <c r="A819" t="s">
        <v>280</v>
      </c>
      <c r="B819" t="s">
        <v>304</v>
      </c>
      <c r="C819" t="s">
        <v>11</v>
      </c>
      <c r="D819" t="s">
        <v>173</v>
      </c>
      <c r="E819" t="s">
        <v>337</v>
      </c>
      <c r="F819" t="str">
        <f>VLOOKUP(H819,Vlookup!A:B,2,0)</f>
        <v>580-589 Distribution Operations</v>
      </c>
      <c r="G819" t="str">
        <f t="shared" si="13"/>
        <v>Non-Generation</v>
      </c>
      <c r="H819" s="26">
        <v>584</v>
      </c>
      <c r="I819" s="5" t="s">
        <v>167</v>
      </c>
      <c r="J819" t="s">
        <v>168</v>
      </c>
      <c r="K819" t="s">
        <v>134</v>
      </c>
      <c r="L819" s="5">
        <v>2024</v>
      </c>
      <c r="M819" s="6">
        <v>14272.76</v>
      </c>
    </row>
    <row r="820" spans="1:13" x14ac:dyDescent="0.3">
      <c r="A820" t="s">
        <v>280</v>
      </c>
      <c r="B820" t="s">
        <v>304</v>
      </c>
      <c r="C820" t="s">
        <v>11</v>
      </c>
      <c r="D820" t="s">
        <v>173</v>
      </c>
      <c r="E820" t="s">
        <v>337</v>
      </c>
      <c r="F820" t="str">
        <f>VLOOKUP(H820,Vlookup!A:B,2,0)</f>
        <v>580-589 Distribution Operations</v>
      </c>
      <c r="G820" t="str">
        <f t="shared" si="13"/>
        <v>Non-Generation</v>
      </c>
      <c r="H820" s="26">
        <v>584</v>
      </c>
      <c r="I820" s="5" t="s">
        <v>167</v>
      </c>
      <c r="J820" t="s">
        <v>168</v>
      </c>
      <c r="K820" t="s">
        <v>16</v>
      </c>
      <c r="L820" s="5">
        <v>2024</v>
      </c>
      <c r="M820" s="6">
        <v>215.1</v>
      </c>
    </row>
    <row r="821" spans="1:13" x14ac:dyDescent="0.3">
      <c r="A821" t="s">
        <v>280</v>
      </c>
      <c r="B821" t="s">
        <v>304</v>
      </c>
      <c r="C821" t="s">
        <v>11</v>
      </c>
      <c r="D821" t="s">
        <v>173</v>
      </c>
      <c r="E821" t="s">
        <v>337</v>
      </c>
      <c r="F821" t="str">
        <f>VLOOKUP(H821,Vlookup!A:B,2,0)</f>
        <v>580-589 Distribution Operations</v>
      </c>
      <c r="G821" t="str">
        <f t="shared" si="13"/>
        <v>Non-Generation</v>
      </c>
      <c r="H821" s="26">
        <v>584</v>
      </c>
      <c r="I821" s="5" t="s">
        <v>167</v>
      </c>
      <c r="J821" t="s">
        <v>168</v>
      </c>
      <c r="K821" t="s">
        <v>103</v>
      </c>
      <c r="L821" s="5">
        <v>2024</v>
      </c>
      <c r="M821" s="6">
        <v>116.6</v>
      </c>
    </row>
    <row r="822" spans="1:13" x14ac:dyDescent="0.3">
      <c r="A822" t="s">
        <v>280</v>
      </c>
      <c r="B822" t="s">
        <v>304</v>
      </c>
      <c r="C822" t="s">
        <v>11</v>
      </c>
      <c r="D822" t="s">
        <v>173</v>
      </c>
      <c r="E822" t="s">
        <v>337</v>
      </c>
      <c r="F822" t="str">
        <f>VLOOKUP(H822,Vlookup!A:B,2,0)</f>
        <v>580-589 Distribution Operations</v>
      </c>
      <c r="G822" t="str">
        <f t="shared" si="13"/>
        <v>Non-Generation</v>
      </c>
      <c r="H822" s="26">
        <v>586</v>
      </c>
      <c r="I822" s="5" t="s">
        <v>159</v>
      </c>
      <c r="J822" t="s">
        <v>160</v>
      </c>
      <c r="K822" t="s">
        <v>15</v>
      </c>
      <c r="L822" s="5">
        <v>2024</v>
      </c>
      <c r="M822" s="6">
        <v>3687.04</v>
      </c>
    </row>
    <row r="823" spans="1:13" x14ac:dyDescent="0.3">
      <c r="A823" t="s">
        <v>280</v>
      </c>
      <c r="B823" t="s">
        <v>304</v>
      </c>
      <c r="C823" t="s">
        <v>11</v>
      </c>
      <c r="D823" t="s">
        <v>173</v>
      </c>
      <c r="E823" t="s">
        <v>337</v>
      </c>
      <c r="F823" t="str">
        <f>VLOOKUP(H823,Vlookup!A:B,2,0)</f>
        <v>580-589 Distribution Operations</v>
      </c>
      <c r="G823" t="str">
        <f t="shared" si="13"/>
        <v>Non-Generation</v>
      </c>
      <c r="H823" s="26">
        <v>586</v>
      </c>
      <c r="I823" s="5" t="s">
        <v>159</v>
      </c>
      <c r="J823" t="s">
        <v>160</v>
      </c>
      <c r="K823" t="s">
        <v>102</v>
      </c>
      <c r="L823" s="5">
        <v>2024</v>
      </c>
      <c r="M823" s="6">
        <v>734467.40729999996</v>
      </c>
    </row>
    <row r="824" spans="1:13" x14ac:dyDescent="0.3">
      <c r="A824" t="s">
        <v>280</v>
      </c>
      <c r="B824" t="s">
        <v>304</v>
      </c>
      <c r="C824" t="s">
        <v>11</v>
      </c>
      <c r="D824" t="s">
        <v>173</v>
      </c>
      <c r="E824" t="s">
        <v>337</v>
      </c>
      <c r="F824" t="str">
        <f>VLOOKUP(H824,Vlookup!A:B,2,0)</f>
        <v>580-589 Distribution Operations</v>
      </c>
      <c r="G824" t="str">
        <f t="shared" si="13"/>
        <v>Non-Generation</v>
      </c>
      <c r="H824" s="26">
        <v>586</v>
      </c>
      <c r="I824" s="5" t="s">
        <v>159</v>
      </c>
      <c r="J824" t="s">
        <v>160</v>
      </c>
      <c r="K824" t="s">
        <v>23</v>
      </c>
      <c r="L824" s="5">
        <v>2024</v>
      </c>
      <c r="M824" s="6">
        <v>72000.119600000005</v>
      </c>
    </row>
    <row r="825" spans="1:13" x14ac:dyDescent="0.3">
      <c r="A825" t="s">
        <v>280</v>
      </c>
      <c r="B825" t="s">
        <v>304</v>
      </c>
      <c r="C825" t="s">
        <v>11</v>
      </c>
      <c r="D825" t="s">
        <v>173</v>
      </c>
      <c r="E825" t="s">
        <v>337</v>
      </c>
      <c r="F825" t="str">
        <f>VLOOKUP(H825,Vlookup!A:B,2,0)</f>
        <v>580-589 Distribution Operations</v>
      </c>
      <c r="G825" t="str">
        <f t="shared" si="13"/>
        <v>Non-Generation</v>
      </c>
      <c r="H825" s="26">
        <v>586</v>
      </c>
      <c r="I825" s="5" t="s">
        <v>159</v>
      </c>
      <c r="J825" t="s">
        <v>160</v>
      </c>
      <c r="K825" t="s">
        <v>104</v>
      </c>
      <c r="L825" s="5">
        <v>2024</v>
      </c>
      <c r="M825" s="6">
        <v>230521.427</v>
      </c>
    </row>
    <row r="826" spans="1:13" x14ac:dyDescent="0.3">
      <c r="A826" t="s">
        <v>280</v>
      </c>
      <c r="B826" t="s">
        <v>304</v>
      </c>
      <c r="C826" t="s">
        <v>11</v>
      </c>
      <c r="D826" t="s">
        <v>173</v>
      </c>
      <c r="E826" t="s">
        <v>337</v>
      </c>
      <c r="F826" t="str">
        <f>VLOOKUP(H826,Vlookup!A:B,2,0)</f>
        <v>580-589 Distribution Operations</v>
      </c>
      <c r="G826" t="str">
        <f t="shared" si="13"/>
        <v>Non-Generation</v>
      </c>
      <c r="H826" s="26">
        <v>586</v>
      </c>
      <c r="I826" s="5" t="s">
        <v>159</v>
      </c>
      <c r="J826" t="s">
        <v>160</v>
      </c>
      <c r="K826" t="s">
        <v>134</v>
      </c>
      <c r="L826" s="5">
        <v>2024</v>
      </c>
      <c r="M826" s="6">
        <v>51035.83</v>
      </c>
    </row>
    <row r="827" spans="1:13" x14ac:dyDescent="0.3">
      <c r="A827" t="s">
        <v>280</v>
      </c>
      <c r="B827" t="s">
        <v>304</v>
      </c>
      <c r="C827" t="s">
        <v>11</v>
      </c>
      <c r="D827" t="s">
        <v>173</v>
      </c>
      <c r="E827" t="s">
        <v>337</v>
      </c>
      <c r="F827" t="str">
        <f>VLOOKUP(H827,Vlookup!A:B,2,0)</f>
        <v>580-589 Distribution Operations</v>
      </c>
      <c r="G827" t="str">
        <f t="shared" si="13"/>
        <v>Non-Generation</v>
      </c>
      <c r="H827" s="26">
        <v>586</v>
      </c>
      <c r="I827" s="5" t="s">
        <v>159</v>
      </c>
      <c r="J827" t="s">
        <v>160</v>
      </c>
      <c r="K827" t="s">
        <v>16</v>
      </c>
      <c r="L827" s="5">
        <v>2024</v>
      </c>
      <c r="M827" s="6">
        <v>8325.6</v>
      </c>
    </row>
    <row r="828" spans="1:13" x14ac:dyDescent="0.3">
      <c r="A828" t="s">
        <v>280</v>
      </c>
      <c r="B828" t="s">
        <v>304</v>
      </c>
      <c r="C828" t="s">
        <v>11</v>
      </c>
      <c r="D828" t="s">
        <v>173</v>
      </c>
      <c r="E828" t="s">
        <v>337</v>
      </c>
      <c r="F828" t="str">
        <f>VLOOKUP(H828,Vlookup!A:B,2,0)</f>
        <v>580-589 Distribution Operations</v>
      </c>
      <c r="G828" t="str">
        <f t="shared" si="13"/>
        <v>Non-Generation</v>
      </c>
      <c r="H828" s="26">
        <v>586</v>
      </c>
      <c r="I828" s="5" t="s">
        <v>159</v>
      </c>
      <c r="J828" t="s">
        <v>160</v>
      </c>
      <c r="K828" t="s">
        <v>103</v>
      </c>
      <c r="L828" s="5">
        <v>2024</v>
      </c>
      <c r="M828" s="6">
        <v>28950.01</v>
      </c>
    </row>
    <row r="829" spans="1:13" x14ac:dyDescent="0.3">
      <c r="A829" t="s">
        <v>280</v>
      </c>
      <c r="B829" t="s">
        <v>304</v>
      </c>
      <c r="C829" t="s">
        <v>11</v>
      </c>
      <c r="D829" t="s">
        <v>173</v>
      </c>
      <c r="E829" t="s">
        <v>337</v>
      </c>
      <c r="F829" t="str">
        <f>VLOOKUP(H829,Vlookup!A:B,2,0)</f>
        <v>580-589 Distribution Operations</v>
      </c>
      <c r="G829" t="str">
        <f t="shared" si="13"/>
        <v>Non-Generation</v>
      </c>
      <c r="H829" s="26">
        <v>587</v>
      </c>
      <c r="I829" s="5" t="s">
        <v>18</v>
      </c>
      <c r="J829" t="s">
        <v>19</v>
      </c>
      <c r="K829" t="s">
        <v>102</v>
      </c>
      <c r="L829" s="5">
        <v>2024</v>
      </c>
      <c r="M829" s="6">
        <v>237235.68100000001</v>
      </c>
    </row>
    <row r="830" spans="1:13" x14ac:dyDescent="0.3">
      <c r="A830" t="s">
        <v>280</v>
      </c>
      <c r="B830" t="s">
        <v>304</v>
      </c>
      <c r="C830" t="s">
        <v>11</v>
      </c>
      <c r="D830" t="s">
        <v>173</v>
      </c>
      <c r="E830" t="s">
        <v>337</v>
      </c>
      <c r="F830" t="str">
        <f>VLOOKUP(H830,Vlookup!A:B,2,0)</f>
        <v>580-589 Distribution Operations</v>
      </c>
      <c r="G830" t="str">
        <f t="shared" si="13"/>
        <v>Non-Generation</v>
      </c>
      <c r="H830" s="26">
        <v>587</v>
      </c>
      <c r="I830" s="5" t="s">
        <v>18</v>
      </c>
      <c r="J830" t="s">
        <v>19</v>
      </c>
      <c r="K830" t="s">
        <v>104</v>
      </c>
      <c r="L830" s="5">
        <v>2024</v>
      </c>
      <c r="M830" s="6">
        <v>158832.03200000001</v>
      </c>
    </row>
    <row r="831" spans="1:13" x14ac:dyDescent="0.3">
      <c r="A831" t="s">
        <v>280</v>
      </c>
      <c r="B831" t="s">
        <v>304</v>
      </c>
      <c r="C831" t="s">
        <v>11</v>
      </c>
      <c r="D831" t="s">
        <v>173</v>
      </c>
      <c r="E831" t="s">
        <v>337</v>
      </c>
      <c r="F831" t="str">
        <f>VLOOKUP(H831,Vlookup!A:B,2,0)</f>
        <v>580-589 Distribution Operations</v>
      </c>
      <c r="G831" t="str">
        <f t="shared" si="13"/>
        <v>Non-Generation</v>
      </c>
      <c r="H831" s="26">
        <v>587</v>
      </c>
      <c r="I831" s="5" t="s">
        <v>18</v>
      </c>
      <c r="J831" t="s">
        <v>19</v>
      </c>
      <c r="K831" t="s">
        <v>134</v>
      </c>
      <c r="L831" s="5">
        <v>2024</v>
      </c>
      <c r="M831" s="6">
        <v>29912.58</v>
      </c>
    </row>
    <row r="832" spans="1:13" x14ac:dyDescent="0.3">
      <c r="A832" t="s">
        <v>280</v>
      </c>
      <c r="B832" t="s">
        <v>304</v>
      </c>
      <c r="C832" t="s">
        <v>11</v>
      </c>
      <c r="D832" t="s">
        <v>173</v>
      </c>
      <c r="E832" t="s">
        <v>337</v>
      </c>
      <c r="F832" t="str">
        <f>VLOOKUP(H832,Vlookup!A:B,2,0)</f>
        <v>580-589 Distribution Operations</v>
      </c>
      <c r="G832" t="str">
        <f t="shared" si="13"/>
        <v>Non-Generation</v>
      </c>
      <c r="H832" s="26">
        <v>587</v>
      </c>
      <c r="I832" s="5" t="s">
        <v>18</v>
      </c>
      <c r="J832" t="s">
        <v>19</v>
      </c>
      <c r="K832" t="s">
        <v>103</v>
      </c>
      <c r="L832" s="5">
        <v>2024</v>
      </c>
      <c r="M832" s="6">
        <v>12068.24</v>
      </c>
    </row>
    <row r="833" spans="1:13" x14ac:dyDescent="0.3">
      <c r="A833" t="s">
        <v>280</v>
      </c>
      <c r="B833" t="s">
        <v>304</v>
      </c>
      <c r="C833" t="s">
        <v>11</v>
      </c>
      <c r="D833" t="s">
        <v>173</v>
      </c>
      <c r="E833" t="s">
        <v>337</v>
      </c>
      <c r="F833" t="str">
        <f>VLOOKUP(H833,Vlookup!A:B,2,0)</f>
        <v>580-589 Distribution Operations</v>
      </c>
      <c r="G833" t="str">
        <f t="shared" si="13"/>
        <v>Non-Generation</v>
      </c>
      <c r="H833" s="26">
        <v>588</v>
      </c>
      <c r="I833" s="5" t="s">
        <v>43</v>
      </c>
      <c r="J833" t="s">
        <v>44</v>
      </c>
      <c r="K833" t="s">
        <v>15</v>
      </c>
      <c r="L833" s="5">
        <v>2024</v>
      </c>
      <c r="M833" s="6">
        <v>31551.577000000001</v>
      </c>
    </row>
    <row r="834" spans="1:13" x14ac:dyDescent="0.3">
      <c r="A834" t="s">
        <v>280</v>
      </c>
      <c r="B834" t="s">
        <v>304</v>
      </c>
      <c r="C834" t="s">
        <v>11</v>
      </c>
      <c r="D834" t="s">
        <v>173</v>
      </c>
      <c r="E834" t="s">
        <v>337</v>
      </c>
      <c r="F834" t="str">
        <f>VLOOKUP(H834,Vlookup!A:B,2,0)</f>
        <v>580-589 Distribution Operations</v>
      </c>
      <c r="G834" t="str">
        <f t="shared" si="13"/>
        <v>Non-Generation</v>
      </c>
      <c r="H834" s="26">
        <v>588</v>
      </c>
      <c r="I834" s="5" t="s">
        <v>43</v>
      </c>
      <c r="J834" t="s">
        <v>44</v>
      </c>
      <c r="K834" t="s">
        <v>102</v>
      </c>
      <c r="L834" s="5">
        <v>2024</v>
      </c>
      <c r="M834" s="6">
        <v>611377.80810000002</v>
      </c>
    </row>
    <row r="835" spans="1:13" x14ac:dyDescent="0.3">
      <c r="A835" t="s">
        <v>280</v>
      </c>
      <c r="B835" t="s">
        <v>304</v>
      </c>
      <c r="C835" t="s">
        <v>11</v>
      </c>
      <c r="D835" t="s">
        <v>173</v>
      </c>
      <c r="E835" t="s">
        <v>337</v>
      </c>
      <c r="F835" t="str">
        <f>VLOOKUP(H835,Vlookup!A:B,2,0)</f>
        <v>580-589 Distribution Operations</v>
      </c>
      <c r="G835" t="str">
        <f t="shared" si="13"/>
        <v>Non-Generation</v>
      </c>
      <c r="H835" s="26">
        <v>588</v>
      </c>
      <c r="I835" s="5" t="s">
        <v>43</v>
      </c>
      <c r="J835" t="s">
        <v>44</v>
      </c>
      <c r="K835" t="s">
        <v>104</v>
      </c>
      <c r="L835" s="5">
        <v>2024</v>
      </c>
      <c r="M835" s="6">
        <v>75229.141000000003</v>
      </c>
    </row>
    <row r="836" spans="1:13" x14ac:dyDescent="0.3">
      <c r="A836" t="s">
        <v>280</v>
      </c>
      <c r="B836" t="s">
        <v>304</v>
      </c>
      <c r="C836" t="s">
        <v>11</v>
      </c>
      <c r="D836" t="s">
        <v>173</v>
      </c>
      <c r="E836" t="s">
        <v>337</v>
      </c>
      <c r="F836" t="str">
        <f>VLOOKUP(H836,Vlookup!A:B,2,0)</f>
        <v>580-589 Distribution Operations</v>
      </c>
      <c r="G836" t="str">
        <f t="shared" si="13"/>
        <v>Non-Generation</v>
      </c>
      <c r="H836" s="26">
        <v>588</v>
      </c>
      <c r="I836" s="5" t="s">
        <v>43</v>
      </c>
      <c r="J836" t="s">
        <v>44</v>
      </c>
      <c r="K836" t="s">
        <v>68</v>
      </c>
      <c r="L836" s="5">
        <v>2024</v>
      </c>
      <c r="M836" s="6">
        <v>159.827</v>
      </c>
    </row>
    <row r="837" spans="1:13" x14ac:dyDescent="0.3">
      <c r="A837" t="s">
        <v>280</v>
      </c>
      <c r="B837" t="s">
        <v>304</v>
      </c>
      <c r="C837" t="s">
        <v>11</v>
      </c>
      <c r="D837" t="s">
        <v>173</v>
      </c>
      <c r="E837" t="s">
        <v>337</v>
      </c>
      <c r="F837" t="str">
        <f>VLOOKUP(H837,Vlookup!A:B,2,0)</f>
        <v>580-589 Distribution Operations</v>
      </c>
      <c r="G837" t="str">
        <f t="shared" si="13"/>
        <v>Non-Generation</v>
      </c>
      <c r="H837" s="26">
        <v>588</v>
      </c>
      <c r="I837" s="5" t="s">
        <v>43</v>
      </c>
      <c r="J837" t="s">
        <v>44</v>
      </c>
      <c r="K837" t="s">
        <v>169</v>
      </c>
      <c r="L837" s="5">
        <v>2024</v>
      </c>
      <c r="M837" s="6">
        <v>16153.848</v>
      </c>
    </row>
    <row r="838" spans="1:13" x14ac:dyDescent="0.3">
      <c r="A838" t="s">
        <v>280</v>
      </c>
      <c r="B838" t="s">
        <v>304</v>
      </c>
      <c r="C838" t="s">
        <v>11</v>
      </c>
      <c r="D838" t="s">
        <v>173</v>
      </c>
      <c r="E838" t="s">
        <v>337</v>
      </c>
      <c r="F838" t="str">
        <f>VLOOKUP(H838,Vlookup!A:B,2,0)</f>
        <v>580-589 Distribution Operations</v>
      </c>
      <c r="G838" t="str">
        <f t="shared" si="13"/>
        <v>Non-Generation</v>
      </c>
      <c r="H838" s="26">
        <v>588</v>
      </c>
      <c r="I838" s="5" t="s">
        <v>43</v>
      </c>
      <c r="J838" t="s">
        <v>44</v>
      </c>
      <c r="K838" t="s">
        <v>134</v>
      </c>
      <c r="L838" s="5">
        <v>2024</v>
      </c>
      <c r="M838" s="6">
        <v>40159.97</v>
      </c>
    </row>
    <row r="839" spans="1:13" x14ac:dyDescent="0.3">
      <c r="A839" t="s">
        <v>280</v>
      </c>
      <c r="B839" t="s">
        <v>304</v>
      </c>
      <c r="C839" t="s">
        <v>11</v>
      </c>
      <c r="D839" t="s">
        <v>173</v>
      </c>
      <c r="E839" t="s">
        <v>337</v>
      </c>
      <c r="F839" t="str">
        <f>VLOOKUP(H839,Vlookup!A:B,2,0)</f>
        <v>580-589 Distribution Operations</v>
      </c>
      <c r="G839" t="str">
        <f t="shared" si="13"/>
        <v>Non-Generation</v>
      </c>
      <c r="H839" s="26">
        <v>588</v>
      </c>
      <c r="I839" s="5" t="s">
        <v>43</v>
      </c>
      <c r="J839" t="s">
        <v>44</v>
      </c>
      <c r="K839" t="s">
        <v>16</v>
      </c>
      <c r="L839" s="5">
        <v>2024</v>
      </c>
      <c r="M839" s="6">
        <v>4078.31</v>
      </c>
    </row>
    <row r="840" spans="1:13" x14ac:dyDescent="0.3">
      <c r="A840" t="s">
        <v>280</v>
      </c>
      <c r="B840" t="s">
        <v>304</v>
      </c>
      <c r="C840" t="s">
        <v>11</v>
      </c>
      <c r="D840" t="s">
        <v>173</v>
      </c>
      <c r="E840" t="s">
        <v>337</v>
      </c>
      <c r="F840" t="str">
        <f>VLOOKUP(H840,Vlookup!A:B,2,0)</f>
        <v>580-589 Distribution Operations</v>
      </c>
      <c r="G840" t="str">
        <f t="shared" si="13"/>
        <v>Non-Generation</v>
      </c>
      <c r="H840" s="26">
        <v>588</v>
      </c>
      <c r="I840" s="5" t="s">
        <v>43</v>
      </c>
      <c r="J840" t="s">
        <v>44</v>
      </c>
      <c r="K840" t="s">
        <v>103</v>
      </c>
      <c r="L840" s="5">
        <v>2024</v>
      </c>
      <c r="M840" s="6">
        <v>26775.42</v>
      </c>
    </row>
    <row r="841" spans="1:13" x14ac:dyDescent="0.3">
      <c r="A841" t="s">
        <v>280</v>
      </c>
      <c r="B841" t="s">
        <v>304</v>
      </c>
      <c r="C841" t="s">
        <v>11</v>
      </c>
      <c r="D841" t="s">
        <v>173</v>
      </c>
      <c r="E841" t="s">
        <v>337</v>
      </c>
      <c r="F841" t="str">
        <f>VLOOKUP(H841,Vlookup!A:B,2,0)</f>
        <v>590-598 Distribution Maintenance</v>
      </c>
      <c r="G841" t="str">
        <f t="shared" si="13"/>
        <v>Non-Generation</v>
      </c>
      <c r="H841" s="26">
        <v>593</v>
      </c>
      <c r="I841" s="5" t="s">
        <v>84</v>
      </c>
      <c r="J841" t="s">
        <v>85</v>
      </c>
      <c r="K841" t="s">
        <v>15</v>
      </c>
      <c r="L841" s="5">
        <v>2024</v>
      </c>
      <c r="M841" s="6">
        <v>2027.4</v>
      </c>
    </row>
    <row r="842" spans="1:13" x14ac:dyDescent="0.3">
      <c r="A842" t="s">
        <v>280</v>
      </c>
      <c r="B842" t="s">
        <v>304</v>
      </c>
      <c r="C842" t="s">
        <v>11</v>
      </c>
      <c r="D842" t="s">
        <v>173</v>
      </c>
      <c r="E842" t="s">
        <v>337</v>
      </c>
      <c r="F842" t="str">
        <f>VLOOKUP(H842,Vlookup!A:B,2,0)</f>
        <v>590-598 Distribution Maintenance</v>
      </c>
      <c r="G842" t="str">
        <f t="shared" si="13"/>
        <v>Non-Generation</v>
      </c>
      <c r="H842" s="26">
        <v>593</v>
      </c>
      <c r="I842" s="5" t="s">
        <v>84</v>
      </c>
      <c r="J842" t="s">
        <v>85</v>
      </c>
      <c r="K842" t="s">
        <v>102</v>
      </c>
      <c r="L842" s="5">
        <v>2024</v>
      </c>
      <c r="M842" s="6">
        <v>570787.21019999997</v>
      </c>
    </row>
    <row r="843" spans="1:13" x14ac:dyDescent="0.3">
      <c r="A843" t="s">
        <v>280</v>
      </c>
      <c r="B843" t="s">
        <v>304</v>
      </c>
      <c r="C843" t="s">
        <v>11</v>
      </c>
      <c r="D843" t="s">
        <v>173</v>
      </c>
      <c r="E843" t="s">
        <v>337</v>
      </c>
      <c r="F843" t="str">
        <f>VLOOKUP(H843,Vlookup!A:B,2,0)</f>
        <v>590-598 Distribution Maintenance</v>
      </c>
      <c r="G843" t="str">
        <f t="shared" si="13"/>
        <v>Non-Generation</v>
      </c>
      <c r="H843" s="26">
        <v>593</v>
      </c>
      <c r="I843" s="5" t="s">
        <v>84</v>
      </c>
      <c r="J843" t="s">
        <v>85</v>
      </c>
      <c r="K843" t="s">
        <v>104</v>
      </c>
      <c r="L843" s="5">
        <v>2024</v>
      </c>
      <c r="M843" s="6">
        <v>218188.3518</v>
      </c>
    </row>
    <row r="844" spans="1:13" x14ac:dyDescent="0.3">
      <c r="A844" t="s">
        <v>280</v>
      </c>
      <c r="B844" t="s">
        <v>304</v>
      </c>
      <c r="C844" t="s">
        <v>11</v>
      </c>
      <c r="D844" t="s">
        <v>173</v>
      </c>
      <c r="E844" t="s">
        <v>337</v>
      </c>
      <c r="F844" t="str">
        <f>VLOOKUP(H844,Vlookup!A:B,2,0)</f>
        <v>590-598 Distribution Maintenance</v>
      </c>
      <c r="G844" t="str">
        <f t="shared" si="13"/>
        <v>Non-Generation</v>
      </c>
      <c r="H844" s="26">
        <v>593</v>
      </c>
      <c r="I844" s="5" t="s">
        <v>84</v>
      </c>
      <c r="J844" t="s">
        <v>85</v>
      </c>
      <c r="K844" t="s">
        <v>134</v>
      </c>
      <c r="L844" s="5">
        <v>2024</v>
      </c>
      <c r="M844" s="6">
        <v>336821.41</v>
      </c>
    </row>
    <row r="845" spans="1:13" x14ac:dyDescent="0.3">
      <c r="A845" t="s">
        <v>280</v>
      </c>
      <c r="B845" t="s">
        <v>304</v>
      </c>
      <c r="C845" t="s">
        <v>11</v>
      </c>
      <c r="D845" t="s">
        <v>173</v>
      </c>
      <c r="E845" t="s">
        <v>337</v>
      </c>
      <c r="F845" t="str">
        <f>VLOOKUP(H845,Vlookup!A:B,2,0)</f>
        <v>590-598 Distribution Maintenance</v>
      </c>
      <c r="G845" t="str">
        <f t="shared" si="13"/>
        <v>Non-Generation</v>
      </c>
      <c r="H845" s="26">
        <v>593</v>
      </c>
      <c r="I845" s="5" t="s">
        <v>84</v>
      </c>
      <c r="J845" t="s">
        <v>85</v>
      </c>
      <c r="K845" t="s">
        <v>16</v>
      </c>
      <c r="L845" s="5">
        <v>2024</v>
      </c>
      <c r="M845" s="6">
        <v>223.04</v>
      </c>
    </row>
    <row r="846" spans="1:13" x14ac:dyDescent="0.3">
      <c r="A846" t="s">
        <v>280</v>
      </c>
      <c r="B846" t="s">
        <v>304</v>
      </c>
      <c r="C846" t="s">
        <v>11</v>
      </c>
      <c r="D846" t="s">
        <v>173</v>
      </c>
      <c r="E846" t="s">
        <v>337</v>
      </c>
      <c r="F846" t="str">
        <f>VLOOKUP(H846,Vlookup!A:B,2,0)</f>
        <v>590-598 Distribution Maintenance</v>
      </c>
      <c r="G846" t="str">
        <f t="shared" si="13"/>
        <v>Non-Generation</v>
      </c>
      <c r="H846" s="26">
        <v>593</v>
      </c>
      <c r="I846" s="5" t="s">
        <v>84</v>
      </c>
      <c r="J846" t="s">
        <v>85</v>
      </c>
      <c r="K846" t="s">
        <v>103</v>
      </c>
      <c r="L846" s="5">
        <v>2024</v>
      </c>
      <c r="M846" s="6">
        <v>25258.98</v>
      </c>
    </row>
    <row r="847" spans="1:13" x14ac:dyDescent="0.3">
      <c r="A847" t="s">
        <v>280</v>
      </c>
      <c r="B847" t="s">
        <v>304</v>
      </c>
      <c r="C847" t="s">
        <v>11</v>
      </c>
      <c r="D847" t="s">
        <v>173</v>
      </c>
      <c r="E847" t="s">
        <v>337</v>
      </c>
      <c r="F847" t="str">
        <f>VLOOKUP(H847,Vlookup!A:B,2,0)</f>
        <v>590-598 Distribution Maintenance</v>
      </c>
      <c r="G847" t="str">
        <f t="shared" si="13"/>
        <v>Non-Generation</v>
      </c>
      <c r="H847" s="26">
        <v>594</v>
      </c>
      <c r="I847" s="5" t="s">
        <v>174</v>
      </c>
      <c r="J847" t="s">
        <v>175</v>
      </c>
      <c r="K847" t="s">
        <v>15</v>
      </c>
      <c r="L847" s="5">
        <v>2024</v>
      </c>
      <c r="M847" s="6">
        <v>78</v>
      </c>
    </row>
    <row r="848" spans="1:13" x14ac:dyDescent="0.3">
      <c r="A848" t="s">
        <v>280</v>
      </c>
      <c r="B848" t="s">
        <v>304</v>
      </c>
      <c r="C848" t="s">
        <v>11</v>
      </c>
      <c r="D848" t="s">
        <v>173</v>
      </c>
      <c r="E848" t="s">
        <v>337</v>
      </c>
      <c r="F848" t="str">
        <f>VLOOKUP(H848,Vlookup!A:B,2,0)</f>
        <v>590-598 Distribution Maintenance</v>
      </c>
      <c r="G848" t="str">
        <f t="shared" si="13"/>
        <v>Non-Generation</v>
      </c>
      <c r="H848" s="26">
        <v>594</v>
      </c>
      <c r="I848" s="5" t="s">
        <v>174</v>
      </c>
      <c r="J848" t="s">
        <v>175</v>
      </c>
      <c r="K848" t="s">
        <v>102</v>
      </c>
      <c r="L848" s="5">
        <v>2024</v>
      </c>
      <c r="M848" s="6">
        <v>1008924.414</v>
      </c>
    </row>
    <row r="849" spans="1:13" x14ac:dyDescent="0.3">
      <c r="A849" t="s">
        <v>280</v>
      </c>
      <c r="B849" t="s">
        <v>304</v>
      </c>
      <c r="C849" t="s">
        <v>11</v>
      </c>
      <c r="D849" t="s">
        <v>173</v>
      </c>
      <c r="E849" t="s">
        <v>337</v>
      </c>
      <c r="F849" t="str">
        <f>VLOOKUP(H849,Vlookup!A:B,2,0)</f>
        <v>590-598 Distribution Maintenance</v>
      </c>
      <c r="G849" t="str">
        <f t="shared" si="13"/>
        <v>Non-Generation</v>
      </c>
      <c r="H849" s="26">
        <v>594</v>
      </c>
      <c r="I849" s="5" t="s">
        <v>174</v>
      </c>
      <c r="J849" t="s">
        <v>175</v>
      </c>
      <c r="K849" t="s">
        <v>104</v>
      </c>
      <c r="L849" s="5">
        <v>2024</v>
      </c>
      <c r="M849" s="6">
        <v>1474250.057</v>
      </c>
    </row>
    <row r="850" spans="1:13" x14ac:dyDescent="0.3">
      <c r="A850" t="s">
        <v>280</v>
      </c>
      <c r="B850" t="s">
        <v>304</v>
      </c>
      <c r="C850" t="s">
        <v>11</v>
      </c>
      <c r="D850" t="s">
        <v>173</v>
      </c>
      <c r="E850" t="s">
        <v>337</v>
      </c>
      <c r="F850" t="str">
        <f>VLOOKUP(H850,Vlookup!A:B,2,0)</f>
        <v>590-598 Distribution Maintenance</v>
      </c>
      <c r="G850" t="str">
        <f t="shared" ref="G850:G913" si="14">IF(B850="FEG_ES",E850,"Non-Generation")</f>
        <v>Non-Generation</v>
      </c>
      <c r="H850" s="26">
        <v>594</v>
      </c>
      <c r="I850" s="5" t="s">
        <v>174</v>
      </c>
      <c r="J850" t="s">
        <v>175</v>
      </c>
      <c r="K850" t="s">
        <v>134</v>
      </c>
      <c r="L850" s="5">
        <v>2024</v>
      </c>
      <c r="M850" s="6">
        <v>168640.46</v>
      </c>
    </row>
    <row r="851" spans="1:13" x14ac:dyDescent="0.3">
      <c r="A851" t="s">
        <v>280</v>
      </c>
      <c r="B851" t="s">
        <v>304</v>
      </c>
      <c r="C851" t="s">
        <v>11</v>
      </c>
      <c r="D851" t="s">
        <v>173</v>
      </c>
      <c r="E851" t="s">
        <v>337</v>
      </c>
      <c r="F851" t="str">
        <f>VLOOKUP(H851,Vlookup!A:B,2,0)</f>
        <v>590-598 Distribution Maintenance</v>
      </c>
      <c r="G851" t="str">
        <f t="shared" si="14"/>
        <v>Non-Generation</v>
      </c>
      <c r="H851" s="26">
        <v>594</v>
      </c>
      <c r="I851" s="5" t="s">
        <v>174</v>
      </c>
      <c r="J851" t="s">
        <v>175</v>
      </c>
      <c r="K851" t="s">
        <v>16</v>
      </c>
      <c r="L851" s="5">
        <v>2024</v>
      </c>
      <c r="M851" s="6">
        <v>8.58</v>
      </c>
    </row>
    <row r="852" spans="1:13" x14ac:dyDescent="0.3">
      <c r="A852" t="s">
        <v>280</v>
      </c>
      <c r="B852" t="s">
        <v>304</v>
      </c>
      <c r="C852" t="s">
        <v>11</v>
      </c>
      <c r="D852" t="s">
        <v>173</v>
      </c>
      <c r="E852" t="s">
        <v>337</v>
      </c>
      <c r="F852" t="str">
        <f>VLOOKUP(H852,Vlookup!A:B,2,0)</f>
        <v>590-598 Distribution Maintenance</v>
      </c>
      <c r="G852" t="str">
        <f t="shared" si="14"/>
        <v>Non-Generation</v>
      </c>
      <c r="H852" s="26">
        <v>594</v>
      </c>
      <c r="I852" s="5" t="s">
        <v>174</v>
      </c>
      <c r="J852" t="s">
        <v>175</v>
      </c>
      <c r="K852" t="s">
        <v>103</v>
      </c>
      <c r="L852" s="5">
        <v>2024</v>
      </c>
      <c r="M852" s="6">
        <v>82728.990000000005</v>
      </c>
    </row>
    <row r="853" spans="1:13" x14ac:dyDescent="0.3">
      <c r="A853" t="s">
        <v>280</v>
      </c>
      <c r="B853" t="s">
        <v>304</v>
      </c>
      <c r="C853" t="s">
        <v>11</v>
      </c>
      <c r="D853" t="s">
        <v>173</v>
      </c>
      <c r="E853" t="s">
        <v>337</v>
      </c>
      <c r="F853" t="str">
        <f>VLOOKUP(H853,Vlookup!A:B,2,0)</f>
        <v>590-598 Distribution Maintenance</v>
      </c>
      <c r="G853" t="str">
        <f t="shared" si="14"/>
        <v>Non-Generation</v>
      </c>
      <c r="H853" s="26">
        <v>596</v>
      </c>
      <c r="I853" s="5" t="s">
        <v>176</v>
      </c>
      <c r="J853" t="s">
        <v>177</v>
      </c>
      <c r="K853" t="s">
        <v>15</v>
      </c>
      <c r="L853" s="5">
        <v>2024</v>
      </c>
      <c r="M853" s="6">
        <v>63383.040000000001</v>
      </c>
    </row>
    <row r="854" spans="1:13" x14ac:dyDescent="0.3">
      <c r="A854" t="s">
        <v>280</v>
      </c>
      <c r="B854" t="s">
        <v>304</v>
      </c>
      <c r="C854" t="s">
        <v>11</v>
      </c>
      <c r="D854" t="s">
        <v>173</v>
      </c>
      <c r="E854" t="s">
        <v>337</v>
      </c>
      <c r="F854" t="str">
        <f>VLOOKUP(H854,Vlookup!A:B,2,0)</f>
        <v>590-598 Distribution Maintenance</v>
      </c>
      <c r="G854" t="str">
        <f t="shared" si="14"/>
        <v>Non-Generation</v>
      </c>
      <c r="H854" s="26">
        <v>596</v>
      </c>
      <c r="I854" s="5" t="s">
        <v>176</v>
      </c>
      <c r="J854" t="s">
        <v>177</v>
      </c>
      <c r="K854" t="s">
        <v>23</v>
      </c>
      <c r="L854" s="5">
        <v>2024</v>
      </c>
      <c r="M854" s="6">
        <v>6596.4</v>
      </c>
    </row>
    <row r="855" spans="1:13" x14ac:dyDescent="0.3">
      <c r="A855" t="s">
        <v>280</v>
      </c>
      <c r="B855" t="s">
        <v>304</v>
      </c>
      <c r="C855" t="s">
        <v>11</v>
      </c>
      <c r="D855" t="s">
        <v>173</v>
      </c>
      <c r="E855" t="s">
        <v>337</v>
      </c>
      <c r="F855" t="str">
        <f>VLOOKUP(H855,Vlookup!A:B,2,0)</f>
        <v>590-598 Distribution Maintenance</v>
      </c>
      <c r="G855" t="str">
        <f t="shared" si="14"/>
        <v>Non-Generation</v>
      </c>
      <c r="H855" s="26">
        <v>596</v>
      </c>
      <c r="I855" s="5" t="s">
        <v>176</v>
      </c>
      <c r="J855" t="s">
        <v>177</v>
      </c>
      <c r="K855" t="s">
        <v>134</v>
      </c>
      <c r="L855" s="5">
        <v>2024</v>
      </c>
      <c r="M855" s="6">
        <v>94167.16</v>
      </c>
    </row>
    <row r="856" spans="1:13" x14ac:dyDescent="0.3">
      <c r="A856" t="s">
        <v>280</v>
      </c>
      <c r="B856" t="s">
        <v>304</v>
      </c>
      <c r="C856" t="s">
        <v>11</v>
      </c>
      <c r="D856" t="s">
        <v>173</v>
      </c>
      <c r="E856" t="s">
        <v>337</v>
      </c>
      <c r="F856" t="str">
        <f>VLOOKUP(H856,Vlookup!A:B,2,0)</f>
        <v>590-598 Distribution Maintenance</v>
      </c>
      <c r="G856" t="str">
        <f t="shared" si="14"/>
        <v>Non-Generation</v>
      </c>
      <c r="H856" s="26">
        <v>596</v>
      </c>
      <c r="I856" s="5" t="s">
        <v>176</v>
      </c>
      <c r="J856" t="s">
        <v>177</v>
      </c>
      <c r="K856" t="s">
        <v>16</v>
      </c>
      <c r="L856" s="5">
        <v>2024</v>
      </c>
      <c r="M856" s="6">
        <v>7697.88</v>
      </c>
    </row>
    <row r="857" spans="1:13" x14ac:dyDescent="0.3">
      <c r="A857" t="s">
        <v>280</v>
      </c>
      <c r="B857" t="s">
        <v>304</v>
      </c>
      <c r="C857" t="s">
        <v>11</v>
      </c>
      <c r="D857" t="s">
        <v>173</v>
      </c>
      <c r="E857" t="s">
        <v>337</v>
      </c>
      <c r="F857" t="str">
        <f>VLOOKUP(H857,Vlookup!A:B,2,0)</f>
        <v>590-598 Distribution Maintenance</v>
      </c>
      <c r="G857" t="str">
        <f t="shared" si="14"/>
        <v>Non-Generation</v>
      </c>
      <c r="H857" s="26">
        <v>598</v>
      </c>
      <c r="I857" s="5" t="s">
        <v>178</v>
      </c>
      <c r="J857" t="s">
        <v>179</v>
      </c>
      <c r="K857" t="s">
        <v>102</v>
      </c>
      <c r="L857" s="5">
        <v>2024</v>
      </c>
      <c r="M857" s="6">
        <v>7784</v>
      </c>
    </row>
    <row r="858" spans="1:13" x14ac:dyDescent="0.3">
      <c r="A858" t="s">
        <v>280</v>
      </c>
      <c r="B858" t="s">
        <v>304</v>
      </c>
      <c r="C858" t="s">
        <v>11</v>
      </c>
      <c r="D858" t="s">
        <v>173</v>
      </c>
      <c r="E858" t="s">
        <v>337</v>
      </c>
      <c r="F858" t="str">
        <f>VLOOKUP(H858,Vlookup!A:B,2,0)</f>
        <v>590-598 Distribution Maintenance</v>
      </c>
      <c r="G858" t="str">
        <f t="shared" si="14"/>
        <v>Non-Generation</v>
      </c>
      <c r="H858" s="26">
        <v>598</v>
      </c>
      <c r="I858" s="5" t="s">
        <v>178</v>
      </c>
      <c r="J858" t="s">
        <v>179</v>
      </c>
      <c r="K858" t="s">
        <v>104</v>
      </c>
      <c r="L858" s="5">
        <v>2024</v>
      </c>
      <c r="M858" s="6">
        <v>1896</v>
      </c>
    </row>
    <row r="859" spans="1:13" x14ac:dyDescent="0.3">
      <c r="A859" t="s">
        <v>280</v>
      </c>
      <c r="B859" t="s">
        <v>304</v>
      </c>
      <c r="C859" t="s">
        <v>11</v>
      </c>
      <c r="D859" t="s">
        <v>173</v>
      </c>
      <c r="E859" t="s">
        <v>337</v>
      </c>
      <c r="F859" t="str">
        <f>VLOOKUP(H859,Vlookup!A:B,2,0)</f>
        <v>590-598 Distribution Maintenance</v>
      </c>
      <c r="G859" t="str">
        <f t="shared" si="14"/>
        <v>Non-Generation</v>
      </c>
      <c r="H859" s="26">
        <v>598</v>
      </c>
      <c r="I859" s="5" t="s">
        <v>178</v>
      </c>
      <c r="J859" t="s">
        <v>179</v>
      </c>
      <c r="K859" t="s">
        <v>134</v>
      </c>
      <c r="L859" s="5">
        <v>2024</v>
      </c>
      <c r="M859" s="6">
        <v>1695.37</v>
      </c>
    </row>
    <row r="860" spans="1:13" x14ac:dyDescent="0.3">
      <c r="A860" t="s">
        <v>280</v>
      </c>
      <c r="B860" t="s">
        <v>304</v>
      </c>
      <c r="C860" t="s">
        <v>11</v>
      </c>
      <c r="D860" t="s">
        <v>173</v>
      </c>
      <c r="E860" t="s">
        <v>337</v>
      </c>
      <c r="F860" t="str">
        <f>VLOOKUP(H860,Vlookup!A:B,2,0)</f>
        <v>590-598 Distribution Maintenance</v>
      </c>
      <c r="G860" t="str">
        <f t="shared" si="14"/>
        <v>Non-Generation</v>
      </c>
      <c r="H860" s="26">
        <v>598</v>
      </c>
      <c r="I860" s="5" t="s">
        <v>178</v>
      </c>
      <c r="J860" t="s">
        <v>179</v>
      </c>
      <c r="K860" t="s">
        <v>103</v>
      </c>
      <c r="L860" s="5">
        <v>2024</v>
      </c>
      <c r="M860" s="6">
        <v>290.39999999999998</v>
      </c>
    </row>
    <row r="861" spans="1:13" x14ac:dyDescent="0.3">
      <c r="A861" t="s">
        <v>280</v>
      </c>
      <c r="B861" t="s">
        <v>304</v>
      </c>
      <c r="C861" t="s">
        <v>11</v>
      </c>
      <c r="D861" t="s">
        <v>173</v>
      </c>
      <c r="E861" t="s">
        <v>337</v>
      </c>
      <c r="F861" t="str">
        <f>VLOOKUP(H861,Vlookup!A:B,2,0)</f>
        <v>901-905 Customer Accounts Operations</v>
      </c>
      <c r="G861" t="str">
        <f t="shared" si="14"/>
        <v>Non-Generation</v>
      </c>
      <c r="H861" s="26">
        <v>902</v>
      </c>
      <c r="I861" s="5" t="s">
        <v>163</v>
      </c>
      <c r="J861" t="s">
        <v>164</v>
      </c>
      <c r="K861" t="s">
        <v>102</v>
      </c>
      <c r="L861" s="5">
        <v>2024</v>
      </c>
      <c r="M861" s="6">
        <v>35478.028200000001</v>
      </c>
    </row>
    <row r="862" spans="1:13" x14ac:dyDescent="0.3">
      <c r="A862" t="s">
        <v>280</v>
      </c>
      <c r="B862" t="s">
        <v>304</v>
      </c>
      <c r="C862" t="s">
        <v>11</v>
      </c>
      <c r="D862" t="s">
        <v>173</v>
      </c>
      <c r="E862" t="s">
        <v>337</v>
      </c>
      <c r="F862" t="str">
        <f>VLOOKUP(H862,Vlookup!A:B,2,0)</f>
        <v>901-905 Customer Accounts Operations</v>
      </c>
      <c r="G862" t="str">
        <f t="shared" si="14"/>
        <v>Non-Generation</v>
      </c>
      <c r="H862" s="26">
        <v>902</v>
      </c>
      <c r="I862" s="5" t="s">
        <v>163</v>
      </c>
      <c r="J862" t="s">
        <v>164</v>
      </c>
      <c r="K862" t="s">
        <v>103</v>
      </c>
      <c r="L862" s="5">
        <v>2024</v>
      </c>
      <c r="M862" s="6">
        <v>1064.44</v>
      </c>
    </row>
    <row r="863" spans="1:13" x14ac:dyDescent="0.3">
      <c r="A863" t="s">
        <v>280</v>
      </c>
      <c r="B863" t="s">
        <v>304</v>
      </c>
      <c r="C863" t="s">
        <v>11</v>
      </c>
      <c r="D863" t="s">
        <v>173</v>
      </c>
      <c r="E863" t="s">
        <v>337</v>
      </c>
      <c r="F863" t="str">
        <f>VLOOKUP(H863,Vlookup!A:B,2,0)</f>
        <v>901-905 Customer Accounts Operations</v>
      </c>
      <c r="G863" t="str">
        <f t="shared" si="14"/>
        <v>Non-Generation</v>
      </c>
      <c r="H863" s="26">
        <v>903</v>
      </c>
      <c r="I863" s="5" t="s">
        <v>13</v>
      </c>
      <c r="J863" t="s">
        <v>14</v>
      </c>
      <c r="K863" t="s">
        <v>102</v>
      </c>
      <c r="L863" s="5">
        <v>2024</v>
      </c>
      <c r="M863" s="6">
        <v>2475.2109999999998</v>
      </c>
    </row>
    <row r="864" spans="1:13" x14ac:dyDescent="0.3">
      <c r="A864" t="s">
        <v>280</v>
      </c>
      <c r="B864" t="s">
        <v>304</v>
      </c>
      <c r="C864" t="s">
        <v>11</v>
      </c>
      <c r="D864" t="s">
        <v>173</v>
      </c>
      <c r="E864" t="s">
        <v>337</v>
      </c>
      <c r="F864" t="str">
        <f>VLOOKUP(H864,Vlookup!A:B,2,0)</f>
        <v>901-905 Customer Accounts Operations</v>
      </c>
      <c r="G864" t="str">
        <f t="shared" si="14"/>
        <v>Non-Generation</v>
      </c>
      <c r="H864" s="26">
        <v>903</v>
      </c>
      <c r="I864" s="5" t="s">
        <v>13</v>
      </c>
      <c r="J864" t="s">
        <v>14</v>
      </c>
      <c r="K864" t="s">
        <v>103</v>
      </c>
      <c r="L864" s="5">
        <v>2024</v>
      </c>
      <c r="M864" s="6">
        <v>74.3</v>
      </c>
    </row>
    <row r="865" spans="1:13" x14ac:dyDescent="0.3">
      <c r="A865" t="s">
        <v>280</v>
      </c>
      <c r="B865" t="s">
        <v>304</v>
      </c>
      <c r="C865" t="s">
        <v>11</v>
      </c>
      <c r="D865" t="s">
        <v>173</v>
      </c>
      <c r="E865" t="s">
        <v>338</v>
      </c>
      <c r="F865" t="str">
        <f>VLOOKUP(H865,Vlookup!A:B,2,0)</f>
        <v>580-589 Distribution Operations</v>
      </c>
      <c r="G865" t="str">
        <f t="shared" si="14"/>
        <v>Non-Generation</v>
      </c>
      <c r="H865" s="26">
        <v>583</v>
      </c>
      <c r="I865" s="5" t="s">
        <v>165</v>
      </c>
      <c r="J865" t="s">
        <v>166</v>
      </c>
      <c r="K865" t="s">
        <v>102</v>
      </c>
      <c r="L865" s="5">
        <v>2024</v>
      </c>
      <c r="M865" s="6">
        <v>236</v>
      </c>
    </row>
    <row r="866" spans="1:13" x14ac:dyDescent="0.3">
      <c r="A866" t="s">
        <v>280</v>
      </c>
      <c r="B866" t="s">
        <v>304</v>
      </c>
      <c r="C866" t="s">
        <v>11</v>
      </c>
      <c r="D866" t="s">
        <v>173</v>
      </c>
      <c r="E866" t="s">
        <v>338</v>
      </c>
      <c r="F866" t="str">
        <f>VLOOKUP(H866,Vlookup!A:B,2,0)</f>
        <v>580-589 Distribution Operations</v>
      </c>
      <c r="G866" t="str">
        <f t="shared" si="14"/>
        <v>Non-Generation</v>
      </c>
      <c r="H866" s="26">
        <v>583</v>
      </c>
      <c r="I866" s="5" t="s">
        <v>165</v>
      </c>
      <c r="J866" t="s">
        <v>166</v>
      </c>
      <c r="K866" t="s">
        <v>104</v>
      </c>
      <c r="L866" s="5">
        <v>2024</v>
      </c>
      <c r="M866" s="6">
        <v>80</v>
      </c>
    </row>
    <row r="867" spans="1:13" x14ac:dyDescent="0.3">
      <c r="A867" t="s">
        <v>280</v>
      </c>
      <c r="B867" t="s">
        <v>304</v>
      </c>
      <c r="C867" t="s">
        <v>11</v>
      </c>
      <c r="D867" t="s">
        <v>173</v>
      </c>
      <c r="E867" t="s">
        <v>338</v>
      </c>
      <c r="F867" t="str">
        <f>VLOOKUP(H867,Vlookup!A:B,2,0)</f>
        <v>580-589 Distribution Operations</v>
      </c>
      <c r="G867" t="str">
        <f t="shared" si="14"/>
        <v>Non-Generation</v>
      </c>
      <c r="H867" s="26">
        <v>583</v>
      </c>
      <c r="I867" s="5" t="s">
        <v>165</v>
      </c>
      <c r="J867" t="s">
        <v>166</v>
      </c>
      <c r="K867" t="s">
        <v>134</v>
      </c>
      <c r="L867" s="5">
        <v>2024</v>
      </c>
      <c r="M867" s="6">
        <v>21.36</v>
      </c>
    </row>
    <row r="868" spans="1:13" x14ac:dyDescent="0.3">
      <c r="A868" t="s">
        <v>280</v>
      </c>
      <c r="B868" t="s">
        <v>304</v>
      </c>
      <c r="C868" t="s">
        <v>11</v>
      </c>
      <c r="D868" t="s">
        <v>173</v>
      </c>
      <c r="E868" t="s">
        <v>338</v>
      </c>
      <c r="F868" t="str">
        <f>VLOOKUP(H868,Vlookup!A:B,2,0)</f>
        <v>580-589 Distribution Operations</v>
      </c>
      <c r="G868" t="str">
        <f t="shared" si="14"/>
        <v>Non-Generation</v>
      </c>
      <c r="H868" s="26">
        <v>583</v>
      </c>
      <c r="I868" s="5" t="s">
        <v>165</v>
      </c>
      <c r="J868" t="s">
        <v>166</v>
      </c>
      <c r="K868" t="s">
        <v>103</v>
      </c>
      <c r="L868" s="5">
        <v>2024</v>
      </c>
      <c r="M868" s="6">
        <v>9.48</v>
      </c>
    </row>
    <row r="869" spans="1:13" x14ac:dyDescent="0.3">
      <c r="A869" t="s">
        <v>280</v>
      </c>
      <c r="B869" t="s">
        <v>304</v>
      </c>
      <c r="C869" t="s">
        <v>11</v>
      </c>
      <c r="D869" t="s">
        <v>173</v>
      </c>
      <c r="E869" t="s">
        <v>338</v>
      </c>
      <c r="F869" t="str">
        <f>VLOOKUP(H869,Vlookup!A:B,2,0)</f>
        <v>580-589 Distribution Operations</v>
      </c>
      <c r="G869" t="str">
        <f t="shared" si="14"/>
        <v>Non-Generation</v>
      </c>
      <c r="H869" s="26">
        <v>584</v>
      </c>
      <c r="I869" s="5" t="s">
        <v>167</v>
      </c>
      <c r="J869" t="s">
        <v>168</v>
      </c>
      <c r="K869" t="s">
        <v>15</v>
      </c>
      <c r="L869" s="5">
        <v>2024</v>
      </c>
      <c r="M869" s="6">
        <v>13166</v>
      </c>
    </row>
    <row r="870" spans="1:13" x14ac:dyDescent="0.3">
      <c r="A870" t="s">
        <v>280</v>
      </c>
      <c r="B870" t="s">
        <v>304</v>
      </c>
      <c r="C870" t="s">
        <v>11</v>
      </c>
      <c r="D870" t="s">
        <v>173</v>
      </c>
      <c r="E870" t="s">
        <v>338</v>
      </c>
      <c r="F870" t="str">
        <f>VLOOKUP(H870,Vlookup!A:B,2,0)</f>
        <v>580-589 Distribution Operations</v>
      </c>
      <c r="G870" t="str">
        <f t="shared" si="14"/>
        <v>Non-Generation</v>
      </c>
      <c r="H870" s="26">
        <v>584</v>
      </c>
      <c r="I870" s="5" t="s">
        <v>167</v>
      </c>
      <c r="J870" t="s">
        <v>168</v>
      </c>
      <c r="K870" t="s">
        <v>102</v>
      </c>
      <c r="L870" s="5">
        <v>2024</v>
      </c>
      <c r="M870" s="6">
        <v>106722</v>
      </c>
    </row>
    <row r="871" spans="1:13" x14ac:dyDescent="0.3">
      <c r="A871" t="s">
        <v>280</v>
      </c>
      <c r="B871" t="s">
        <v>304</v>
      </c>
      <c r="C871" t="s">
        <v>11</v>
      </c>
      <c r="D871" t="s">
        <v>173</v>
      </c>
      <c r="E871" t="s">
        <v>338</v>
      </c>
      <c r="F871" t="str">
        <f>VLOOKUP(H871,Vlookup!A:B,2,0)</f>
        <v>580-589 Distribution Operations</v>
      </c>
      <c r="G871" t="str">
        <f t="shared" si="14"/>
        <v>Non-Generation</v>
      </c>
      <c r="H871" s="26">
        <v>584</v>
      </c>
      <c r="I871" s="5" t="s">
        <v>167</v>
      </c>
      <c r="J871" t="s">
        <v>168</v>
      </c>
      <c r="K871" t="s">
        <v>23</v>
      </c>
      <c r="L871" s="5">
        <v>2024</v>
      </c>
      <c r="M871" s="6">
        <v>142</v>
      </c>
    </row>
    <row r="872" spans="1:13" x14ac:dyDescent="0.3">
      <c r="A872" t="s">
        <v>280</v>
      </c>
      <c r="B872" t="s">
        <v>304</v>
      </c>
      <c r="C872" t="s">
        <v>11</v>
      </c>
      <c r="D872" t="s">
        <v>173</v>
      </c>
      <c r="E872" t="s">
        <v>338</v>
      </c>
      <c r="F872" t="str">
        <f>VLOOKUP(H872,Vlookup!A:B,2,0)</f>
        <v>580-589 Distribution Operations</v>
      </c>
      <c r="G872" t="str">
        <f t="shared" si="14"/>
        <v>Non-Generation</v>
      </c>
      <c r="H872" s="26">
        <v>584</v>
      </c>
      <c r="I872" s="5" t="s">
        <v>167</v>
      </c>
      <c r="J872" t="s">
        <v>168</v>
      </c>
      <c r="K872" t="s">
        <v>104</v>
      </c>
      <c r="L872" s="5">
        <v>2024</v>
      </c>
      <c r="M872" s="6">
        <v>6186</v>
      </c>
    </row>
    <row r="873" spans="1:13" x14ac:dyDescent="0.3">
      <c r="A873" t="s">
        <v>280</v>
      </c>
      <c r="B873" t="s">
        <v>304</v>
      </c>
      <c r="C873" t="s">
        <v>11</v>
      </c>
      <c r="D873" t="s">
        <v>173</v>
      </c>
      <c r="E873" t="s">
        <v>338</v>
      </c>
      <c r="F873" t="str">
        <f>VLOOKUP(H873,Vlookup!A:B,2,0)</f>
        <v>580-589 Distribution Operations</v>
      </c>
      <c r="G873" t="str">
        <f t="shared" si="14"/>
        <v>Non-Generation</v>
      </c>
      <c r="H873" s="26">
        <v>584</v>
      </c>
      <c r="I873" s="5" t="s">
        <v>167</v>
      </c>
      <c r="J873" t="s">
        <v>168</v>
      </c>
      <c r="K873" t="s">
        <v>134</v>
      </c>
      <c r="L873" s="5">
        <v>2024</v>
      </c>
      <c r="M873" s="6">
        <v>16655.11</v>
      </c>
    </row>
    <row r="874" spans="1:13" x14ac:dyDescent="0.3">
      <c r="A874" t="s">
        <v>280</v>
      </c>
      <c r="B874" t="s">
        <v>304</v>
      </c>
      <c r="C874" t="s">
        <v>11</v>
      </c>
      <c r="D874" t="s">
        <v>173</v>
      </c>
      <c r="E874" t="s">
        <v>338</v>
      </c>
      <c r="F874" t="str">
        <f>VLOOKUP(H874,Vlookup!A:B,2,0)</f>
        <v>580-589 Distribution Operations</v>
      </c>
      <c r="G874" t="str">
        <f t="shared" si="14"/>
        <v>Non-Generation</v>
      </c>
      <c r="H874" s="26">
        <v>584</v>
      </c>
      <c r="I874" s="5" t="s">
        <v>167</v>
      </c>
      <c r="J874" t="s">
        <v>168</v>
      </c>
      <c r="K874" t="s">
        <v>16</v>
      </c>
      <c r="L874" s="5">
        <v>2024</v>
      </c>
      <c r="M874" s="6">
        <v>1463.88</v>
      </c>
    </row>
    <row r="875" spans="1:13" x14ac:dyDescent="0.3">
      <c r="A875" t="s">
        <v>280</v>
      </c>
      <c r="B875" t="s">
        <v>304</v>
      </c>
      <c r="C875" t="s">
        <v>11</v>
      </c>
      <c r="D875" t="s">
        <v>173</v>
      </c>
      <c r="E875" t="s">
        <v>338</v>
      </c>
      <c r="F875" t="str">
        <f>VLOOKUP(H875,Vlookup!A:B,2,0)</f>
        <v>580-589 Distribution Operations</v>
      </c>
      <c r="G875" t="str">
        <f t="shared" si="14"/>
        <v>Non-Generation</v>
      </c>
      <c r="H875" s="26">
        <v>584</v>
      </c>
      <c r="I875" s="5" t="s">
        <v>167</v>
      </c>
      <c r="J875" t="s">
        <v>168</v>
      </c>
      <c r="K875" t="s">
        <v>103</v>
      </c>
      <c r="L875" s="5">
        <v>2024</v>
      </c>
      <c r="M875" s="6">
        <v>3387.24</v>
      </c>
    </row>
    <row r="876" spans="1:13" x14ac:dyDescent="0.3">
      <c r="A876" t="s">
        <v>280</v>
      </c>
      <c r="B876" t="s">
        <v>304</v>
      </c>
      <c r="C876" t="s">
        <v>11</v>
      </c>
      <c r="D876" t="s">
        <v>173</v>
      </c>
      <c r="E876" t="s">
        <v>338</v>
      </c>
      <c r="F876" t="str">
        <f>VLOOKUP(H876,Vlookup!A:B,2,0)</f>
        <v>580-589 Distribution Operations</v>
      </c>
      <c r="G876" t="str">
        <f t="shared" si="14"/>
        <v>Non-Generation</v>
      </c>
      <c r="H876" s="26">
        <v>586</v>
      </c>
      <c r="I876" s="5" t="s">
        <v>159</v>
      </c>
      <c r="J876" t="s">
        <v>160</v>
      </c>
      <c r="K876" t="s">
        <v>102</v>
      </c>
      <c r="L876" s="5">
        <v>2024</v>
      </c>
      <c r="M876" s="6">
        <v>327762.66440000001</v>
      </c>
    </row>
    <row r="877" spans="1:13" x14ac:dyDescent="0.3">
      <c r="A877" t="s">
        <v>280</v>
      </c>
      <c r="B877" t="s">
        <v>304</v>
      </c>
      <c r="C877" t="s">
        <v>11</v>
      </c>
      <c r="D877" t="s">
        <v>173</v>
      </c>
      <c r="E877" t="s">
        <v>338</v>
      </c>
      <c r="F877" t="str">
        <f>VLOOKUP(H877,Vlookup!A:B,2,0)</f>
        <v>580-589 Distribution Operations</v>
      </c>
      <c r="G877" t="str">
        <f t="shared" si="14"/>
        <v>Non-Generation</v>
      </c>
      <c r="H877" s="26">
        <v>586</v>
      </c>
      <c r="I877" s="5" t="s">
        <v>159</v>
      </c>
      <c r="J877" t="s">
        <v>160</v>
      </c>
      <c r="K877" t="s">
        <v>104</v>
      </c>
      <c r="L877" s="5">
        <v>2024</v>
      </c>
      <c r="M877" s="6">
        <v>40727.925000000003</v>
      </c>
    </row>
    <row r="878" spans="1:13" x14ac:dyDescent="0.3">
      <c r="A878" t="s">
        <v>280</v>
      </c>
      <c r="B878" t="s">
        <v>304</v>
      </c>
      <c r="C878" t="s">
        <v>11</v>
      </c>
      <c r="D878" t="s">
        <v>173</v>
      </c>
      <c r="E878" t="s">
        <v>338</v>
      </c>
      <c r="F878" t="str">
        <f>VLOOKUP(H878,Vlookup!A:B,2,0)</f>
        <v>580-589 Distribution Operations</v>
      </c>
      <c r="G878" t="str">
        <f t="shared" si="14"/>
        <v>Non-Generation</v>
      </c>
      <c r="H878" s="26">
        <v>586</v>
      </c>
      <c r="I878" s="5" t="s">
        <v>159</v>
      </c>
      <c r="J878" t="s">
        <v>160</v>
      </c>
      <c r="K878" t="s">
        <v>134</v>
      </c>
      <c r="L878" s="5">
        <v>2024</v>
      </c>
      <c r="M878" s="6">
        <v>34473.480000000003</v>
      </c>
    </row>
    <row r="879" spans="1:13" x14ac:dyDescent="0.3">
      <c r="A879" t="s">
        <v>280</v>
      </c>
      <c r="B879" t="s">
        <v>304</v>
      </c>
      <c r="C879" t="s">
        <v>11</v>
      </c>
      <c r="D879" t="s">
        <v>173</v>
      </c>
      <c r="E879" t="s">
        <v>338</v>
      </c>
      <c r="F879" t="str">
        <f>VLOOKUP(H879,Vlookup!A:B,2,0)</f>
        <v>580-589 Distribution Operations</v>
      </c>
      <c r="G879" t="str">
        <f t="shared" si="14"/>
        <v>Non-Generation</v>
      </c>
      <c r="H879" s="26">
        <v>586</v>
      </c>
      <c r="I879" s="5" t="s">
        <v>159</v>
      </c>
      <c r="J879" t="s">
        <v>160</v>
      </c>
      <c r="K879" t="s">
        <v>103</v>
      </c>
      <c r="L879" s="5">
        <v>2024</v>
      </c>
      <c r="M879" s="6">
        <v>11054.87</v>
      </c>
    </row>
    <row r="880" spans="1:13" x14ac:dyDescent="0.3">
      <c r="A880" t="s">
        <v>280</v>
      </c>
      <c r="B880" t="s">
        <v>304</v>
      </c>
      <c r="C880" t="s">
        <v>11</v>
      </c>
      <c r="D880" t="s">
        <v>173</v>
      </c>
      <c r="E880" t="s">
        <v>338</v>
      </c>
      <c r="F880" t="str">
        <f>VLOOKUP(H880,Vlookup!A:B,2,0)</f>
        <v>580-589 Distribution Operations</v>
      </c>
      <c r="G880" t="str">
        <f t="shared" si="14"/>
        <v>Non-Generation</v>
      </c>
      <c r="H880" s="26">
        <v>587</v>
      </c>
      <c r="I880" s="5" t="s">
        <v>18</v>
      </c>
      <c r="J880" t="s">
        <v>19</v>
      </c>
      <c r="K880" t="s">
        <v>102</v>
      </c>
      <c r="L880" s="5">
        <v>2024</v>
      </c>
      <c r="M880" s="6">
        <v>349818.21399999998</v>
      </c>
    </row>
    <row r="881" spans="1:13" x14ac:dyDescent="0.3">
      <c r="A881" t="s">
        <v>280</v>
      </c>
      <c r="B881" t="s">
        <v>304</v>
      </c>
      <c r="C881" t="s">
        <v>11</v>
      </c>
      <c r="D881" t="s">
        <v>173</v>
      </c>
      <c r="E881" t="s">
        <v>338</v>
      </c>
      <c r="F881" t="str">
        <f>VLOOKUP(H881,Vlookup!A:B,2,0)</f>
        <v>580-589 Distribution Operations</v>
      </c>
      <c r="G881" t="str">
        <f t="shared" si="14"/>
        <v>Non-Generation</v>
      </c>
      <c r="H881" s="26">
        <v>587</v>
      </c>
      <c r="I881" s="5" t="s">
        <v>18</v>
      </c>
      <c r="J881" t="s">
        <v>19</v>
      </c>
      <c r="K881" t="s">
        <v>104</v>
      </c>
      <c r="L881" s="5">
        <v>2024</v>
      </c>
      <c r="M881" s="6">
        <v>146506.50099999999</v>
      </c>
    </row>
    <row r="882" spans="1:13" x14ac:dyDescent="0.3">
      <c r="A882" t="s">
        <v>280</v>
      </c>
      <c r="B882" t="s">
        <v>304</v>
      </c>
      <c r="C882" t="s">
        <v>11</v>
      </c>
      <c r="D882" t="s">
        <v>173</v>
      </c>
      <c r="E882" t="s">
        <v>338</v>
      </c>
      <c r="F882" t="str">
        <f>VLOOKUP(H882,Vlookup!A:B,2,0)</f>
        <v>580-589 Distribution Operations</v>
      </c>
      <c r="G882" t="str">
        <f t="shared" si="14"/>
        <v>Non-Generation</v>
      </c>
      <c r="H882" s="26">
        <v>587</v>
      </c>
      <c r="I882" s="5" t="s">
        <v>18</v>
      </c>
      <c r="J882" t="s">
        <v>19</v>
      </c>
      <c r="K882" t="s">
        <v>134</v>
      </c>
      <c r="L882" s="5">
        <v>2024</v>
      </c>
      <c r="M882" s="6">
        <v>31757.43</v>
      </c>
    </row>
    <row r="883" spans="1:13" x14ac:dyDescent="0.3">
      <c r="A883" t="s">
        <v>280</v>
      </c>
      <c r="B883" t="s">
        <v>304</v>
      </c>
      <c r="C883" t="s">
        <v>11</v>
      </c>
      <c r="D883" t="s">
        <v>173</v>
      </c>
      <c r="E883" t="s">
        <v>338</v>
      </c>
      <c r="F883" t="str">
        <f>VLOOKUP(H883,Vlookup!A:B,2,0)</f>
        <v>580-589 Distribution Operations</v>
      </c>
      <c r="G883" t="str">
        <f t="shared" si="14"/>
        <v>Non-Generation</v>
      </c>
      <c r="H883" s="26">
        <v>587</v>
      </c>
      <c r="I883" s="5" t="s">
        <v>18</v>
      </c>
      <c r="J883" t="s">
        <v>19</v>
      </c>
      <c r="K883" t="s">
        <v>103</v>
      </c>
      <c r="L883" s="5">
        <v>2024</v>
      </c>
      <c r="M883" s="6">
        <v>15042.34</v>
      </c>
    </row>
    <row r="884" spans="1:13" x14ac:dyDescent="0.3">
      <c r="A884" t="s">
        <v>280</v>
      </c>
      <c r="B884" t="s">
        <v>304</v>
      </c>
      <c r="C884" t="s">
        <v>11</v>
      </c>
      <c r="D884" t="s">
        <v>173</v>
      </c>
      <c r="E884" t="s">
        <v>338</v>
      </c>
      <c r="F884" t="str">
        <f>VLOOKUP(H884,Vlookup!A:B,2,0)</f>
        <v>580-589 Distribution Operations</v>
      </c>
      <c r="G884" t="str">
        <f t="shared" si="14"/>
        <v>Non-Generation</v>
      </c>
      <c r="H884" s="26">
        <v>588</v>
      </c>
      <c r="I884" s="5" t="s">
        <v>43</v>
      </c>
      <c r="J884" t="s">
        <v>44</v>
      </c>
      <c r="K884" t="s">
        <v>15</v>
      </c>
      <c r="L884" s="5">
        <v>2024</v>
      </c>
      <c r="M884" s="6">
        <v>129258.58900000001</v>
      </c>
    </row>
    <row r="885" spans="1:13" x14ac:dyDescent="0.3">
      <c r="A885" t="s">
        <v>280</v>
      </c>
      <c r="B885" t="s">
        <v>304</v>
      </c>
      <c r="C885" t="s">
        <v>11</v>
      </c>
      <c r="D885" t="s">
        <v>173</v>
      </c>
      <c r="E885" t="s">
        <v>338</v>
      </c>
      <c r="F885" t="str">
        <f>VLOOKUP(H885,Vlookup!A:B,2,0)</f>
        <v>580-589 Distribution Operations</v>
      </c>
      <c r="G885" t="str">
        <f t="shared" si="14"/>
        <v>Non-Generation</v>
      </c>
      <c r="H885" s="26">
        <v>588</v>
      </c>
      <c r="I885" s="5" t="s">
        <v>43</v>
      </c>
      <c r="J885" t="s">
        <v>44</v>
      </c>
      <c r="K885" t="s">
        <v>102</v>
      </c>
      <c r="L885" s="5">
        <v>2024</v>
      </c>
      <c r="M885" s="6">
        <v>424383.72100000002</v>
      </c>
    </row>
    <row r="886" spans="1:13" x14ac:dyDescent="0.3">
      <c r="A886" t="s">
        <v>280</v>
      </c>
      <c r="B886" t="s">
        <v>304</v>
      </c>
      <c r="C886" t="s">
        <v>11</v>
      </c>
      <c r="D886" t="s">
        <v>173</v>
      </c>
      <c r="E886" t="s">
        <v>338</v>
      </c>
      <c r="F886" t="str">
        <f>VLOOKUP(H886,Vlookup!A:B,2,0)</f>
        <v>580-589 Distribution Operations</v>
      </c>
      <c r="G886" t="str">
        <f t="shared" si="14"/>
        <v>Non-Generation</v>
      </c>
      <c r="H886" s="26">
        <v>588</v>
      </c>
      <c r="I886" s="5" t="s">
        <v>43</v>
      </c>
      <c r="J886" t="s">
        <v>44</v>
      </c>
      <c r="K886" t="s">
        <v>23</v>
      </c>
      <c r="L886" s="5">
        <v>2024</v>
      </c>
      <c r="M886" s="6">
        <v>6402.2240000000002</v>
      </c>
    </row>
    <row r="887" spans="1:13" x14ac:dyDescent="0.3">
      <c r="A887" t="s">
        <v>280</v>
      </c>
      <c r="B887" t="s">
        <v>304</v>
      </c>
      <c r="C887" t="s">
        <v>11</v>
      </c>
      <c r="D887" t="s">
        <v>173</v>
      </c>
      <c r="E887" t="s">
        <v>338</v>
      </c>
      <c r="F887" t="str">
        <f>VLOOKUP(H887,Vlookup!A:B,2,0)</f>
        <v>580-589 Distribution Operations</v>
      </c>
      <c r="G887" t="str">
        <f t="shared" si="14"/>
        <v>Non-Generation</v>
      </c>
      <c r="H887" s="26">
        <v>588</v>
      </c>
      <c r="I887" s="5" t="s">
        <v>43</v>
      </c>
      <c r="J887" t="s">
        <v>44</v>
      </c>
      <c r="K887" t="s">
        <v>104</v>
      </c>
      <c r="L887" s="5">
        <v>2024</v>
      </c>
      <c r="M887" s="6">
        <v>57706.457000000002</v>
      </c>
    </row>
    <row r="888" spans="1:13" x14ac:dyDescent="0.3">
      <c r="A888" t="s">
        <v>280</v>
      </c>
      <c r="B888" t="s">
        <v>304</v>
      </c>
      <c r="C888" t="s">
        <v>11</v>
      </c>
      <c r="D888" t="s">
        <v>173</v>
      </c>
      <c r="E888" t="s">
        <v>338</v>
      </c>
      <c r="F888" t="str">
        <f>VLOOKUP(H888,Vlookup!A:B,2,0)</f>
        <v>580-589 Distribution Operations</v>
      </c>
      <c r="G888" t="str">
        <f t="shared" si="14"/>
        <v>Non-Generation</v>
      </c>
      <c r="H888" s="26">
        <v>588</v>
      </c>
      <c r="I888" s="5" t="s">
        <v>43</v>
      </c>
      <c r="J888" t="s">
        <v>44</v>
      </c>
      <c r="K888" t="s">
        <v>30</v>
      </c>
      <c r="L888" s="5">
        <v>2024</v>
      </c>
      <c r="M888" s="6">
        <v>494.55099999999999</v>
      </c>
    </row>
    <row r="889" spans="1:13" x14ac:dyDescent="0.3">
      <c r="A889" t="s">
        <v>280</v>
      </c>
      <c r="B889" t="s">
        <v>304</v>
      </c>
      <c r="C889" t="s">
        <v>11</v>
      </c>
      <c r="D889" t="s">
        <v>173</v>
      </c>
      <c r="E889" t="s">
        <v>338</v>
      </c>
      <c r="F889" t="str">
        <f>VLOOKUP(H889,Vlookup!A:B,2,0)</f>
        <v>580-589 Distribution Operations</v>
      </c>
      <c r="G889" t="str">
        <f t="shared" si="14"/>
        <v>Non-Generation</v>
      </c>
      <c r="H889" s="26">
        <v>588</v>
      </c>
      <c r="I889" s="5" t="s">
        <v>43</v>
      </c>
      <c r="J889" t="s">
        <v>44</v>
      </c>
      <c r="K889" t="s">
        <v>169</v>
      </c>
      <c r="L889" s="5">
        <v>2024</v>
      </c>
      <c r="M889" s="6">
        <v>56538.468000000001</v>
      </c>
    </row>
    <row r="890" spans="1:13" x14ac:dyDescent="0.3">
      <c r="A890" t="s">
        <v>280</v>
      </c>
      <c r="B890" t="s">
        <v>304</v>
      </c>
      <c r="C890" t="s">
        <v>11</v>
      </c>
      <c r="D890" t="s">
        <v>173</v>
      </c>
      <c r="E890" t="s">
        <v>338</v>
      </c>
      <c r="F890" t="str">
        <f>VLOOKUP(H890,Vlookup!A:B,2,0)</f>
        <v>580-589 Distribution Operations</v>
      </c>
      <c r="G890" t="str">
        <f t="shared" si="14"/>
        <v>Non-Generation</v>
      </c>
      <c r="H890" s="26">
        <v>588</v>
      </c>
      <c r="I890" s="5" t="s">
        <v>43</v>
      </c>
      <c r="J890" t="s">
        <v>44</v>
      </c>
      <c r="K890" t="s">
        <v>134</v>
      </c>
      <c r="L890" s="5">
        <v>2024</v>
      </c>
      <c r="M890" s="6">
        <v>40282.589999999997</v>
      </c>
    </row>
    <row r="891" spans="1:13" x14ac:dyDescent="0.3">
      <c r="A891" t="s">
        <v>280</v>
      </c>
      <c r="B891" t="s">
        <v>304</v>
      </c>
      <c r="C891" t="s">
        <v>11</v>
      </c>
      <c r="D891" t="s">
        <v>173</v>
      </c>
      <c r="E891" t="s">
        <v>338</v>
      </c>
      <c r="F891" t="str">
        <f>VLOOKUP(H891,Vlookup!A:B,2,0)</f>
        <v>580-589 Distribution Operations</v>
      </c>
      <c r="G891" t="str">
        <f t="shared" si="14"/>
        <v>Non-Generation</v>
      </c>
      <c r="H891" s="26">
        <v>588</v>
      </c>
      <c r="I891" s="5" t="s">
        <v>43</v>
      </c>
      <c r="J891" t="s">
        <v>44</v>
      </c>
      <c r="K891" t="s">
        <v>16</v>
      </c>
      <c r="L891" s="5">
        <v>2024</v>
      </c>
      <c r="M891" s="6">
        <v>17339.900000000001</v>
      </c>
    </row>
    <row r="892" spans="1:13" x14ac:dyDescent="0.3">
      <c r="A892" t="s">
        <v>280</v>
      </c>
      <c r="B892" t="s">
        <v>304</v>
      </c>
      <c r="C892" t="s">
        <v>11</v>
      </c>
      <c r="D892" t="s">
        <v>173</v>
      </c>
      <c r="E892" t="s">
        <v>338</v>
      </c>
      <c r="F892" t="str">
        <f>VLOOKUP(H892,Vlookup!A:B,2,0)</f>
        <v>580-589 Distribution Operations</v>
      </c>
      <c r="G892" t="str">
        <f t="shared" si="14"/>
        <v>Non-Generation</v>
      </c>
      <c r="H892" s="26">
        <v>588</v>
      </c>
      <c r="I892" s="5" t="s">
        <v>43</v>
      </c>
      <c r="J892" t="s">
        <v>44</v>
      </c>
      <c r="K892" t="s">
        <v>103</v>
      </c>
      <c r="L892" s="5">
        <v>2024</v>
      </c>
      <c r="M892" s="6">
        <v>18791.490000000002</v>
      </c>
    </row>
    <row r="893" spans="1:13" x14ac:dyDescent="0.3">
      <c r="A893" t="s">
        <v>280</v>
      </c>
      <c r="B893" t="s">
        <v>304</v>
      </c>
      <c r="C893" t="s">
        <v>11</v>
      </c>
      <c r="D893" t="s">
        <v>173</v>
      </c>
      <c r="E893" t="s">
        <v>338</v>
      </c>
      <c r="F893" t="str">
        <f>VLOOKUP(H893,Vlookup!A:B,2,0)</f>
        <v>590-598 Distribution Maintenance</v>
      </c>
      <c r="G893" t="str">
        <f t="shared" si="14"/>
        <v>Non-Generation</v>
      </c>
      <c r="H893" s="26">
        <v>593</v>
      </c>
      <c r="I893" s="5" t="s">
        <v>84</v>
      </c>
      <c r="J893" t="s">
        <v>85</v>
      </c>
      <c r="K893" t="s">
        <v>15</v>
      </c>
      <c r="L893" s="5">
        <v>2024</v>
      </c>
      <c r="M893" s="6">
        <v>1864.44</v>
      </c>
    </row>
    <row r="894" spans="1:13" x14ac:dyDescent="0.3">
      <c r="A894" t="s">
        <v>280</v>
      </c>
      <c r="B894" t="s">
        <v>304</v>
      </c>
      <c r="C894" t="s">
        <v>11</v>
      </c>
      <c r="D894" t="s">
        <v>173</v>
      </c>
      <c r="E894" t="s">
        <v>338</v>
      </c>
      <c r="F894" t="str">
        <f>VLOOKUP(H894,Vlookup!A:B,2,0)</f>
        <v>590-598 Distribution Maintenance</v>
      </c>
      <c r="G894" t="str">
        <f t="shared" si="14"/>
        <v>Non-Generation</v>
      </c>
      <c r="H894" s="26">
        <v>593</v>
      </c>
      <c r="I894" s="5" t="s">
        <v>84</v>
      </c>
      <c r="J894" t="s">
        <v>85</v>
      </c>
      <c r="K894" t="s">
        <v>102</v>
      </c>
      <c r="L894" s="5">
        <v>2024</v>
      </c>
      <c r="M894" s="6">
        <v>407195.12560000003</v>
      </c>
    </row>
    <row r="895" spans="1:13" x14ac:dyDescent="0.3">
      <c r="A895" t="s">
        <v>280</v>
      </c>
      <c r="B895" t="s">
        <v>304</v>
      </c>
      <c r="C895" t="s">
        <v>11</v>
      </c>
      <c r="D895" t="s">
        <v>173</v>
      </c>
      <c r="E895" t="s">
        <v>338</v>
      </c>
      <c r="F895" t="str">
        <f>VLOOKUP(H895,Vlookup!A:B,2,0)</f>
        <v>590-598 Distribution Maintenance</v>
      </c>
      <c r="G895" t="str">
        <f t="shared" si="14"/>
        <v>Non-Generation</v>
      </c>
      <c r="H895" s="26">
        <v>593</v>
      </c>
      <c r="I895" s="5" t="s">
        <v>84</v>
      </c>
      <c r="J895" t="s">
        <v>85</v>
      </c>
      <c r="K895" t="s">
        <v>104</v>
      </c>
      <c r="L895" s="5">
        <v>2024</v>
      </c>
      <c r="M895" s="6">
        <v>117087.36380000001</v>
      </c>
    </row>
    <row r="896" spans="1:13" x14ac:dyDescent="0.3">
      <c r="A896" t="s">
        <v>280</v>
      </c>
      <c r="B896" t="s">
        <v>304</v>
      </c>
      <c r="C896" t="s">
        <v>11</v>
      </c>
      <c r="D896" t="s">
        <v>173</v>
      </c>
      <c r="E896" t="s">
        <v>338</v>
      </c>
      <c r="F896" t="str">
        <f>VLOOKUP(H896,Vlookup!A:B,2,0)</f>
        <v>590-598 Distribution Maintenance</v>
      </c>
      <c r="G896" t="str">
        <f t="shared" si="14"/>
        <v>Non-Generation</v>
      </c>
      <c r="H896" s="26">
        <v>593</v>
      </c>
      <c r="I896" s="5" t="s">
        <v>84</v>
      </c>
      <c r="J896" t="s">
        <v>85</v>
      </c>
      <c r="K896" t="s">
        <v>134</v>
      </c>
      <c r="L896" s="5">
        <v>2024</v>
      </c>
      <c r="M896" s="6">
        <v>297109.36</v>
      </c>
    </row>
    <row r="897" spans="1:13" x14ac:dyDescent="0.3">
      <c r="A897" t="s">
        <v>280</v>
      </c>
      <c r="B897" t="s">
        <v>304</v>
      </c>
      <c r="C897" t="s">
        <v>11</v>
      </c>
      <c r="D897" t="s">
        <v>173</v>
      </c>
      <c r="E897" t="s">
        <v>338</v>
      </c>
      <c r="F897" t="str">
        <f>VLOOKUP(H897,Vlookup!A:B,2,0)</f>
        <v>590-598 Distribution Maintenance</v>
      </c>
      <c r="G897" t="str">
        <f t="shared" si="14"/>
        <v>Non-Generation</v>
      </c>
      <c r="H897" s="26">
        <v>593</v>
      </c>
      <c r="I897" s="5" t="s">
        <v>84</v>
      </c>
      <c r="J897" t="s">
        <v>85</v>
      </c>
      <c r="K897" t="s">
        <v>16</v>
      </c>
      <c r="L897" s="5">
        <v>2024</v>
      </c>
      <c r="M897" s="6">
        <v>205.12</v>
      </c>
    </row>
    <row r="898" spans="1:13" x14ac:dyDescent="0.3">
      <c r="A898" t="s">
        <v>280</v>
      </c>
      <c r="B898" t="s">
        <v>304</v>
      </c>
      <c r="C898" t="s">
        <v>11</v>
      </c>
      <c r="D898" t="s">
        <v>173</v>
      </c>
      <c r="E898" t="s">
        <v>338</v>
      </c>
      <c r="F898" t="str">
        <f>VLOOKUP(H898,Vlookup!A:B,2,0)</f>
        <v>590-598 Distribution Maintenance</v>
      </c>
      <c r="G898" t="str">
        <f t="shared" si="14"/>
        <v>Non-Generation</v>
      </c>
      <c r="H898" s="26">
        <v>593</v>
      </c>
      <c r="I898" s="5" t="s">
        <v>84</v>
      </c>
      <c r="J898" t="s">
        <v>85</v>
      </c>
      <c r="K898" t="s">
        <v>103</v>
      </c>
      <c r="L898" s="5">
        <v>2024</v>
      </c>
      <c r="M898" s="6">
        <v>16294.08</v>
      </c>
    </row>
    <row r="899" spans="1:13" x14ac:dyDescent="0.3">
      <c r="A899" t="s">
        <v>280</v>
      </c>
      <c r="B899" t="s">
        <v>304</v>
      </c>
      <c r="C899" t="s">
        <v>11</v>
      </c>
      <c r="D899" t="s">
        <v>173</v>
      </c>
      <c r="E899" t="s">
        <v>338</v>
      </c>
      <c r="F899" t="str">
        <f>VLOOKUP(H899,Vlookup!A:B,2,0)</f>
        <v>590-598 Distribution Maintenance</v>
      </c>
      <c r="G899" t="str">
        <f t="shared" si="14"/>
        <v>Non-Generation</v>
      </c>
      <c r="H899" s="26">
        <v>594</v>
      </c>
      <c r="I899" s="5" t="s">
        <v>174</v>
      </c>
      <c r="J899" t="s">
        <v>175</v>
      </c>
      <c r="K899" t="s">
        <v>15</v>
      </c>
      <c r="L899" s="5">
        <v>2024</v>
      </c>
      <c r="M899" s="6">
        <v>2860</v>
      </c>
    </row>
    <row r="900" spans="1:13" x14ac:dyDescent="0.3">
      <c r="A900" t="s">
        <v>280</v>
      </c>
      <c r="B900" t="s">
        <v>304</v>
      </c>
      <c r="C900" t="s">
        <v>11</v>
      </c>
      <c r="D900" t="s">
        <v>173</v>
      </c>
      <c r="E900" t="s">
        <v>338</v>
      </c>
      <c r="F900" t="str">
        <f>VLOOKUP(H900,Vlookup!A:B,2,0)</f>
        <v>590-598 Distribution Maintenance</v>
      </c>
      <c r="G900" t="str">
        <f t="shared" si="14"/>
        <v>Non-Generation</v>
      </c>
      <c r="H900" s="26">
        <v>594</v>
      </c>
      <c r="I900" s="5" t="s">
        <v>174</v>
      </c>
      <c r="J900" t="s">
        <v>175</v>
      </c>
      <c r="K900" t="s">
        <v>102</v>
      </c>
      <c r="L900" s="5">
        <v>2024</v>
      </c>
      <c r="M900" s="6">
        <v>820385.24300000002</v>
      </c>
    </row>
    <row r="901" spans="1:13" x14ac:dyDescent="0.3">
      <c r="A901" t="s">
        <v>280</v>
      </c>
      <c r="B901" t="s">
        <v>304</v>
      </c>
      <c r="C901" t="s">
        <v>11</v>
      </c>
      <c r="D901" t="s">
        <v>173</v>
      </c>
      <c r="E901" t="s">
        <v>338</v>
      </c>
      <c r="F901" t="str">
        <f>VLOOKUP(H901,Vlookup!A:B,2,0)</f>
        <v>590-598 Distribution Maintenance</v>
      </c>
      <c r="G901" t="str">
        <f t="shared" si="14"/>
        <v>Non-Generation</v>
      </c>
      <c r="H901" s="26">
        <v>594</v>
      </c>
      <c r="I901" s="5" t="s">
        <v>174</v>
      </c>
      <c r="J901" t="s">
        <v>175</v>
      </c>
      <c r="K901" t="s">
        <v>23</v>
      </c>
      <c r="L901" s="5">
        <v>2024</v>
      </c>
      <c r="M901" s="6">
        <v>28</v>
      </c>
    </row>
    <row r="902" spans="1:13" x14ac:dyDescent="0.3">
      <c r="A902" t="s">
        <v>280</v>
      </c>
      <c r="B902" t="s">
        <v>304</v>
      </c>
      <c r="C902" t="s">
        <v>11</v>
      </c>
      <c r="D902" t="s">
        <v>173</v>
      </c>
      <c r="E902" t="s">
        <v>338</v>
      </c>
      <c r="F902" t="str">
        <f>VLOOKUP(H902,Vlookup!A:B,2,0)</f>
        <v>590-598 Distribution Maintenance</v>
      </c>
      <c r="G902" t="str">
        <f t="shared" si="14"/>
        <v>Non-Generation</v>
      </c>
      <c r="H902" s="26">
        <v>594</v>
      </c>
      <c r="I902" s="5" t="s">
        <v>174</v>
      </c>
      <c r="J902" t="s">
        <v>175</v>
      </c>
      <c r="K902" t="s">
        <v>104</v>
      </c>
      <c r="L902" s="5">
        <v>2024</v>
      </c>
      <c r="M902" s="6">
        <v>1126258.5889999999</v>
      </c>
    </row>
    <row r="903" spans="1:13" x14ac:dyDescent="0.3">
      <c r="A903" t="s">
        <v>280</v>
      </c>
      <c r="B903" t="s">
        <v>304</v>
      </c>
      <c r="C903" t="s">
        <v>11</v>
      </c>
      <c r="D903" t="s">
        <v>173</v>
      </c>
      <c r="E903" t="s">
        <v>338</v>
      </c>
      <c r="F903" t="str">
        <f>VLOOKUP(H903,Vlookup!A:B,2,0)</f>
        <v>590-598 Distribution Maintenance</v>
      </c>
      <c r="G903" t="str">
        <f t="shared" si="14"/>
        <v>Non-Generation</v>
      </c>
      <c r="H903" s="26">
        <v>594</v>
      </c>
      <c r="I903" s="5" t="s">
        <v>174</v>
      </c>
      <c r="J903" t="s">
        <v>175</v>
      </c>
      <c r="K903" t="s">
        <v>134</v>
      </c>
      <c r="L903" s="5">
        <v>2024</v>
      </c>
      <c r="M903" s="6">
        <v>153565.38</v>
      </c>
    </row>
    <row r="904" spans="1:13" x14ac:dyDescent="0.3">
      <c r="A904" t="s">
        <v>280</v>
      </c>
      <c r="B904" t="s">
        <v>304</v>
      </c>
      <c r="C904" t="s">
        <v>11</v>
      </c>
      <c r="D904" t="s">
        <v>173</v>
      </c>
      <c r="E904" t="s">
        <v>338</v>
      </c>
      <c r="F904" t="str">
        <f>VLOOKUP(H904,Vlookup!A:B,2,0)</f>
        <v>590-598 Distribution Maintenance</v>
      </c>
      <c r="G904" t="str">
        <f t="shared" si="14"/>
        <v>Non-Generation</v>
      </c>
      <c r="H904" s="26">
        <v>594</v>
      </c>
      <c r="I904" s="5" t="s">
        <v>174</v>
      </c>
      <c r="J904" t="s">
        <v>175</v>
      </c>
      <c r="K904" t="s">
        <v>16</v>
      </c>
      <c r="L904" s="5">
        <v>2024</v>
      </c>
      <c r="M904" s="6">
        <v>317.68</v>
      </c>
    </row>
    <row r="905" spans="1:13" x14ac:dyDescent="0.3">
      <c r="A905" t="s">
        <v>280</v>
      </c>
      <c r="B905" t="s">
        <v>304</v>
      </c>
      <c r="C905" t="s">
        <v>11</v>
      </c>
      <c r="D905" t="s">
        <v>173</v>
      </c>
      <c r="E905" t="s">
        <v>338</v>
      </c>
      <c r="F905" t="str">
        <f>VLOOKUP(H905,Vlookup!A:B,2,0)</f>
        <v>590-598 Distribution Maintenance</v>
      </c>
      <c r="G905" t="str">
        <f t="shared" si="14"/>
        <v>Non-Generation</v>
      </c>
      <c r="H905" s="26">
        <v>594</v>
      </c>
      <c r="I905" s="5" t="s">
        <v>174</v>
      </c>
      <c r="J905" t="s">
        <v>175</v>
      </c>
      <c r="K905" t="s">
        <v>103</v>
      </c>
      <c r="L905" s="5">
        <v>2024</v>
      </c>
      <c r="M905" s="6">
        <v>65880.56</v>
      </c>
    </row>
    <row r="906" spans="1:13" x14ac:dyDescent="0.3">
      <c r="A906" t="s">
        <v>280</v>
      </c>
      <c r="B906" t="s">
        <v>304</v>
      </c>
      <c r="C906" t="s">
        <v>11</v>
      </c>
      <c r="D906" t="s">
        <v>173</v>
      </c>
      <c r="E906" t="s">
        <v>338</v>
      </c>
      <c r="F906" t="str">
        <f>VLOOKUP(H906,Vlookup!A:B,2,0)</f>
        <v>590-598 Distribution Maintenance</v>
      </c>
      <c r="G906" t="str">
        <f t="shared" si="14"/>
        <v>Non-Generation</v>
      </c>
      <c r="H906" s="26">
        <v>596</v>
      </c>
      <c r="I906" s="5" t="s">
        <v>176</v>
      </c>
      <c r="J906" t="s">
        <v>177</v>
      </c>
      <c r="K906" t="s">
        <v>15</v>
      </c>
      <c r="L906" s="5">
        <v>2024</v>
      </c>
      <c r="M906" s="6">
        <v>63645.56</v>
      </c>
    </row>
    <row r="907" spans="1:13" x14ac:dyDescent="0.3">
      <c r="A907" t="s">
        <v>280</v>
      </c>
      <c r="B907" t="s">
        <v>304</v>
      </c>
      <c r="C907" t="s">
        <v>11</v>
      </c>
      <c r="D907" t="s">
        <v>173</v>
      </c>
      <c r="E907" t="s">
        <v>338</v>
      </c>
      <c r="F907" t="str">
        <f>VLOOKUP(H907,Vlookup!A:B,2,0)</f>
        <v>590-598 Distribution Maintenance</v>
      </c>
      <c r="G907" t="str">
        <f t="shared" si="14"/>
        <v>Non-Generation</v>
      </c>
      <c r="H907" s="26">
        <v>596</v>
      </c>
      <c r="I907" s="5" t="s">
        <v>176</v>
      </c>
      <c r="J907" t="s">
        <v>177</v>
      </c>
      <c r="K907" t="s">
        <v>23</v>
      </c>
      <c r="L907" s="5">
        <v>2024</v>
      </c>
      <c r="M907" s="6">
        <v>6623.68</v>
      </c>
    </row>
    <row r="908" spans="1:13" x14ac:dyDescent="0.3">
      <c r="A908" t="s">
        <v>280</v>
      </c>
      <c r="B908" t="s">
        <v>304</v>
      </c>
      <c r="C908" t="s">
        <v>11</v>
      </c>
      <c r="D908" t="s">
        <v>173</v>
      </c>
      <c r="E908" t="s">
        <v>338</v>
      </c>
      <c r="F908" t="str">
        <f>VLOOKUP(H908,Vlookup!A:B,2,0)</f>
        <v>590-598 Distribution Maintenance</v>
      </c>
      <c r="G908" t="str">
        <f t="shared" si="14"/>
        <v>Non-Generation</v>
      </c>
      <c r="H908" s="26">
        <v>596</v>
      </c>
      <c r="I908" s="5" t="s">
        <v>176</v>
      </c>
      <c r="J908" t="s">
        <v>177</v>
      </c>
      <c r="K908" t="s">
        <v>134</v>
      </c>
      <c r="L908" s="5">
        <v>2024</v>
      </c>
      <c r="M908" s="6">
        <v>94557.19</v>
      </c>
    </row>
    <row r="909" spans="1:13" x14ac:dyDescent="0.3">
      <c r="A909" t="s">
        <v>280</v>
      </c>
      <c r="B909" t="s">
        <v>304</v>
      </c>
      <c r="C909" t="s">
        <v>11</v>
      </c>
      <c r="D909" t="s">
        <v>173</v>
      </c>
      <c r="E909" t="s">
        <v>338</v>
      </c>
      <c r="F909" t="str">
        <f>VLOOKUP(H909,Vlookup!A:B,2,0)</f>
        <v>590-598 Distribution Maintenance</v>
      </c>
      <c r="G909" t="str">
        <f t="shared" si="14"/>
        <v>Non-Generation</v>
      </c>
      <c r="H909" s="26">
        <v>596</v>
      </c>
      <c r="I909" s="5" t="s">
        <v>176</v>
      </c>
      <c r="J909" t="s">
        <v>177</v>
      </c>
      <c r="K909" t="s">
        <v>16</v>
      </c>
      <c r="L909" s="5">
        <v>2024</v>
      </c>
      <c r="M909" s="6">
        <v>7729.64</v>
      </c>
    </row>
    <row r="910" spans="1:13" x14ac:dyDescent="0.3">
      <c r="A910" t="s">
        <v>280</v>
      </c>
      <c r="B910" t="s">
        <v>304</v>
      </c>
      <c r="C910" t="s">
        <v>11</v>
      </c>
      <c r="D910" t="s">
        <v>173</v>
      </c>
      <c r="E910" t="s">
        <v>338</v>
      </c>
      <c r="F910" t="str">
        <f>VLOOKUP(H910,Vlookup!A:B,2,0)</f>
        <v>590-598 Distribution Maintenance</v>
      </c>
      <c r="G910" t="str">
        <f t="shared" si="14"/>
        <v>Non-Generation</v>
      </c>
      <c r="H910" s="26">
        <v>598</v>
      </c>
      <c r="I910" s="5" t="s">
        <v>178</v>
      </c>
      <c r="J910" t="s">
        <v>179</v>
      </c>
      <c r="K910" t="s">
        <v>102</v>
      </c>
      <c r="L910" s="5">
        <v>2024</v>
      </c>
      <c r="M910" s="6">
        <v>5012</v>
      </c>
    </row>
    <row r="911" spans="1:13" x14ac:dyDescent="0.3">
      <c r="A911" t="s">
        <v>280</v>
      </c>
      <c r="B911" t="s">
        <v>304</v>
      </c>
      <c r="C911" t="s">
        <v>11</v>
      </c>
      <c r="D911" t="s">
        <v>173</v>
      </c>
      <c r="E911" t="s">
        <v>338</v>
      </c>
      <c r="F911" t="str">
        <f>VLOOKUP(H911,Vlookup!A:B,2,0)</f>
        <v>590-598 Distribution Maintenance</v>
      </c>
      <c r="G911" t="str">
        <f t="shared" si="14"/>
        <v>Non-Generation</v>
      </c>
      <c r="H911" s="26">
        <v>598</v>
      </c>
      <c r="I911" s="5" t="s">
        <v>178</v>
      </c>
      <c r="J911" t="s">
        <v>179</v>
      </c>
      <c r="K911" t="s">
        <v>104</v>
      </c>
      <c r="L911" s="5">
        <v>2024</v>
      </c>
      <c r="M911" s="6">
        <v>7464</v>
      </c>
    </row>
    <row r="912" spans="1:13" x14ac:dyDescent="0.3">
      <c r="A912" t="s">
        <v>280</v>
      </c>
      <c r="B912" t="s">
        <v>304</v>
      </c>
      <c r="C912" t="s">
        <v>11</v>
      </c>
      <c r="D912" t="s">
        <v>173</v>
      </c>
      <c r="E912" t="s">
        <v>338</v>
      </c>
      <c r="F912" t="str">
        <f>VLOOKUP(H912,Vlookup!A:B,2,0)</f>
        <v>590-598 Distribution Maintenance</v>
      </c>
      <c r="G912" t="str">
        <f t="shared" si="14"/>
        <v>Non-Generation</v>
      </c>
      <c r="H912" s="26">
        <v>598</v>
      </c>
      <c r="I912" s="5" t="s">
        <v>178</v>
      </c>
      <c r="J912" t="s">
        <v>179</v>
      </c>
      <c r="K912" t="s">
        <v>134</v>
      </c>
      <c r="L912" s="5">
        <v>2024</v>
      </c>
      <c r="M912" s="6">
        <v>1356.43</v>
      </c>
    </row>
    <row r="913" spans="1:13" x14ac:dyDescent="0.3">
      <c r="A913" t="s">
        <v>280</v>
      </c>
      <c r="B913" t="s">
        <v>304</v>
      </c>
      <c r="C913" t="s">
        <v>11</v>
      </c>
      <c r="D913" t="s">
        <v>173</v>
      </c>
      <c r="E913" t="s">
        <v>338</v>
      </c>
      <c r="F913" t="str">
        <f>VLOOKUP(H913,Vlookup!A:B,2,0)</f>
        <v>590-598 Distribution Maintenance</v>
      </c>
      <c r="G913" t="str">
        <f t="shared" si="14"/>
        <v>Non-Generation</v>
      </c>
      <c r="H913" s="26">
        <v>598</v>
      </c>
      <c r="I913" s="5" t="s">
        <v>178</v>
      </c>
      <c r="J913" t="s">
        <v>179</v>
      </c>
      <c r="K913" t="s">
        <v>103</v>
      </c>
      <c r="L913" s="5">
        <v>2024</v>
      </c>
      <c r="M913" s="6">
        <v>374.28</v>
      </c>
    </row>
    <row r="914" spans="1:13" x14ac:dyDescent="0.3">
      <c r="A914" t="s">
        <v>280</v>
      </c>
      <c r="B914" t="s">
        <v>304</v>
      </c>
      <c r="C914" t="s">
        <v>11</v>
      </c>
      <c r="D914" t="s">
        <v>173</v>
      </c>
      <c r="E914" t="s">
        <v>338</v>
      </c>
      <c r="F914" t="str">
        <f>VLOOKUP(H914,Vlookup!A:B,2,0)</f>
        <v>901-905 Customer Accounts Operations</v>
      </c>
      <c r="G914" t="str">
        <f t="shared" ref="G914:G977" si="15">IF(B914="FEG_ES",E914,"Non-Generation")</f>
        <v>Non-Generation</v>
      </c>
      <c r="H914" s="26">
        <v>902</v>
      </c>
      <c r="I914" s="5" t="s">
        <v>163</v>
      </c>
      <c r="J914" t="s">
        <v>164</v>
      </c>
      <c r="K914" t="s">
        <v>102</v>
      </c>
      <c r="L914" s="5">
        <v>2024</v>
      </c>
      <c r="M914" s="6">
        <v>6600.5618999999997</v>
      </c>
    </row>
    <row r="915" spans="1:13" x14ac:dyDescent="0.3">
      <c r="A915" t="s">
        <v>280</v>
      </c>
      <c r="B915" t="s">
        <v>304</v>
      </c>
      <c r="C915" t="s">
        <v>11</v>
      </c>
      <c r="D915" t="s">
        <v>173</v>
      </c>
      <c r="E915" t="s">
        <v>338</v>
      </c>
      <c r="F915" t="str">
        <f>VLOOKUP(H915,Vlookup!A:B,2,0)</f>
        <v>901-905 Customer Accounts Operations</v>
      </c>
      <c r="G915" t="str">
        <f t="shared" si="15"/>
        <v>Non-Generation</v>
      </c>
      <c r="H915" s="26">
        <v>902</v>
      </c>
      <c r="I915" s="5" t="s">
        <v>163</v>
      </c>
      <c r="J915" t="s">
        <v>164</v>
      </c>
      <c r="K915" t="s">
        <v>103</v>
      </c>
      <c r="L915" s="5">
        <v>2024</v>
      </c>
      <c r="M915" s="6">
        <v>198.14</v>
      </c>
    </row>
    <row r="916" spans="1:13" x14ac:dyDescent="0.3">
      <c r="A916" t="s">
        <v>280</v>
      </c>
      <c r="B916" t="s">
        <v>304</v>
      </c>
      <c r="C916" t="s">
        <v>11</v>
      </c>
      <c r="D916" t="s">
        <v>48</v>
      </c>
      <c r="E916" t="s">
        <v>315</v>
      </c>
      <c r="F916" t="str">
        <f>VLOOKUP(H916,Vlookup!A:B,2,0)</f>
        <v>560-567 Transmission Operations</v>
      </c>
      <c r="G916" t="str">
        <f t="shared" si="15"/>
        <v>Non-Generation</v>
      </c>
      <c r="H916" s="26">
        <v>566</v>
      </c>
      <c r="I916" s="5" t="s">
        <v>60</v>
      </c>
      <c r="J916" t="s">
        <v>61</v>
      </c>
      <c r="K916" t="s">
        <v>15</v>
      </c>
      <c r="L916" s="5">
        <v>2024</v>
      </c>
      <c r="M916" s="6">
        <v>1771.5</v>
      </c>
    </row>
    <row r="917" spans="1:13" x14ac:dyDescent="0.3">
      <c r="A917" t="s">
        <v>280</v>
      </c>
      <c r="B917" t="s">
        <v>304</v>
      </c>
      <c r="C917" t="s">
        <v>11</v>
      </c>
      <c r="D917" t="s">
        <v>48</v>
      </c>
      <c r="E917" t="s">
        <v>315</v>
      </c>
      <c r="F917" t="str">
        <f>VLOOKUP(H917,Vlookup!A:B,2,0)</f>
        <v>560-567 Transmission Operations</v>
      </c>
      <c r="G917" t="str">
        <f t="shared" si="15"/>
        <v>Non-Generation</v>
      </c>
      <c r="H917" s="26">
        <v>566</v>
      </c>
      <c r="I917" s="5" t="s">
        <v>60</v>
      </c>
      <c r="J917" t="s">
        <v>61</v>
      </c>
      <c r="K917" t="s">
        <v>16</v>
      </c>
      <c r="L917" s="5">
        <v>2024</v>
      </c>
      <c r="M917" s="6">
        <v>194.86</v>
      </c>
    </row>
    <row r="918" spans="1:13" x14ac:dyDescent="0.3">
      <c r="A918" t="s">
        <v>280</v>
      </c>
      <c r="B918" t="s">
        <v>304</v>
      </c>
      <c r="C918" t="s">
        <v>11</v>
      </c>
      <c r="D918" t="s">
        <v>48</v>
      </c>
      <c r="E918" t="s">
        <v>315</v>
      </c>
      <c r="F918" t="str">
        <f>VLOOKUP(H918,Vlookup!A:B,2,0)</f>
        <v>580-589 Distribution Operations</v>
      </c>
      <c r="G918" t="str">
        <f t="shared" si="15"/>
        <v>Non-Generation</v>
      </c>
      <c r="H918" s="26">
        <v>588</v>
      </c>
      <c r="I918" s="5" t="s">
        <v>43</v>
      </c>
      <c r="J918" t="s">
        <v>44</v>
      </c>
      <c r="K918" t="s">
        <v>15</v>
      </c>
      <c r="L918" s="5">
        <v>2024</v>
      </c>
      <c r="M918" s="6">
        <v>643558.28359999997</v>
      </c>
    </row>
    <row r="919" spans="1:13" x14ac:dyDescent="0.3">
      <c r="A919" t="s">
        <v>280</v>
      </c>
      <c r="B919" t="s">
        <v>304</v>
      </c>
      <c r="C919" t="s">
        <v>11</v>
      </c>
      <c r="D919" t="s">
        <v>48</v>
      </c>
      <c r="E919" t="s">
        <v>315</v>
      </c>
      <c r="F919" t="str">
        <f>VLOOKUP(H919,Vlookup!A:B,2,0)</f>
        <v>580-589 Distribution Operations</v>
      </c>
      <c r="G919" t="str">
        <f t="shared" si="15"/>
        <v>Non-Generation</v>
      </c>
      <c r="H919" s="26">
        <v>588</v>
      </c>
      <c r="I919" s="5" t="s">
        <v>43</v>
      </c>
      <c r="J919" t="s">
        <v>44</v>
      </c>
      <c r="K919" t="s">
        <v>23</v>
      </c>
      <c r="L919" s="5">
        <v>2024</v>
      </c>
      <c r="M919" s="6">
        <v>130.56</v>
      </c>
    </row>
    <row r="920" spans="1:13" x14ac:dyDescent="0.3">
      <c r="A920" t="s">
        <v>280</v>
      </c>
      <c r="B920" t="s">
        <v>304</v>
      </c>
      <c r="C920" t="s">
        <v>11</v>
      </c>
      <c r="D920" t="s">
        <v>48</v>
      </c>
      <c r="E920" t="s">
        <v>315</v>
      </c>
      <c r="F920" t="str">
        <f>VLOOKUP(H920,Vlookup!A:B,2,0)</f>
        <v>580-589 Distribution Operations</v>
      </c>
      <c r="G920" t="str">
        <f t="shared" si="15"/>
        <v>Non-Generation</v>
      </c>
      <c r="H920" s="26">
        <v>588</v>
      </c>
      <c r="I920" s="5" t="s">
        <v>43</v>
      </c>
      <c r="J920" t="s">
        <v>44</v>
      </c>
      <c r="K920" t="s">
        <v>16</v>
      </c>
      <c r="L920" s="5">
        <v>2024</v>
      </c>
      <c r="M920" s="6">
        <v>76678.53</v>
      </c>
    </row>
    <row r="921" spans="1:13" x14ac:dyDescent="0.3">
      <c r="A921" t="s">
        <v>280</v>
      </c>
      <c r="B921" t="s">
        <v>304</v>
      </c>
      <c r="C921" t="s">
        <v>11</v>
      </c>
      <c r="D921" t="s">
        <v>48</v>
      </c>
      <c r="E921" t="s">
        <v>315</v>
      </c>
      <c r="F921" t="str">
        <f>VLOOKUP(H921,Vlookup!A:B,2,0)</f>
        <v>920-933 Admin &amp; General Operations</v>
      </c>
      <c r="G921" t="str">
        <f t="shared" si="15"/>
        <v>Non-Generation</v>
      </c>
      <c r="H921" s="26">
        <v>920</v>
      </c>
      <c r="I921" s="5" t="s">
        <v>35</v>
      </c>
      <c r="J921" t="s">
        <v>36</v>
      </c>
      <c r="K921" t="s">
        <v>15</v>
      </c>
      <c r="L921" s="5">
        <v>2024</v>
      </c>
      <c r="M921" s="6">
        <v>443331.98599999998</v>
      </c>
    </row>
    <row r="922" spans="1:13" x14ac:dyDescent="0.3">
      <c r="A922" t="s">
        <v>280</v>
      </c>
      <c r="B922" t="s">
        <v>304</v>
      </c>
      <c r="C922" t="s">
        <v>11</v>
      </c>
      <c r="D922" t="s">
        <v>48</v>
      </c>
      <c r="E922" t="s">
        <v>315</v>
      </c>
      <c r="F922" t="str">
        <f>VLOOKUP(H922,Vlookup!A:B,2,0)</f>
        <v>920-933 Admin &amp; General Operations</v>
      </c>
      <c r="G922" t="str">
        <f t="shared" si="15"/>
        <v>Non-Generation</v>
      </c>
      <c r="H922" s="26">
        <v>920</v>
      </c>
      <c r="I922" s="5" t="s">
        <v>35</v>
      </c>
      <c r="J922" t="s">
        <v>36</v>
      </c>
      <c r="K922" t="s">
        <v>16</v>
      </c>
      <c r="L922" s="5">
        <v>2024</v>
      </c>
      <c r="M922" s="6">
        <v>53123.7</v>
      </c>
    </row>
    <row r="923" spans="1:13" x14ac:dyDescent="0.3">
      <c r="A923" t="s">
        <v>280</v>
      </c>
      <c r="B923" t="s">
        <v>304</v>
      </c>
      <c r="C923" t="s">
        <v>11</v>
      </c>
      <c r="D923" t="s">
        <v>180</v>
      </c>
      <c r="E923" t="s">
        <v>339</v>
      </c>
      <c r="F923" t="str">
        <f>VLOOKUP(H923,Vlookup!A:B,2,0)</f>
        <v>920-933 Admin &amp; General Operations</v>
      </c>
      <c r="G923" t="str">
        <f t="shared" si="15"/>
        <v>Non-Generation</v>
      </c>
      <c r="H923" s="26">
        <v>920</v>
      </c>
      <c r="I923" s="5" t="s">
        <v>35</v>
      </c>
      <c r="J923" t="s">
        <v>36</v>
      </c>
      <c r="K923" t="s">
        <v>15</v>
      </c>
      <c r="L923" s="5">
        <v>2024</v>
      </c>
      <c r="M923" s="6">
        <v>9665.2199999999993</v>
      </c>
    </row>
    <row r="924" spans="1:13" x14ac:dyDescent="0.3">
      <c r="A924" t="s">
        <v>280</v>
      </c>
      <c r="B924" t="s">
        <v>304</v>
      </c>
      <c r="C924" t="s">
        <v>11</v>
      </c>
      <c r="D924" t="s">
        <v>180</v>
      </c>
      <c r="E924" t="s">
        <v>339</v>
      </c>
      <c r="F924" t="str">
        <f>VLOOKUP(H924,Vlookup!A:B,2,0)</f>
        <v>920-933 Admin &amp; General Operations</v>
      </c>
      <c r="G924" t="str">
        <f t="shared" si="15"/>
        <v>Non-Generation</v>
      </c>
      <c r="H924" s="26">
        <v>920</v>
      </c>
      <c r="I924" s="5" t="s">
        <v>35</v>
      </c>
      <c r="J924" t="s">
        <v>36</v>
      </c>
      <c r="K924" t="s">
        <v>16</v>
      </c>
      <c r="L924" s="5">
        <v>2024</v>
      </c>
      <c r="M924" s="6">
        <v>1159.82</v>
      </c>
    </row>
    <row r="925" spans="1:13" x14ac:dyDescent="0.3">
      <c r="A925" t="s">
        <v>280</v>
      </c>
      <c r="B925" t="s">
        <v>304</v>
      </c>
      <c r="C925" t="s">
        <v>11</v>
      </c>
      <c r="D925" t="s">
        <v>49</v>
      </c>
      <c r="E925" t="s">
        <v>316</v>
      </c>
      <c r="F925" t="str">
        <f>VLOOKUP(H925,Vlookup!A:B,2,0)</f>
        <v>417.1 Expenses of Nonutility Operations</v>
      </c>
      <c r="G925" t="str">
        <f t="shared" si="15"/>
        <v>Non-Generation</v>
      </c>
      <c r="H925" s="26">
        <v>417.1</v>
      </c>
      <c r="I925" s="5" t="s">
        <v>50</v>
      </c>
      <c r="J925" t="s">
        <v>51</v>
      </c>
      <c r="K925" t="s">
        <v>15</v>
      </c>
      <c r="L925" s="5">
        <v>2024</v>
      </c>
      <c r="M925" s="6">
        <v>3702919.6815999998</v>
      </c>
    </row>
    <row r="926" spans="1:13" x14ac:dyDescent="0.3">
      <c r="A926" t="s">
        <v>280</v>
      </c>
      <c r="B926" t="s">
        <v>304</v>
      </c>
      <c r="C926" t="s">
        <v>11</v>
      </c>
      <c r="D926" t="s">
        <v>49</v>
      </c>
      <c r="E926" t="s">
        <v>316</v>
      </c>
      <c r="F926" t="str">
        <f>VLOOKUP(H926,Vlookup!A:B,2,0)</f>
        <v>417.1 Expenses of Nonutility Operations</v>
      </c>
      <c r="G926" t="str">
        <f t="shared" si="15"/>
        <v>Non-Generation</v>
      </c>
      <c r="H926" s="26">
        <v>417.1</v>
      </c>
      <c r="I926" s="5" t="s">
        <v>50</v>
      </c>
      <c r="J926" t="s">
        <v>51</v>
      </c>
      <c r="K926" t="s">
        <v>16</v>
      </c>
      <c r="L926" s="5">
        <v>2024</v>
      </c>
      <c r="M926" s="6">
        <v>420352.03</v>
      </c>
    </row>
    <row r="927" spans="1:13" x14ac:dyDescent="0.3">
      <c r="A927" t="s">
        <v>280</v>
      </c>
      <c r="B927" t="s">
        <v>304</v>
      </c>
      <c r="C927" t="s">
        <v>11</v>
      </c>
      <c r="D927" t="s">
        <v>49</v>
      </c>
      <c r="E927" t="s">
        <v>316</v>
      </c>
      <c r="F927" t="str">
        <f>VLOOKUP(H927,Vlookup!A:B,2,0)</f>
        <v>551-557 Combustion Turbine Maintenance</v>
      </c>
      <c r="G927" t="str">
        <f t="shared" si="15"/>
        <v>Non-Generation</v>
      </c>
      <c r="H927" s="26">
        <v>557</v>
      </c>
      <c r="I927" s="5" t="s">
        <v>52</v>
      </c>
      <c r="J927" t="s">
        <v>53</v>
      </c>
      <c r="K927" t="s">
        <v>15</v>
      </c>
      <c r="L927" s="5">
        <v>2024</v>
      </c>
      <c r="M927" s="6">
        <v>3687445.6570000001</v>
      </c>
    </row>
    <row r="928" spans="1:13" x14ac:dyDescent="0.3">
      <c r="A928" t="s">
        <v>280</v>
      </c>
      <c r="B928" t="s">
        <v>304</v>
      </c>
      <c r="C928" t="s">
        <v>11</v>
      </c>
      <c r="D928" t="s">
        <v>49</v>
      </c>
      <c r="E928" t="s">
        <v>316</v>
      </c>
      <c r="F928" t="str">
        <f>VLOOKUP(H928,Vlookup!A:B,2,0)</f>
        <v>551-557 Combustion Turbine Maintenance</v>
      </c>
      <c r="G928" t="str">
        <f t="shared" si="15"/>
        <v>Non-Generation</v>
      </c>
      <c r="H928" s="26">
        <v>557</v>
      </c>
      <c r="I928" s="5" t="s">
        <v>52</v>
      </c>
      <c r="J928" t="s">
        <v>53</v>
      </c>
      <c r="K928" t="s">
        <v>16</v>
      </c>
      <c r="L928" s="5">
        <v>2024</v>
      </c>
      <c r="M928" s="6">
        <v>415422.76</v>
      </c>
    </row>
    <row r="929" spans="1:13" x14ac:dyDescent="0.3">
      <c r="A929" t="s">
        <v>280</v>
      </c>
      <c r="B929" t="s">
        <v>304</v>
      </c>
      <c r="C929" t="s">
        <v>11</v>
      </c>
      <c r="D929" t="s">
        <v>49</v>
      </c>
      <c r="E929" t="s">
        <v>316</v>
      </c>
      <c r="F929" t="str">
        <f>VLOOKUP(H929,Vlookup!A:B,2,0)</f>
        <v>906-910 Customer Service &amp; Informational Operations</v>
      </c>
      <c r="G929" t="str">
        <f t="shared" si="15"/>
        <v>Non-Generation</v>
      </c>
      <c r="H929" s="26">
        <v>908</v>
      </c>
      <c r="I929" s="5" t="s">
        <v>54</v>
      </c>
      <c r="J929" t="s">
        <v>55</v>
      </c>
      <c r="K929" t="s">
        <v>15</v>
      </c>
      <c r="L929" s="5">
        <v>2024</v>
      </c>
      <c r="M929" s="6">
        <v>3538448.0584</v>
      </c>
    </row>
    <row r="930" spans="1:13" x14ac:dyDescent="0.3">
      <c r="A930" t="s">
        <v>280</v>
      </c>
      <c r="B930" t="s">
        <v>304</v>
      </c>
      <c r="C930" t="s">
        <v>11</v>
      </c>
      <c r="D930" t="s">
        <v>49</v>
      </c>
      <c r="E930" t="s">
        <v>316</v>
      </c>
      <c r="F930" t="str">
        <f>VLOOKUP(H930,Vlookup!A:B,2,0)</f>
        <v>906-910 Customer Service &amp; Informational Operations</v>
      </c>
      <c r="G930" t="str">
        <f t="shared" si="15"/>
        <v>Non-Generation</v>
      </c>
      <c r="H930" s="26">
        <v>908</v>
      </c>
      <c r="I930" s="5" t="s">
        <v>54</v>
      </c>
      <c r="J930" t="s">
        <v>55</v>
      </c>
      <c r="K930" t="s">
        <v>16</v>
      </c>
      <c r="L930" s="5">
        <v>2024</v>
      </c>
      <c r="M930" s="6">
        <v>393354.9</v>
      </c>
    </row>
    <row r="931" spans="1:13" x14ac:dyDescent="0.3">
      <c r="A931" t="s">
        <v>280</v>
      </c>
      <c r="B931" t="s">
        <v>304</v>
      </c>
      <c r="C931" t="s">
        <v>11</v>
      </c>
      <c r="D931" t="s">
        <v>49</v>
      </c>
      <c r="E931" t="s">
        <v>316</v>
      </c>
      <c r="F931" t="str">
        <f>VLOOKUP(H931,Vlookup!A:B,2,0)</f>
        <v>906-910 Customer Service &amp; Informational Operations</v>
      </c>
      <c r="G931" t="str">
        <f t="shared" si="15"/>
        <v>Non-Generation</v>
      </c>
      <c r="H931" s="26">
        <v>910</v>
      </c>
      <c r="I931" s="5" t="s">
        <v>56</v>
      </c>
      <c r="J931" t="s">
        <v>57</v>
      </c>
      <c r="K931" t="s">
        <v>15</v>
      </c>
      <c r="L931" s="5">
        <v>2024</v>
      </c>
      <c r="M931" s="6">
        <v>243177.89360000001</v>
      </c>
    </row>
    <row r="932" spans="1:13" x14ac:dyDescent="0.3">
      <c r="A932" t="s">
        <v>280</v>
      </c>
      <c r="B932" t="s">
        <v>304</v>
      </c>
      <c r="C932" t="s">
        <v>11</v>
      </c>
      <c r="D932" t="s">
        <v>49</v>
      </c>
      <c r="E932" t="s">
        <v>316</v>
      </c>
      <c r="F932" t="str">
        <f>VLOOKUP(H932,Vlookup!A:B,2,0)</f>
        <v>906-910 Customer Service &amp; Informational Operations</v>
      </c>
      <c r="G932" t="str">
        <f t="shared" si="15"/>
        <v>Non-Generation</v>
      </c>
      <c r="H932" s="26">
        <v>910</v>
      </c>
      <c r="I932" s="5" t="s">
        <v>56</v>
      </c>
      <c r="J932" t="s">
        <v>57</v>
      </c>
      <c r="K932" t="s">
        <v>16</v>
      </c>
      <c r="L932" s="5">
        <v>2024</v>
      </c>
      <c r="M932" s="6">
        <v>27610.28</v>
      </c>
    </row>
    <row r="933" spans="1:13" x14ac:dyDescent="0.3">
      <c r="A933" t="s">
        <v>280</v>
      </c>
      <c r="B933" t="s">
        <v>304</v>
      </c>
      <c r="C933" t="s">
        <v>11</v>
      </c>
      <c r="D933" t="s">
        <v>49</v>
      </c>
      <c r="E933" t="s">
        <v>316</v>
      </c>
      <c r="F933" t="str">
        <f>VLOOKUP(H933,Vlookup!A:B,2,0)</f>
        <v>911-917 Sales Expense</v>
      </c>
      <c r="G933" t="str">
        <f t="shared" si="15"/>
        <v>Non-Generation</v>
      </c>
      <c r="H933" s="26">
        <v>912</v>
      </c>
      <c r="I933" s="5" t="s">
        <v>33</v>
      </c>
      <c r="J933" t="s">
        <v>34</v>
      </c>
      <c r="K933" t="s">
        <v>15</v>
      </c>
      <c r="L933" s="5">
        <v>2024</v>
      </c>
      <c r="M933" s="6">
        <v>844752.11540000001</v>
      </c>
    </row>
    <row r="934" spans="1:13" x14ac:dyDescent="0.3">
      <c r="A934" t="s">
        <v>280</v>
      </c>
      <c r="B934" t="s">
        <v>304</v>
      </c>
      <c r="C934" t="s">
        <v>11</v>
      </c>
      <c r="D934" t="s">
        <v>49</v>
      </c>
      <c r="E934" t="s">
        <v>316</v>
      </c>
      <c r="F934" t="str">
        <f>VLOOKUP(H934,Vlookup!A:B,2,0)</f>
        <v>911-917 Sales Expense</v>
      </c>
      <c r="G934" t="str">
        <f t="shared" si="15"/>
        <v>Non-Generation</v>
      </c>
      <c r="H934" s="26">
        <v>912</v>
      </c>
      <c r="I934" s="5" t="s">
        <v>33</v>
      </c>
      <c r="J934" t="s">
        <v>34</v>
      </c>
      <c r="K934" t="s">
        <v>16</v>
      </c>
      <c r="L934" s="5">
        <v>2024</v>
      </c>
      <c r="M934" s="6">
        <v>95156.82</v>
      </c>
    </row>
    <row r="935" spans="1:13" x14ac:dyDescent="0.3">
      <c r="A935" t="s">
        <v>280</v>
      </c>
      <c r="B935" t="s">
        <v>304</v>
      </c>
      <c r="C935" t="s">
        <v>11</v>
      </c>
      <c r="D935" t="s">
        <v>49</v>
      </c>
      <c r="E935" t="s">
        <v>316</v>
      </c>
      <c r="F935" t="str">
        <f>VLOOKUP(H935,Vlookup!A:B,2,0)</f>
        <v>920-933 Admin &amp; General Operations</v>
      </c>
      <c r="G935" t="str">
        <f t="shared" si="15"/>
        <v>Non-Generation</v>
      </c>
      <c r="H935" s="26">
        <v>922</v>
      </c>
      <c r="I935" s="5" t="s">
        <v>290</v>
      </c>
      <c r="J935" t="s">
        <v>291</v>
      </c>
      <c r="K935" t="s">
        <v>15</v>
      </c>
      <c r="L935" s="5">
        <v>2024</v>
      </c>
      <c r="M935" s="6">
        <v>31619.4234</v>
      </c>
    </row>
    <row r="936" spans="1:13" x14ac:dyDescent="0.3">
      <c r="A936" t="s">
        <v>280</v>
      </c>
      <c r="B936" t="s">
        <v>304</v>
      </c>
      <c r="C936" t="s">
        <v>11</v>
      </c>
      <c r="D936" t="s">
        <v>49</v>
      </c>
      <c r="E936" t="s">
        <v>316</v>
      </c>
      <c r="F936" t="str">
        <f>VLOOKUP(H936,Vlookup!A:B,2,0)</f>
        <v>920-933 Admin &amp; General Operations</v>
      </c>
      <c r="G936" t="str">
        <f t="shared" si="15"/>
        <v>Non-Generation</v>
      </c>
      <c r="H936" s="26">
        <v>922</v>
      </c>
      <c r="I936" s="5" t="s">
        <v>290</v>
      </c>
      <c r="J936" t="s">
        <v>291</v>
      </c>
      <c r="K936" t="s">
        <v>16</v>
      </c>
      <c r="L936" s="5">
        <v>2024</v>
      </c>
      <c r="M936" s="6">
        <v>3794.36</v>
      </c>
    </row>
    <row r="937" spans="1:13" x14ac:dyDescent="0.3">
      <c r="A937" t="s">
        <v>280</v>
      </c>
      <c r="B937" t="s">
        <v>304</v>
      </c>
      <c r="C937" t="s">
        <v>11</v>
      </c>
      <c r="D937" t="s">
        <v>58</v>
      </c>
      <c r="E937" t="s">
        <v>317</v>
      </c>
      <c r="F937" t="str">
        <f>VLOOKUP(H937,Vlookup!A:B,2,0)</f>
        <v>417.1 Expenses of Nonutility Operations</v>
      </c>
      <c r="G937" t="str">
        <f t="shared" si="15"/>
        <v>Non-Generation</v>
      </c>
      <c r="H937" s="26">
        <v>417.1</v>
      </c>
      <c r="I937" s="5" t="s">
        <v>50</v>
      </c>
      <c r="J937" t="s">
        <v>51</v>
      </c>
      <c r="K937" t="s">
        <v>15</v>
      </c>
      <c r="L937" s="5">
        <v>2024</v>
      </c>
      <c r="M937" s="6">
        <v>10238.870800000001</v>
      </c>
    </row>
    <row r="938" spans="1:13" x14ac:dyDescent="0.3">
      <c r="A938" t="s">
        <v>280</v>
      </c>
      <c r="B938" t="s">
        <v>304</v>
      </c>
      <c r="C938" t="s">
        <v>11</v>
      </c>
      <c r="D938" t="s">
        <v>58</v>
      </c>
      <c r="E938" t="s">
        <v>317</v>
      </c>
      <c r="F938" t="str">
        <f>VLOOKUP(H938,Vlookup!A:B,2,0)</f>
        <v>417.1 Expenses of Nonutility Operations</v>
      </c>
      <c r="G938" t="str">
        <f t="shared" si="15"/>
        <v>Non-Generation</v>
      </c>
      <c r="H938" s="26">
        <v>417.1</v>
      </c>
      <c r="I938" s="5" t="s">
        <v>50</v>
      </c>
      <c r="J938" t="s">
        <v>51</v>
      </c>
      <c r="K938" t="s">
        <v>16</v>
      </c>
      <c r="L938" s="5">
        <v>2024</v>
      </c>
      <c r="M938" s="6">
        <v>1126.3</v>
      </c>
    </row>
    <row r="939" spans="1:13" x14ac:dyDescent="0.3">
      <c r="A939" t="s">
        <v>280</v>
      </c>
      <c r="B939" t="s">
        <v>304</v>
      </c>
      <c r="C939" t="s">
        <v>11</v>
      </c>
      <c r="D939" t="s">
        <v>58</v>
      </c>
      <c r="E939" t="s">
        <v>317</v>
      </c>
      <c r="F939" t="str">
        <f>VLOOKUP(H939,Vlookup!A:B,2,0)</f>
        <v>590-598 Distribution Maintenance</v>
      </c>
      <c r="G939" t="str">
        <f t="shared" si="15"/>
        <v>Non-Generation</v>
      </c>
      <c r="H939" s="26">
        <v>597</v>
      </c>
      <c r="I939" s="5" t="s">
        <v>161</v>
      </c>
      <c r="J939" t="s">
        <v>162</v>
      </c>
      <c r="K939" t="s">
        <v>15</v>
      </c>
      <c r="L939" s="5">
        <v>2024</v>
      </c>
      <c r="M939" s="6">
        <v>371629.33500000002</v>
      </c>
    </row>
    <row r="940" spans="1:13" x14ac:dyDescent="0.3">
      <c r="A940" t="s">
        <v>280</v>
      </c>
      <c r="B940" t="s">
        <v>304</v>
      </c>
      <c r="C940" t="s">
        <v>11</v>
      </c>
      <c r="D940" t="s">
        <v>58</v>
      </c>
      <c r="E940" t="s">
        <v>317</v>
      </c>
      <c r="F940" t="str">
        <f>VLOOKUP(H940,Vlookup!A:B,2,0)</f>
        <v>590-598 Distribution Maintenance</v>
      </c>
      <c r="G940" t="str">
        <f t="shared" si="15"/>
        <v>Non-Generation</v>
      </c>
      <c r="H940" s="26">
        <v>597</v>
      </c>
      <c r="I940" s="5" t="s">
        <v>161</v>
      </c>
      <c r="J940" t="s">
        <v>162</v>
      </c>
      <c r="K940" t="s">
        <v>16</v>
      </c>
      <c r="L940" s="5">
        <v>2024</v>
      </c>
      <c r="M940" s="6">
        <v>41853.379999999997</v>
      </c>
    </row>
    <row r="941" spans="1:13" x14ac:dyDescent="0.3">
      <c r="A941" t="s">
        <v>280</v>
      </c>
      <c r="B941" t="s">
        <v>304</v>
      </c>
      <c r="C941" t="s">
        <v>11</v>
      </c>
      <c r="D941" t="s">
        <v>58</v>
      </c>
      <c r="E941" t="s">
        <v>317</v>
      </c>
      <c r="F941" t="str">
        <f>VLOOKUP(H941,Vlookup!A:B,2,0)</f>
        <v>911-917 Sales Expense</v>
      </c>
      <c r="G941" t="str">
        <f t="shared" si="15"/>
        <v>Non-Generation</v>
      </c>
      <c r="H941" s="26">
        <v>912</v>
      </c>
      <c r="I941" s="5" t="s">
        <v>33</v>
      </c>
      <c r="J941" t="s">
        <v>34</v>
      </c>
      <c r="K941" t="s">
        <v>15</v>
      </c>
      <c r="L941" s="5">
        <v>2024</v>
      </c>
      <c r="M941" s="6">
        <v>230395.9914</v>
      </c>
    </row>
    <row r="942" spans="1:13" x14ac:dyDescent="0.3">
      <c r="A942" t="s">
        <v>280</v>
      </c>
      <c r="B942" t="s">
        <v>304</v>
      </c>
      <c r="C942" t="s">
        <v>11</v>
      </c>
      <c r="D942" t="s">
        <v>58</v>
      </c>
      <c r="E942" t="s">
        <v>317</v>
      </c>
      <c r="F942" t="str">
        <f>VLOOKUP(H942,Vlookup!A:B,2,0)</f>
        <v>911-917 Sales Expense</v>
      </c>
      <c r="G942" t="str">
        <f t="shared" si="15"/>
        <v>Non-Generation</v>
      </c>
      <c r="H942" s="26">
        <v>912</v>
      </c>
      <c r="I942" s="5" t="s">
        <v>33</v>
      </c>
      <c r="J942" t="s">
        <v>34</v>
      </c>
      <c r="K942" t="s">
        <v>16</v>
      </c>
      <c r="L942" s="5">
        <v>2024</v>
      </c>
      <c r="M942" s="6">
        <v>25343.4</v>
      </c>
    </row>
    <row r="943" spans="1:13" x14ac:dyDescent="0.3">
      <c r="A943" t="s">
        <v>280</v>
      </c>
      <c r="B943" t="s">
        <v>304</v>
      </c>
      <c r="C943" t="s">
        <v>11</v>
      </c>
      <c r="D943" t="s">
        <v>58</v>
      </c>
      <c r="E943" t="s">
        <v>317</v>
      </c>
      <c r="F943" t="str">
        <f>VLOOKUP(H943,Vlookup!A:B,2,0)</f>
        <v>920-933 Admin &amp; General Operations</v>
      </c>
      <c r="G943" t="str">
        <f t="shared" si="15"/>
        <v>Non-Generation</v>
      </c>
      <c r="H943" s="26">
        <v>920</v>
      </c>
      <c r="I943" s="5" t="s">
        <v>35</v>
      </c>
      <c r="J943" t="s">
        <v>36</v>
      </c>
      <c r="K943" t="s">
        <v>15</v>
      </c>
      <c r="L943" s="5">
        <v>2024</v>
      </c>
      <c r="M943" s="6">
        <v>5162.6974</v>
      </c>
    </row>
    <row r="944" spans="1:13" x14ac:dyDescent="0.3">
      <c r="A944" t="s">
        <v>280</v>
      </c>
      <c r="B944" t="s">
        <v>304</v>
      </c>
      <c r="C944" t="s">
        <v>11</v>
      </c>
      <c r="D944" t="s">
        <v>58</v>
      </c>
      <c r="E944" t="s">
        <v>317</v>
      </c>
      <c r="F944" t="str">
        <f>VLOOKUP(H944,Vlookup!A:B,2,0)</f>
        <v>920-933 Admin &amp; General Operations</v>
      </c>
      <c r="G944" t="str">
        <f t="shared" si="15"/>
        <v>Non-Generation</v>
      </c>
      <c r="H944" s="26">
        <v>920</v>
      </c>
      <c r="I944" s="5" t="s">
        <v>35</v>
      </c>
      <c r="J944" t="s">
        <v>36</v>
      </c>
      <c r="K944" t="s">
        <v>16</v>
      </c>
      <c r="L944" s="5">
        <v>2024</v>
      </c>
      <c r="M944" s="6">
        <v>567.86</v>
      </c>
    </row>
    <row r="945" spans="1:13" x14ac:dyDescent="0.3">
      <c r="A945" t="s">
        <v>280</v>
      </c>
      <c r="B945" t="s">
        <v>304</v>
      </c>
      <c r="C945" t="s">
        <v>11</v>
      </c>
      <c r="D945" t="s">
        <v>58</v>
      </c>
      <c r="E945" t="s">
        <v>318</v>
      </c>
      <c r="F945" t="str">
        <f>VLOOKUP(H945,Vlookup!A:B,2,0)</f>
        <v>417.1 Expenses of Nonutility Operations</v>
      </c>
      <c r="G945" t="str">
        <f t="shared" si="15"/>
        <v>Non-Generation</v>
      </c>
      <c r="H945" s="26">
        <v>417.1</v>
      </c>
      <c r="I945" s="5" t="s">
        <v>50</v>
      </c>
      <c r="J945" t="s">
        <v>51</v>
      </c>
      <c r="K945" t="s">
        <v>15</v>
      </c>
      <c r="L945" s="5">
        <v>2024</v>
      </c>
      <c r="M945" s="6">
        <v>12538.36</v>
      </c>
    </row>
    <row r="946" spans="1:13" x14ac:dyDescent="0.3">
      <c r="A946" t="s">
        <v>280</v>
      </c>
      <c r="B946" t="s">
        <v>304</v>
      </c>
      <c r="C946" t="s">
        <v>11</v>
      </c>
      <c r="D946" t="s">
        <v>58</v>
      </c>
      <c r="E946" t="s">
        <v>318</v>
      </c>
      <c r="F946" t="str">
        <f>VLOOKUP(H946,Vlookup!A:B,2,0)</f>
        <v>417.1 Expenses of Nonutility Operations</v>
      </c>
      <c r="G946" t="str">
        <f t="shared" si="15"/>
        <v>Non-Generation</v>
      </c>
      <c r="H946" s="26">
        <v>417.1</v>
      </c>
      <c r="I946" s="5" t="s">
        <v>50</v>
      </c>
      <c r="J946" t="s">
        <v>51</v>
      </c>
      <c r="K946" t="s">
        <v>16</v>
      </c>
      <c r="L946" s="5">
        <v>2024</v>
      </c>
      <c r="M946" s="6">
        <v>1460.72</v>
      </c>
    </row>
    <row r="947" spans="1:13" x14ac:dyDescent="0.3">
      <c r="A947" t="s">
        <v>280</v>
      </c>
      <c r="B947" t="s">
        <v>304</v>
      </c>
      <c r="C947" t="s">
        <v>11</v>
      </c>
      <c r="D947" t="s">
        <v>58</v>
      </c>
      <c r="E947" t="s">
        <v>318</v>
      </c>
      <c r="F947" t="str">
        <f>VLOOKUP(H947,Vlookup!A:B,2,0)</f>
        <v>901-905 Customer Accounts Operations</v>
      </c>
      <c r="G947" t="str">
        <f t="shared" si="15"/>
        <v>Non-Generation</v>
      </c>
      <c r="H947" s="26">
        <v>903</v>
      </c>
      <c r="I947" s="5" t="s">
        <v>24</v>
      </c>
      <c r="J947" t="s">
        <v>25</v>
      </c>
      <c r="K947" t="s">
        <v>15</v>
      </c>
      <c r="L947" s="5">
        <v>2024</v>
      </c>
      <c r="M947" s="6">
        <v>5061.22</v>
      </c>
    </row>
    <row r="948" spans="1:13" x14ac:dyDescent="0.3">
      <c r="A948" t="s">
        <v>280</v>
      </c>
      <c r="B948" t="s">
        <v>304</v>
      </c>
      <c r="C948" t="s">
        <v>11</v>
      </c>
      <c r="D948" t="s">
        <v>58</v>
      </c>
      <c r="E948" t="s">
        <v>318</v>
      </c>
      <c r="F948" t="str">
        <f>VLOOKUP(H948,Vlookup!A:B,2,0)</f>
        <v>901-905 Customer Accounts Operations</v>
      </c>
      <c r="G948" t="str">
        <f t="shared" si="15"/>
        <v>Non-Generation</v>
      </c>
      <c r="H948" s="26">
        <v>903</v>
      </c>
      <c r="I948" s="5" t="s">
        <v>24</v>
      </c>
      <c r="J948" t="s">
        <v>25</v>
      </c>
      <c r="K948" t="s">
        <v>16</v>
      </c>
      <c r="L948" s="5">
        <v>2024</v>
      </c>
      <c r="M948" s="6">
        <v>556.76</v>
      </c>
    </row>
    <row r="949" spans="1:13" x14ac:dyDescent="0.3">
      <c r="A949" t="s">
        <v>280</v>
      </c>
      <c r="B949" t="s">
        <v>304</v>
      </c>
      <c r="C949" t="s">
        <v>11</v>
      </c>
      <c r="D949" t="s">
        <v>58</v>
      </c>
      <c r="E949" t="s">
        <v>318</v>
      </c>
      <c r="F949" t="str">
        <f>VLOOKUP(H949,Vlookup!A:B,2,0)</f>
        <v>901-905 Customer Accounts Operations</v>
      </c>
      <c r="G949" t="str">
        <f t="shared" si="15"/>
        <v>Non-Generation</v>
      </c>
      <c r="H949" s="26">
        <v>903</v>
      </c>
      <c r="I949" s="5" t="s">
        <v>28</v>
      </c>
      <c r="J949" t="s">
        <v>29</v>
      </c>
      <c r="K949" t="s">
        <v>15</v>
      </c>
      <c r="L949" s="5">
        <v>2024</v>
      </c>
      <c r="M949" s="6">
        <v>5061.22</v>
      </c>
    </row>
    <row r="950" spans="1:13" x14ac:dyDescent="0.3">
      <c r="A950" t="s">
        <v>280</v>
      </c>
      <c r="B950" t="s">
        <v>304</v>
      </c>
      <c r="C950" t="s">
        <v>11</v>
      </c>
      <c r="D950" t="s">
        <v>58</v>
      </c>
      <c r="E950" t="s">
        <v>318</v>
      </c>
      <c r="F950" t="str">
        <f>VLOOKUP(H950,Vlookup!A:B,2,0)</f>
        <v>901-905 Customer Accounts Operations</v>
      </c>
      <c r="G950" t="str">
        <f t="shared" si="15"/>
        <v>Non-Generation</v>
      </c>
      <c r="H950" s="26">
        <v>903</v>
      </c>
      <c r="I950" s="5" t="s">
        <v>28</v>
      </c>
      <c r="J950" t="s">
        <v>29</v>
      </c>
      <c r="K950" t="s">
        <v>16</v>
      </c>
      <c r="L950" s="5">
        <v>2024</v>
      </c>
      <c r="M950" s="6">
        <v>556.76</v>
      </c>
    </row>
    <row r="951" spans="1:13" x14ac:dyDescent="0.3">
      <c r="A951" t="s">
        <v>280</v>
      </c>
      <c r="B951" t="s">
        <v>304</v>
      </c>
      <c r="C951" t="s">
        <v>11</v>
      </c>
      <c r="D951" t="s">
        <v>58</v>
      </c>
      <c r="E951" t="s">
        <v>318</v>
      </c>
      <c r="F951" t="str">
        <f>VLOOKUP(H951,Vlookup!A:B,2,0)</f>
        <v>901-905 Customer Accounts Operations</v>
      </c>
      <c r="G951" t="str">
        <f t="shared" si="15"/>
        <v>Non-Generation</v>
      </c>
      <c r="H951" s="26">
        <v>903</v>
      </c>
      <c r="I951" s="5" t="s">
        <v>31</v>
      </c>
      <c r="J951" t="s">
        <v>32</v>
      </c>
      <c r="K951" t="s">
        <v>15</v>
      </c>
      <c r="L951" s="5">
        <v>2024</v>
      </c>
      <c r="M951" s="6">
        <v>3936.48</v>
      </c>
    </row>
    <row r="952" spans="1:13" x14ac:dyDescent="0.3">
      <c r="A952" t="s">
        <v>280</v>
      </c>
      <c r="B952" t="s">
        <v>304</v>
      </c>
      <c r="C952" t="s">
        <v>11</v>
      </c>
      <c r="D952" t="s">
        <v>58</v>
      </c>
      <c r="E952" t="s">
        <v>318</v>
      </c>
      <c r="F952" t="str">
        <f>VLOOKUP(H952,Vlookup!A:B,2,0)</f>
        <v>901-905 Customer Accounts Operations</v>
      </c>
      <c r="G952" t="str">
        <f t="shared" si="15"/>
        <v>Non-Generation</v>
      </c>
      <c r="H952" s="26">
        <v>903</v>
      </c>
      <c r="I952" s="5" t="s">
        <v>31</v>
      </c>
      <c r="J952" t="s">
        <v>32</v>
      </c>
      <c r="K952" t="s">
        <v>16</v>
      </c>
      <c r="L952" s="5">
        <v>2024</v>
      </c>
      <c r="M952" s="6">
        <v>433.02</v>
      </c>
    </row>
    <row r="953" spans="1:13" x14ac:dyDescent="0.3">
      <c r="A953" t="s">
        <v>280</v>
      </c>
      <c r="B953" t="s">
        <v>304</v>
      </c>
      <c r="C953" t="s">
        <v>11</v>
      </c>
      <c r="D953" t="s">
        <v>58</v>
      </c>
      <c r="E953" t="s">
        <v>318</v>
      </c>
      <c r="F953" t="str">
        <f>VLOOKUP(H953,Vlookup!A:B,2,0)</f>
        <v>906-910 Customer Service &amp; Informational Operations</v>
      </c>
      <c r="G953" t="str">
        <f t="shared" si="15"/>
        <v>Non-Generation</v>
      </c>
      <c r="H953" s="26">
        <v>910</v>
      </c>
      <c r="I953" s="5" t="s">
        <v>40</v>
      </c>
      <c r="J953" t="s">
        <v>41</v>
      </c>
      <c r="K953" t="s">
        <v>15</v>
      </c>
      <c r="L953" s="5">
        <v>2024</v>
      </c>
      <c r="M953" s="6">
        <v>77143.100000000006</v>
      </c>
    </row>
    <row r="954" spans="1:13" x14ac:dyDescent="0.3">
      <c r="A954" t="s">
        <v>280</v>
      </c>
      <c r="B954" t="s">
        <v>304</v>
      </c>
      <c r="C954" t="s">
        <v>11</v>
      </c>
      <c r="D954" t="s">
        <v>58</v>
      </c>
      <c r="E954" t="s">
        <v>318</v>
      </c>
      <c r="F954" t="str">
        <f>VLOOKUP(H954,Vlookup!A:B,2,0)</f>
        <v>906-910 Customer Service &amp; Informational Operations</v>
      </c>
      <c r="G954" t="str">
        <f t="shared" si="15"/>
        <v>Non-Generation</v>
      </c>
      <c r="H954" s="26">
        <v>910</v>
      </c>
      <c r="I954" s="5" t="s">
        <v>40</v>
      </c>
      <c r="J954" t="s">
        <v>41</v>
      </c>
      <c r="K954" t="s">
        <v>16</v>
      </c>
      <c r="L954" s="5">
        <v>2024</v>
      </c>
      <c r="M954" s="6">
        <v>8485.82</v>
      </c>
    </row>
    <row r="955" spans="1:13" x14ac:dyDescent="0.3">
      <c r="A955" t="s">
        <v>280</v>
      </c>
      <c r="B955" t="s">
        <v>304</v>
      </c>
      <c r="C955" t="s">
        <v>11</v>
      </c>
      <c r="D955" t="s">
        <v>58</v>
      </c>
      <c r="E955" t="s">
        <v>318</v>
      </c>
      <c r="F955" t="str">
        <f>VLOOKUP(H955,Vlookup!A:B,2,0)</f>
        <v>906-910 Customer Service &amp; Informational Operations</v>
      </c>
      <c r="G955" t="str">
        <f t="shared" si="15"/>
        <v>Non-Generation</v>
      </c>
      <c r="H955" s="26">
        <v>910</v>
      </c>
      <c r="I955" s="5" t="s">
        <v>56</v>
      </c>
      <c r="J955" t="s">
        <v>57</v>
      </c>
      <c r="K955" t="s">
        <v>15</v>
      </c>
      <c r="L955" s="5">
        <v>2024</v>
      </c>
      <c r="M955" s="6">
        <v>454368.92</v>
      </c>
    </row>
    <row r="956" spans="1:13" x14ac:dyDescent="0.3">
      <c r="A956" t="s">
        <v>280</v>
      </c>
      <c r="B956" t="s">
        <v>304</v>
      </c>
      <c r="C956" t="s">
        <v>11</v>
      </c>
      <c r="D956" t="s">
        <v>58</v>
      </c>
      <c r="E956" t="s">
        <v>318</v>
      </c>
      <c r="F956" t="str">
        <f>VLOOKUP(H956,Vlookup!A:B,2,0)</f>
        <v>906-910 Customer Service &amp; Informational Operations</v>
      </c>
      <c r="G956" t="str">
        <f t="shared" si="15"/>
        <v>Non-Generation</v>
      </c>
      <c r="H956" s="26">
        <v>910</v>
      </c>
      <c r="I956" s="5" t="s">
        <v>56</v>
      </c>
      <c r="J956" t="s">
        <v>57</v>
      </c>
      <c r="K956" t="s">
        <v>16</v>
      </c>
      <c r="L956" s="5">
        <v>2024</v>
      </c>
      <c r="M956" s="6">
        <v>50310.559999999998</v>
      </c>
    </row>
    <row r="957" spans="1:13" x14ac:dyDescent="0.3">
      <c r="A957" t="s">
        <v>280</v>
      </c>
      <c r="B957" t="s">
        <v>304</v>
      </c>
      <c r="C957" t="s">
        <v>11</v>
      </c>
      <c r="D957" t="s">
        <v>58</v>
      </c>
      <c r="E957" t="s">
        <v>318</v>
      </c>
      <c r="F957" t="str">
        <f>VLOOKUP(H957,Vlookup!A:B,2,0)</f>
        <v>911-917 Sales Expense</v>
      </c>
      <c r="G957" t="str">
        <f t="shared" si="15"/>
        <v>Non-Generation</v>
      </c>
      <c r="H957" s="26">
        <v>912</v>
      </c>
      <c r="I957" s="5" t="s">
        <v>33</v>
      </c>
      <c r="J957" t="s">
        <v>34</v>
      </c>
      <c r="K957" t="s">
        <v>15</v>
      </c>
      <c r="L957" s="5">
        <v>2024</v>
      </c>
      <c r="M957" s="6">
        <v>54884.975599999998</v>
      </c>
    </row>
    <row r="958" spans="1:13" x14ac:dyDescent="0.3">
      <c r="A958" t="s">
        <v>280</v>
      </c>
      <c r="B958" t="s">
        <v>304</v>
      </c>
      <c r="C958" t="s">
        <v>11</v>
      </c>
      <c r="D958" t="s">
        <v>58</v>
      </c>
      <c r="E958" t="s">
        <v>318</v>
      </c>
      <c r="F958" t="str">
        <f>VLOOKUP(H958,Vlookup!A:B,2,0)</f>
        <v>911-917 Sales Expense</v>
      </c>
      <c r="G958" t="str">
        <f t="shared" si="15"/>
        <v>Non-Generation</v>
      </c>
      <c r="H958" s="26">
        <v>912</v>
      </c>
      <c r="I958" s="5" t="s">
        <v>33</v>
      </c>
      <c r="J958" t="s">
        <v>34</v>
      </c>
      <c r="K958" t="s">
        <v>16</v>
      </c>
      <c r="L958" s="5">
        <v>2024</v>
      </c>
      <c r="M958" s="6">
        <v>6171.7</v>
      </c>
    </row>
    <row r="959" spans="1:13" x14ac:dyDescent="0.3">
      <c r="A959" t="s">
        <v>280</v>
      </c>
      <c r="B959" t="s">
        <v>304</v>
      </c>
      <c r="C959" t="s">
        <v>11</v>
      </c>
      <c r="D959" t="s">
        <v>58</v>
      </c>
      <c r="E959" t="s">
        <v>318</v>
      </c>
      <c r="F959" t="str">
        <f>VLOOKUP(H959,Vlookup!A:B,2,0)</f>
        <v>920-933 Admin &amp; General Operations</v>
      </c>
      <c r="G959" t="str">
        <f t="shared" si="15"/>
        <v>Non-Generation</v>
      </c>
      <c r="H959" s="26">
        <v>920</v>
      </c>
      <c r="I959" s="5" t="s">
        <v>35</v>
      </c>
      <c r="J959" t="s">
        <v>36</v>
      </c>
      <c r="K959" t="s">
        <v>15</v>
      </c>
      <c r="L959" s="5">
        <v>2024</v>
      </c>
      <c r="M959" s="6">
        <v>1328574.8330000001</v>
      </c>
    </row>
    <row r="960" spans="1:13" x14ac:dyDescent="0.3">
      <c r="A960" t="s">
        <v>280</v>
      </c>
      <c r="B960" t="s">
        <v>304</v>
      </c>
      <c r="C960" t="s">
        <v>11</v>
      </c>
      <c r="D960" t="s">
        <v>58</v>
      </c>
      <c r="E960" t="s">
        <v>318</v>
      </c>
      <c r="F960" t="str">
        <f>VLOOKUP(H960,Vlookup!A:B,2,0)</f>
        <v>920-933 Admin &amp; General Operations</v>
      </c>
      <c r="G960" t="str">
        <f t="shared" si="15"/>
        <v>Non-Generation</v>
      </c>
      <c r="H960" s="26">
        <v>920</v>
      </c>
      <c r="I960" s="5" t="s">
        <v>35</v>
      </c>
      <c r="J960" t="s">
        <v>36</v>
      </c>
      <c r="K960" t="s">
        <v>16</v>
      </c>
      <c r="L960" s="5">
        <v>2024</v>
      </c>
      <c r="M960" s="6">
        <v>155405.88</v>
      </c>
    </row>
    <row r="961" spans="1:13" x14ac:dyDescent="0.3">
      <c r="A961" t="s">
        <v>280</v>
      </c>
      <c r="B961" t="s">
        <v>304</v>
      </c>
      <c r="C961" t="s">
        <v>11</v>
      </c>
      <c r="D961" t="s">
        <v>59</v>
      </c>
      <c r="E961" t="s">
        <v>340</v>
      </c>
      <c r="F961" t="str">
        <f>VLOOKUP(H961,Vlookup!A:B,2,0)</f>
        <v>560-567 Transmission Operations</v>
      </c>
      <c r="G961" t="str">
        <f t="shared" si="15"/>
        <v>Non-Generation</v>
      </c>
      <c r="H961" s="26">
        <v>566</v>
      </c>
      <c r="I961" s="5" t="s">
        <v>60</v>
      </c>
      <c r="J961" t="s">
        <v>61</v>
      </c>
      <c r="K961" t="s">
        <v>15</v>
      </c>
      <c r="L961" s="5">
        <v>2024</v>
      </c>
      <c r="M961" s="6">
        <v>12677.571</v>
      </c>
    </row>
    <row r="962" spans="1:13" x14ac:dyDescent="0.3">
      <c r="A962" t="s">
        <v>280</v>
      </c>
      <c r="B962" t="s">
        <v>304</v>
      </c>
      <c r="C962" t="s">
        <v>11</v>
      </c>
      <c r="D962" t="s">
        <v>59</v>
      </c>
      <c r="E962" t="s">
        <v>340</v>
      </c>
      <c r="F962" t="str">
        <f>VLOOKUP(H962,Vlookup!A:B,2,0)</f>
        <v>560-567 Transmission Operations</v>
      </c>
      <c r="G962" t="str">
        <f t="shared" si="15"/>
        <v>Non-Generation</v>
      </c>
      <c r="H962" s="26">
        <v>566</v>
      </c>
      <c r="I962" s="5" t="s">
        <v>60</v>
      </c>
      <c r="J962" t="s">
        <v>61</v>
      </c>
      <c r="K962" t="s">
        <v>102</v>
      </c>
      <c r="L962" s="5">
        <v>2024</v>
      </c>
      <c r="M962" s="6">
        <v>280788.02370000002</v>
      </c>
    </row>
    <row r="963" spans="1:13" x14ac:dyDescent="0.3">
      <c r="A963" t="s">
        <v>280</v>
      </c>
      <c r="B963" t="s">
        <v>304</v>
      </c>
      <c r="C963" t="s">
        <v>11</v>
      </c>
      <c r="D963" t="s">
        <v>59</v>
      </c>
      <c r="E963" t="s">
        <v>340</v>
      </c>
      <c r="F963" t="str">
        <f>VLOOKUP(H963,Vlookup!A:B,2,0)</f>
        <v>560-567 Transmission Operations</v>
      </c>
      <c r="G963" t="str">
        <f t="shared" si="15"/>
        <v>Non-Generation</v>
      </c>
      <c r="H963" s="26">
        <v>566</v>
      </c>
      <c r="I963" s="5" t="s">
        <v>60</v>
      </c>
      <c r="J963" t="s">
        <v>61</v>
      </c>
      <c r="K963" t="s">
        <v>104</v>
      </c>
      <c r="L963" s="5">
        <v>2024</v>
      </c>
      <c r="M963" s="6">
        <v>26439.599999999999</v>
      </c>
    </row>
    <row r="964" spans="1:13" x14ac:dyDescent="0.3">
      <c r="A964" t="s">
        <v>280</v>
      </c>
      <c r="B964" t="s">
        <v>304</v>
      </c>
      <c r="C964" t="s">
        <v>11</v>
      </c>
      <c r="D964" t="s">
        <v>59</v>
      </c>
      <c r="E964" t="s">
        <v>340</v>
      </c>
      <c r="F964" t="str">
        <f>VLOOKUP(H964,Vlookup!A:B,2,0)</f>
        <v>560-567 Transmission Operations</v>
      </c>
      <c r="G964" t="str">
        <f t="shared" si="15"/>
        <v>Non-Generation</v>
      </c>
      <c r="H964" s="26">
        <v>566</v>
      </c>
      <c r="I964" s="5" t="s">
        <v>60</v>
      </c>
      <c r="J964" t="s">
        <v>61</v>
      </c>
      <c r="K964" t="s">
        <v>16</v>
      </c>
      <c r="L964" s="5">
        <v>2024</v>
      </c>
      <c r="M964" s="6">
        <v>1394.54</v>
      </c>
    </row>
    <row r="965" spans="1:13" x14ac:dyDescent="0.3">
      <c r="A965" t="s">
        <v>280</v>
      </c>
      <c r="B965" t="s">
        <v>304</v>
      </c>
      <c r="C965" t="s">
        <v>11</v>
      </c>
      <c r="D965" t="s">
        <v>59</v>
      </c>
      <c r="E965" t="s">
        <v>340</v>
      </c>
      <c r="F965" t="str">
        <f>VLOOKUP(H965,Vlookup!A:B,2,0)</f>
        <v>560-567 Transmission Operations</v>
      </c>
      <c r="G965" t="str">
        <f t="shared" si="15"/>
        <v>Non-Generation</v>
      </c>
      <c r="H965" s="26">
        <v>566</v>
      </c>
      <c r="I965" s="5" t="s">
        <v>60</v>
      </c>
      <c r="J965" t="s">
        <v>61</v>
      </c>
      <c r="K965" t="s">
        <v>103</v>
      </c>
      <c r="L965" s="5">
        <v>2024</v>
      </c>
      <c r="M965" s="6">
        <v>9216.82</v>
      </c>
    </row>
    <row r="966" spans="1:13" x14ac:dyDescent="0.3">
      <c r="A966" t="s">
        <v>280</v>
      </c>
      <c r="B966" t="s">
        <v>304</v>
      </c>
      <c r="C966" t="s">
        <v>11</v>
      </c>
      <c r="D966" t="s">
        <v>59</v>
      </c>
      <c r="E966" t="s">
        <v>340</v>
      </c>
      <c r="F966" t="str">
        <f>VLOOKUP(H966,Vlookup!A:B,2,0)</f>
        <v>580-589 Distribution Operations</v>
      </c>
      <c r="G966" t="str">
        <f t="shared" si="15"/>
        <v>Non-Generation</v>
      </c>
      <c r="H966" s="26">
        <v>583</v>
      </c>
      <c r="I966" s="5" t="s">
        <v>62</v>
      </c>
      <c r="J966" t="s">
        <v>63</v>
      </c>
      <c r="K966" t="s">
        <v>15</v>
      </c>
      <c r="L966" s="5">
        <v>2024</v>
      </c>
      <c r="M966" s="6">
        <v>34786.658000000003</v>
      </c>
    </row>
    <row r="967" spans="1:13" x14ac:dyDescent="0.3">
      <c r="A967" t="s">
        <v>280</v>
      </c>
      <c r="B967" t="s">
        <v>304</v>
      </c>
      <c r="C967" t="s">
        <v>11</v>
      </c>
      <c r="D967" t="s">
        <v>59</v>
      </c>
      <c r="E967" t="s">
        <v>340</v>
      </c>
      <c r="F967" t="str">
        <f>VLOOKUP(H967,Vlookup!A:B,2,0)</f>
        <v>580-589 Distribution Operations</v>
      </c>
      <c r="G967" t="str">
        <f t="shared" si="15"/>
        <v>Non-Generation</v>
      </c>
      <c r="H967" s="26">
        <v>583</v>
      </c>
      <c r="I967" s="5" t="s">
        <v>62</v>
      </c>
      <c r="J967" t="s">
        <v>63</v>
      </c>
      <c r="K967" t="s">
        <v>23</v>
      </c>
      <c r="L967" s="5">
        <v>2024</v>
      </c>
      <c r="M967" s="6">
        <v>3541.44</v>
      </c>
    </row>
    <row r="968" spans="1:13" x14ac:dyDescent="0.3">
      <c r="A968" t="s">
        <v>280</v>
      </c>
      <c r="B968" t="s">
        <v>304</v>
      </c>
      <c r="C968" t="s">
        <v>11</v>
      </c>
      <c r="D968" t="s">
        <v>59</v>
      </c>
      <c r="E968" t="s">
        <v>340</v>
      </c>
      <c r="F968" t="str">
        <f>VLOOKUP(H968,Vlookup!A:B,2,0)</f>
        <v>580-589 Distribution Operations</v>
      </c>
      <c r="G968" t="str">
        <f t="shared" si="15"/>
        <v>Non-Generation</v>
      </c>
      <c r="H968" s="26">
        <v>583</v>
      </c>
      <c r="I968" s="5" t="s">
        <v>62</v>
      </c>
      <c r="J968" t="s">
        <v>63</v>
      </c>
      <c r="K968" t="s">
        <v>16</v>
      </c>
      <c r="L968" s="5">
        <v>2024</v>
      </c>
      <c r="M968" s="6">
        <v>4216.1000000000004</v>
      </c>
    </row>
    <row r="969" spans="1:13" x14ac:dyDescent="0.3">
      <c r="A969" t="s">
        <v>280</v>
      </c>
      <c r="B969" t="s">
        <v>304</v>
      </c>
      <c r="C969" t="s">
        <v>11</v>
      </c>
      <c r="D969" t="s">
        <v>59</v>
      </c>
      <c r="E969" t="s">
        <v>340</v>
      </c>
      <c r="F969" t="str">
        <f>VLOOKUP(H969,Vlookup!A:B,2,0)</f>
        <v>580-589 Distribution Operations</v>
      </c>
      <c r="G969" t="str">
        <f t="shared" si="15"/>
        <v>Non-Generation</v>
      </c>
      <c r="H969" s="26">
        <v>588</v>
      </c>
      <c r="I969" s="5" t="s">
        <v>43</v>
      </c>
      <c r="J969" t="s">
        <v>44</v>
      </c>
      <c r="K969" t="s">
        <v>15</v>
      </c>
      <c r="L969" s="5">
        <v>2024</v>
      </c>
      <c r="M969" s="6">
        <v>8451.7145999999993</v>
      </c>
    </row>
    <row r="970" spans="1:13" x14ac:dyDescent="0.3">
      <c r="A970" t="s">
        <v>280</v>
      </c>
      <c r="B970" t="s">
        <v>304</v>
      </c>
      <c r="C970" t="s">
        <v>11</v>
      </c>
      <c r="D970" t="s">
        <v>59</v>
      </c>
      <c r="E970" t="s">
        <v>340</v>
      </c>
      <c r="F970" t="str">
        <f>VLOOKUP(H970,Vlookup!A:B,2,0)</f>
        <v>580-589 Distribution Operations</v>
      </c>
      <c r="G970" t="str">
        <f t="shared" si="15"/>
        <v>Non-Generation</v>
      </c>
      <c r="H970" s="26">
        <v>588</v>
      </c>
      <c r="I970" s="5" t="s">
        <v>43</v>
      </c>
      <c r="J970" t="s">
        <v>44</v>
      </c>
      <c r="K970" t="s">
        <v>102</v>
      </c>
      <c r="L970" s="5">
        <v>2024</v>
      </c>
      <c r="M970" s="6">
        <v>203329.2573</v>
      </c>
    </row>
    <row r="971" spans="1:13" x14ac:dyDescent="0.3">
      <c r="A971" t="s">
        <v>280</v>
      </c>
      <c r="B971" t="s">
        <v>304</v>
      </c>
      <c r="C971" t="s">
        <v>11</v>
      </c>
      <c r="D971" t="s">
        <v>59</v>
      </c>
      <c r="E971" t="s">
        <v>340</v>
      </c>
      <c r="F971" t="str">
        <f>VLOOKUP(H971,Vlookup!A:B,2,0)</f>
        <v>580-589 Distribution Operations</v>
      </c>
      <c r="G971" t="str">
        <f t="shared" si="15"/>
        <v>Non-Generation</v>
      </c>
      <c r="H971" s="26">
        <v>588</v>
      </c>
      <c r="I971" s="5" t="s">
        <v>43</v>
      </c>
      <c r="J971" t="s">
        <v>44</v>
      </c>
      <c r="K971" t="s">
        <v>104</v>
      </c>
      <c r="L971" s="5">
        <v>2024</v>
      </c>
      <c r="M971" s="6">
        <v>79329.240000000005</v>
      </c>
    </row>
    <row r="972" spans="1:13" x14ac:dyDescent="0.3">
      <c r="A972" t="s">
        <v>280</v>
      </c>
      <c r="B972" t="s">
        <v>304</v>
      </c>
      <c r="C972" t="s">
        <v>11</v>
      </c>
      <c r="D972" t="s">
        <v>59</v>
      </c>
      <c r="E972" t="s">
        <v>340</v>
      </c>
      <c r="F972" t="str">
        <f>VLOOKUP(H972,Vlookup!A:B,2,0)</f>
        <v>580-589 Distribution Operations</v>
      </c>
      <c r="G972" t="str">
        <f t="shared" si="15"/>
        <v>Non-Generation</v>
      </c>
      <c r="H972" s="26">
        <v>588</v>
      </c>
      <c r="I972" s="5" t="s">
        <v>43</v>
      </c>
      <c r="J972" t="s">
        <v>44</v>
      </c>
      <c r="K972" t="s">
        <v>16</v>
      </c>
      <c r="L972" s="5">
        <v>2024</v>
      </c>
      <c r="M972" s="6">
        <v>929.66</v>
      </c>
    </row>
    <row r="973" spans="1:13" x14ac:dyDescent="0.3">
      <c r="A973" t="s">
        <v>280</v>
      </c>
      <c r="B973" t="s">
        <v>304</v>
      </c>
      <c r="C973" t="s">
        <v>11</v>
      </c>
      <c r="D973" t="s">
        <v>59</v>
      </c>
      <c r="E973" t="s">
        <v>340</v>
      </c>
      <c r="F973" t="str">
        <f>VLOOKUP(H973,Vlookup!A:B,2,0)</f>
        <v>580-589 Distribution Operations</v>
      </c>
      <c r="G973" t="str">
        <f t="shared" si="15"/>
        <v>Non-Generation</v>
      </c>
      <c r="H973" s="26">
        <v>588</v>
      </c>
      <c r="I973" s="5" t="s">
        <v>43</v>
      </c>
      <c r="J973" t="s">
        <v>44</v>
      </c>
      <c r="K973" t="s">
        <v>103</v>
      </c>
      <c r="L973" s="5">
        <v>2024</v>
      </c>
      <c r="M973" s="6">
        <v>8479.7000000000007</v>
      </c>
    </row>
    <row r="974" spans="1:13" x14ac:dyDescent="0.3">
      <c r="A974" t="s">
        <v>280</v>
      </c>
      <c r="B974" t="s">
        <v>304</v>
      </c>
      <c r="C974" t="s">
        <v>11</v>
      </c>
      <c r="D974" t="s">
        <v>205</v>
      </c>
      <c r="E974" t="s">
        <v>320</v>
      </c>
      <c r="F974" t="str">
        <f>VLOOKUP(H974,Vlookup!A:B,2,0)</f>
        <v>580-589 Distribution Operations</v>
      </c>
      <c r="G974" t="str">
        <f t="shared" si="15"/>
        <v>Non-Generation</v>
      </c>
      <c r="H974" s="26">
        <v>588</v>
      </c>
      <c r="I974" s="5" t="s">
        <v>43</v>
      </c>
      <c r="J974" t="s">
        <v>44</v>
      </c>
      <c r="K974" t="s">
        <v>15</v>
      </c>
      <c r="L974" s="5">
        <v>2024</v>
      </c>
      <c r="M974" s="6">
        <v>65718.675399999993</v>
      </c>
    </row>
    <row r="975" spans="1:13" x14ac:dyDescent="0.3">
      <c r="A975" t="s">
        <v>280</v>
      </c>
      <c r="B975" t="s">
        <v>304</v>
      </c>
      <c r="C975" t="s">
        <v>11</v>
      </c>
      <c r="D975" t="s">
        <v>205</v>
      </c>
      <c r="E975" t="s">
        <v>320</v>
      </c>
      <c r="F975" t="str">
        <f>VLOOKUP(H975,Vlookup!A:B,2,0)</f>
        <v>580-589 Distribution Operations</v>
      </c>
      <c r="G975" t="str">
        <f t="shared" si="15"/>
        <v>Non-Generation</v>
      </c>
      <c r="H975" s="26">
        <v>588</v>
      </c>
      <c r="I975" s="5" t="s">
        <v>43</v>
      </c>
      <c r="J975" t="s">
        <v>44</v>
      </c>
      <c r="K975" t="s">
        <v>16</v>
      </c>
      <c r="L975" s="5">
        <v>2024</v>
      </c>
      <c r="M975" s="6">
        <v>7886.22</v>
      </c>
    </row>
    <row r="976" spans="1:13" x14ac:dyDescent="0.3">
      <c r="A976" t="s">
        <v>280</v>
      </c>
      <c r="B976" t="s">
        <v>305</v>
      </c>
      <c r="C976" t="s">
        <v>82</v>
      </c>
      <c r="D976" t="s">
        <v>158</v>
      </c>
      <c r="E976" t="s">
        <v>341</v>
      </c>
      <c r="F976" t="str">
        <f>VLOOKUP(H976,Vlookup!A:B,2,0)</f>
        <v>500-509 Fossil Operations</v>
      </c>
      <c r="G976" t="str">
        <f t="shared" si="15"/>
        <v>Non-Generation</v>
      </c>
      <c r="H976" s="26">
        <v>500</v>
      </c>
      <c r="I976" s="5" t="s">
        <v>121</v>
      </c>
      <c r="J976" t="s">
        <v>122</v>
      </c>
      <c r="K976" t="s">
        <v>23</v>
      </c>
      <c r="L976" s="5">
        <v>2024</v>
      </c>
      <c r="M976" s="6">
        <v>1365.6618000000001</v>
      </c>
    </row>
    <row r="977" spans="1:13" x14ac:dyDescent="0.3">
      <c r="A977" t="s">
        <v>280</v>
      </c>
      <c r="B977" t="s">
        <v>305</v>
      </c>
      <c r="C977" t="s">
        <v>82</v>
      </c>
      <c r="D977" t="s">
        <v>158</v>
      </c>
      <c r="E977" t="s">
        <v>341</v>
      </c>
      <c r="F977" t="str">
        <f>VLOOKUP(H977,Vlookup!A:B,2,0)</f>
        <v>500-509 Fossil Operations</v>
      </c>
      <c r="G977" t="str">
        <f t="shared" si="15"/>
        <v>Non-Generation</v>
      </c>
      <c r="H977" s="26">
        <v>500</v>
      </c>
      <c r="I977" s="5" t="s">
        <v>121</v>
      </c>
      <c r="J977" t="s">
        <v>122</v>
      </c>
      <c r="K977" t="s">
        <v>16</v>
      </c>
      <c r="L977" s="5">
        <v>2024</v>
      </c>
      <c r="M977" s="6">
        <v>150.21</v>
      </c>
    </row>
    <row r="978" spans="1:13" x14ac:dyDescent="0.3">
      <c r="A978" t="s">
        <v>280</v>
      </c>
      <c r="B978" t="s">
        <v>305</v>
      </c>
      <c r="C978" t="s">
        <v>82</v>
      </c>
      <c r="D978" t="s">
        <v>158</v>
      </c>
      <c r="E978" t="s">
        <v>341</v>
      </c>
      <c r="F978" t="str">
        <f>VLOOKUP(H978,Vlookup!A:B,2,0)</f>
        <v>920-933 Admin &amp; General Operations</v>
      </c>
      <c r="G978" t="str">
        <f t="shared" ref="G978:G1041" si="16">IF(B978="FEG_ES",E978,"Non-Generation")</f>
        <v>Non-Generation</v>
      </c>
      <c r="H978" s="26">
        <v>920</v>
      </c>
      <c r="I978" s="5" t="s">
        <v>35</v>
      </c>
      <c r="J978" t="s">
        <v>36</v>
      </c>
      <c r="K978" t="s">
        <v>15</v>
      </c>
      <c r="L978" s="5">
        <v>2024</v>
      </c>
      <c r="M978" s="6">
        <v>63083.086799999997</v>
      </c>
    </row>
    <row r="979" spans="1:13" x14ac:dyDescent="0.3">
      <c r="A979" t="s">
        <v>280</v>
      </c>
      <c r="B979" t="s">
        <v>305</v>
      </c>
      <c r="C979" t="s">
        <v>82</v>
      </c>
      <c r="D979" t="s">
        <v>158</v>
      </c>
      <c r="E979" t="s">
        <v>341</v>
      </c>
      <c r="F979" t="str">
        <f>VLOOKUP(H979,Vlookup!A:B,2,0)</f>
        <v>920-933 Admin &amp; General Operations</v>
      </c>
      <c r="G979" t="str">
        <f t="shared" si="16"/>
        <v>Non-Generation</v>
      </c>
      <c r="H979" s="26">
        <v>920</v>
      </c>
      <c r="I979" s="5" t="s">
        <v>35</v>
      </c>
      <c r="J979" t="s">
        <v>36</v>
      </c>
      <c r="K979" t="s">
        <v>16</v>
      </c>
      <c r="L979" s="5">
        <v>2024</v>
      </c>
      <c r="M979" s="6">
        <v>6939.09</v>
      </c>
    </row>
    <row r="980" spans="1:13" x14ac:dyDescent="0.3">
      <c r="A980" t="s">
        <v>280</v>
      </c>
      <c r="B980" t="s">
        <v>305</v>
      </c>
      <c r="C980" t="s">
        <v>82</v>
      </c>
      <c r="D980" t="s">
        <v>83</v>
      </c>
      <c r="E980" t="s">
        <v>83</v>
      </c>
      <c r="F980" t="str">
        <f>VLOOKUP(H980,Vlookup!A:B,2,0)</f>
        <v>560-567 Transmission Operations</v>
      </c>
      <c r="G980" t="str">
        <f t="shared" si="16"/>
        <v>Non-Generation</v>
      </c>
      <c r="H980" s="26">
        <v>561</v>
      </c>
      <c r="I980" s="5" t="s">
        <v>298</v>
      </c>
      <c r="J980" t="s">
        <v>299</v>
      </c>
      <c r="K980" t="s">
        <v>15</v>
      </c>
      <c r="L980" s="5">
        <v>2024</v>
      </c>
      <c r="M980" s="6">
        <v>252090.50399999999</v>
      </c>
    </row>
    <row r="981" spans="1:13" x14ac:dyDescent="0.3">
      <c r="A981" t="s">
        <v>280</v>
      </c>
      <c r="B981" t="s">
        <v>305</v>
      </c>
      <c r="C981" t="s">
        <v>82</v>
      </c>
      <c r="D981" t="s">
        <v>83</v>
      </c>
      <c r="E981" t="s">
        <v>83</v>
      </c>
      <c r="F981" t="str">
        <f>VLOOKUP(H981,Vlookup!A:B,2,0)</f>
        <v>560-567 Transmission Operations</v>
      </c>
      <c r="G981" t="str">
        <f t="shared" si="16"/>
        <v>Non-Generation</v>
      </c>
      <c r="H981" s="26">
        <v>561</v>
      </c>
      <c r="I981" s="5" t="s">
        <v>298</v>
      </c>
      <c r="J981" t="s">
        <v>299</v>
      </c>
      <c r="K981" t="s">
        <v>16</v>
      </c>
      <c r="L981" s="5">
        <v>2024</v>
      </c>
      <c r="M981" s="6">
        <v>27730.080000000002</v>
      </c>
    </row>
    <row r="982" spans="1:13" x14ac:dyDescent="0.3">
      <c r="A982" t="s">
        <v>280</v>
      </c>
      <c r="B982" t="s">
        <v>305</v>
      </c>
      <c r="C982" t="s">
        <v>82</v>
      </c>
      <c r="D982" t="s">
        <v>83</v>
      </c>
      <c r="E982" t="s">
        <v>83</v>
      </c>
      <c r="F982" t="str">
        <f>VLOOKUP(H982,Vlookup!A:B,2,0)</f>
        <v>580-589 Distribution Operations</v>
      </c>
      <c r="G982" t="str">
        <f t="shared" si="16"/>
        <v>Non-Generation</v>
      </c>
      <c r="H982" s="26">
        <v>588</v>
      </c>
      <c r="I982" s="5" t="s">
        <v>43</v>
      </c>
      <c r="J982" t="s">
        <v>44</v>
      </c>
      <c r="K982" t="s">
        <v>15</v>
      </c>
      <c r="L982" s="5">
        <v>2024</v>
      </c>
      <c r="M982" s="6">
        <v>17876.831999999999</v>
      </c>
    </row>
    <row r="983" spans="1:13" x14ac:dyDescent="0.3">
      <c r="A983" t="s">
        <v>280</v>
      </c>
      <c r="B983" t="s">
        <v>305</v>
      </c>
      <c r="C983" t="s">
        <v>82</v>
      </c>
      <c r="D983" t="s">
        <v>83</v>
      </c>
      <c r="E983" t="s">
        <v>83</v>
      </c>
      <c r="F983" t="str">
        <f>VLOOKUP(H983,Vlookup!A:B,2,0)</f>
        <v>580-589 Distribution Operations</v>
      </c>
      <c r="G983" t="str">
        <f t="shared" si="16"/>
        <v>Non-Generation</v>
      </c>
      <c r="H983" s="26">
        <v>588</v>
      </c>
      <c r="I983" s="5" t="s">
        <v>43</v>
      </c>
      <c r="J983" t="s">
        <v>44</v>
      </c>
      <c r="K983" t="s">
        <v>16</v>
      </c>
      <c r="L983" s="5">
        <v>2024</v>
      </c>
      <c r="M983" s="6">
        <v>1966.56</v>
      </c>
    </row>
    <row r="984" spans="1:13" x14ac:dyDescent="0.3">
      <c r="A984" t="s">
        <v>280</v>
      </c>
      <c r="B984" t="s">
        <v>305</v>
      </c>
      <c r="C984" t="s">
        <v>82</v>
      </c>
      <c r="D984" t="s">
        <v>83</v>
      </c>
      <c r="E984" t="s">
        <v>83</v>
      </c>
      <c r="F984" t="str">
        <f>VLOOKUP(H984,Vlookup!A:B,2,0)</f>
        <v>920-933 Admin &amp; General Operations</v>
      </c>
      <c r="G984" t="str">
        <f t="shared" si="16"/>
        <v>Non-Generation</v>
      </c>
      <c r="H984" s="26">
        <v>920</v>
      </c>
      <c r="I984" s="5" t="s">
        <v>35</v>
      </c>
      <c r="J984" t="s">
        <v>36</v>
      </c>
      <c r="K984" t="s">
        <v>15</v>
      </c>
      <c r="L984" s="5">
        <v>2024</v>
      </c>
      <c r="M984" s="6">
        <v>6976.8760000000002</v>
      </c>
    </row>
    <row r="985" spans="1:13" x14ac:dyDescent="0.3">
      <c r="A985" t="s">
        <v>280</v>
      </c>
      <c r="B985" t="s">
        <v>305</v>
      </c>
      <c r="C985" t="s">
        <v>82</v>
      </c>
      <c r="D985" t="s">
        <v>83</v>
      </c>
      <c r="E985" t="s">
        <v>83</v>
      </c>
      <c r="F985" t="str">
        <f>VLOOKUP(H985,Vlookup!A:B,2,0)</f>
        <v>920-933 Admin &amp; General Operations</v>
      </c>
      <c r="G985" t="str">
        <f t="shared" si="16"/>
        <v>Non-Generation</v>
      </c>
      <c r="H985" s="26">
        <v>920</v>
      </c>
      <c r="I985" s="5" t="s">
        <v>35</v>
      </c>
      <c r="J985" t="s">
        <v>36</v>
      </c>
      <c r="K985" t="s">
        <v>16</v>
      </c>
      <c r="L985" s="5">
        <v>2024</v>
      </c>
      <c r="M985" s="6">
        <v>767.52</v>
      </c>
    </row>
    <row r="986" spans="1:13" x14ac:dyDescent="0.3">
      <c r="A986" t="s">
        <v>280</v>
      </c>
      <c r="B986" t="s">
        <v>305</v>
      </c>
      <c r="C986" t="s">
        <v>82</v>
      </c>
      <c r="D986" t="s">
        <v>86</v>
      </c>
      <c r="E986" t="s">
        <v>321</v>
      </c>
      <c r="F986" t="str">
        <f>VLOOKUP(H986,Vlookup!A:B,2,0)</f>
        <v>911-917 Sales Expense</v>
      </c>
      <c r="G986" t="str">
        <f t="shared" si="16"/>
        <v>Non-Generation</v>
      </c>
      <c r="H986" s="26">
        <v>912</v>
      </c>
      <c r="I986" s="5" t="s">
        <v>33</v>
      </c>
      <c r="J986" t="s">
        <v>34</v>
      </c>
      <c r="K986" t="s">
        <v>15</v>
      </c>
      <c r="L986" s="5">
        <v>2024</v>
      </c>
      <c r="M986" s="6">
        <v>1540655.3030000001</v>
      </c>
    </row>
    <row r="987" spans="1:13" x14ac:dyDescent="0.3">
      <c r="A987" t="s">
        <v>280</v>
      </c>
      <c r="B987" t="s">
        <v>305</v>
      </c>
      <c r="C987" t="s">
        <v>82</v>
      </c>
      <c r="D987" t="s">
        <v>86</v>
      </c>
      <c r="E987" t="s">
        <v>321</v>
      </c>
      <c r="F987" t="str">
        <f>VLOOKUP(H987,Vlookup!A:B,2,0)</f>
        <v>911-917 Sales Expense</v>
      </c>
      <c r="G987" t="str">
        <f t="shared" si="16"/>
        <v>Non-Generation</v>
      </c>
      <c r="H987" s="26">
        <v>912</v>
      </c>
      <c r="I987" s="5" t="s">
        <v>33</v>
      </c>
      <c r="J987" t="s">
        <v>34</v>
      </c>
      <c r="K987" t="s">
        <v>16</v>
      </c>
      <c r="L987" s="5">
        <v>2024</v>
      </c>
      <c r="M987" s="6">
        <v>169472.08</v>
      </c>
    </row>
    <row r="988" spans="1:13" x14ac:dyDescent="0.3">
      <c r="A988" t="s">
        <v>280</v>
      </c>
      <c r="B988" t="s">
        <v>305</v>
      </c>
      <c r="C988" t="s">
        <v>82</v>
      </c>
      <c r="D988" t="s">
        <v>86</v>
      </c>
      <c r="E988" t="s">
        <v>321</v>
      </c>
      <c r="F988" t="str">
        <f>VLOOKUP(H988,Vlookup!A:B,2,0)</f>
        <v>920-933 Admin &amp; General Operations</v>
      </c>
      <c r="G988" t="str">
        <f t="shared" si="16"/>
        <v>Non-Generation</v>
      </c>
      <c r="H988" s="26">
        <v>920</v>
      </c>
      <c r="I988" s="5" t="s">
        <v>35</v>
      </c>
      <c r="J988" t="s">
        <v>36</v>
      </c>
      <c r="K988" t="s">
        <v>15</v>
      </c>
      <c r="L988" s="5">
        <v>2024</v>
      </c>
      <c r="M988" s="6">
        <v>96728.660999999993</v>
      </c>
    </row>
    <row r="989" spans="1:13" x14ac:dyDescent="0.3">
      <c r="A989" t="s">
        <v>280</v>
      </c>
      <c r="B989" t="s">
        <v>305</v>
      </c>
      <c r="C989" t="s">
        <v>82</v>
      </c>
      <c r="D989" t="s">
        <v>86</v>
      </c>
      <c r="E989" t="s">
        <v>321</v>
      </c>
      <c r="F989" t="str">
        <f>VLOOKUP(H989,Vlookup!A:B,2,0)</f>
        <v>920-933 Admin &amp; General Operations</v>
      </c>
      <c r="G989" t="str">
        <f t="shared" si="16"/>
        <v>Non-Generation</v>
      </c>
      <c r="H989" s="26">
        <v>920</v>
      </c>
      <c r="I989" s="5" t="s">
        <v>35</v>
      </c>
      <c r="J989" t="s">
        <v>36</v>
      </c>
      <c r="K989" t="s">
        <v>16</v>
      </c>
      <c r="L989" s="5">
        <v>2024</v>
      </c>
      <c r="M989" s="6">
        <v>10640.24</v>
      </c>
    </row>
    <row r="990" spans="1:13" x14ac:dyDescent="0.3">
      <c r="A990" t="s">
        <v>280</v>
      </c>
      <c r="B990" t="s">
        <v>305</v>
      </c>
      <c r="C990" t="s">
        <v>82</v>
      </c>
      <c r="D990" t="s">
        <v>86</v>
      </c>
      <c r="E990" t="s">
        <v>322</v>
      </c>
      <c r="F990" t="str">
        <f>VLOOKUP(H990,Vlookup!A:B,2,0)</f>
        <v>417.1 Expenses of Nonutility Operations</v>
      </c>
      <c r="G990" t="str">
        <f t="shared" si="16"/>
        <v>Non-Generation</v>
      </c>
      <c r="H990" s="26">
        <v>417.1</v>
      </c>
      <c r="I990" s="5" t="s">
        <v>50</v>
      </c>
      <c r="J990" t="s">
        <v>51</v>
      </c>
      <c r="K990" t="s">
        <v>15</v>
      </c>
      <c r="L990" s="5">
        <v>2024</v>
      </c>
      <c r="M990" s="6">
        <v>5410.1221999999998</v>
      </c>
    </row>
    <row r="991" spans="1:13" x14ac:dyDescent="0.3">
      <c r="A991" t="s">
        <v>280</v>
      </c>
      <c r="B991" t="s">
        <v>305</v>
      </c>
      <c r="C991" t="s">
        <v>82</v>
      </c>
      <c r="D991" t="s">
        <v>86</v>
      </c>
      <c r="E991" t="s">
        <v>322</v>
      </c>
      <c r="F991" t="str">
        <f>VLOOKUP(H991,Vlookup!A:B,2,0)</f>
        <v>417.1 Expenses of Nonutility Operations</v>
      </c>
      <c r="G991" t="str">
        <f t="shared" si="16"/>
        <v>Non-Generation</v>
      </c>
      <c r="H991" s="26">
        <v>417.1</v>
      </c>
      <c r="I991" s="5" t="s">
        <v>50</v>
      </c>
      <c r="J991" t="s">
        <v>51</v>
      </c>
      <c r="K991" t="s">
        <v>16</v>
      </c>
      <c r="L991" s="5">
        <v>2024</v>
      </c>
      <c r="M991" s="6">
        <v>595.08000000000004</v>
      </c>
    </row>
    <row r="992" spans="1:13" x14ac:dyDescent="0.3">
      <c r="A992" t="s">
        <v>280</v>
      </c>
      <c r="B992" t="s">
        <v>305</v>
      </c>
      <c r="C992" t="s">
        <v>82</v>
      </c>
      <c r="D992" t="s">
        <v>86</v>
      </c>
      <c r="E992" t="s">
        <v>322</v>
      </c>
      <c r="F992" t="str">
        <f>VLOOKUP(H992,Vlookup!A:B,2,0)</f>
        <v>560-567 Transmission Operations</v>
      </c>
      <c r="G992" t="str">
        <f t="shared" si="16"/>
        <v>Non-Generation</v>
      </c>
      <c r="H992" s="26">
        <v>561</v>
      </c>
      <c r="I992" s="5" t="s">
        <v>87</v>
      </c>
      <c r="J992" t="s">
        <v>88</v>
      </c>
      <c r="K992" t="s">
        <v>15</v>
      </c>
      <c r="L992" s="5">
        <v>2024</v>
      </c>
      <c r="M992" s="6">
        <v>278916.93520000001</v>
      </c>
    </row>
    <row r="993" spans="1:13" x14ac:dyDescent="0.3">
      <c r="A993" t="s">
        <v>280</v>
      </c>
      <c r="B993" t="s">
        <v>305</v>
      </c>
      <c r="C993" t="s">
        <v>82</v>
      </c>
      <c r="D993" t="s">
        <v>86</v>
      </c>
      <c r="E993" t="s">
        <v>322</v>
      </c>
      <c r="F993" t="str">
        <f>VLOOKUP(H993,Vlookup!A:B,2,0)</f>
        <v>560-567 Transmission Operations</v>
      </c>
      <c r="G993" t="str">
        <f t="shared" si="16"/>
        <v>Non-Generation</v>
      </c>
      <c r="H993" s="26">
        <v>561</v>
      </c>
      <c r="I993" s="5" t="s">
        <v>87</v>
      </c>
      <c r="J993" t="s">
        <v>88</v>
      </c>
      <c r="K993" t="s">
        <v>16</v>
      </c>
      <c r="L993" s="5">
        <v>2024</v>
      </c>
      <c r="M993" s="6">
        <v>30680.86</v>
      </c>
    </row>
    <row r="994" spans="1:13" x14ac:dyDescent="0.3">
      <c r="A994" t="s">
        <v>280</v>
      </c>
      <c r="B994" t="s">
        <v>305</v>
      </c>
      <c r="C994" t="s">
        <v>82</v>
      </c>
      <c r="D994" t="s">
        <v>86</v>
      </c>
      <c r="E994" t="s">
        <v>322</v>
      </c>
      <c r="F994" t="str">
        <f>VLOOKUP(H994,Vlookup!A:B,2,0)</f>
        <v>920-933 Admin &amp; General Operations</v>
      </c>
      <c r="G994" t="str">
        <f t="shared" si="16"/>
        <v>Non-Generation</v>
      </c>
      <c r="H994" s="26">
        <v>920</v>
      </c>
      <c r="I994" s="5" t="s">
        <v>35</v>
      </c>
      <c r="J994" t="s">
        <v>36</v>
      </c>
      <c r="K994" t="s">
        <v>15</v>
      </c>
      <c r="L994" s="5">
        <v>2024</v>
      </c>
      <c r="M994" s="6">
        <v>1304179.6251999999</v>
      </c>
    </row>
    <row r="995" spans="1:13" x14ac:dyDescent="0.3">
      <c r="A995" t="s">
        <v>280</v>
      </c>
      <c r="B995" t="s">
        <v>305</v>
      </c>
      <c r="C995" t="s">
        <v>82</v>
      </c>
      <c r="D995" t="s">
        <v>86</v>
      </c>
      <c r="E995" t="s">
        <v>322</v>
      </c>
      <c r="F995" t="str">
        <f>VLOOKUP(H995,Vlookup!A:B,2,0)</f>
        <v>920-933 Admin &amp; General Operations</v>
      </c>
      <c r="G995" t="str">
        <f t="shared" si="16"/>
        <v>Non-Generation</v>
      </c>
      <c r="H995" s="26">
        <v>920</v>
      </c>
      <c r="I995" s="5" t="s">
        <v>35</v>
      </c>
      <c r="J995" t="s">
        <v>36</v>
      </c>
      <c r="K995" t="s">
        <v>16</v>
      </c>
      <c r="L995" s="5">
        <v>2024</v>
      </c>
      <c r="M995" s="6">
        <v>148852.4</v>
      </c>
    </row>
    <row r="996" spans="1:13" x14ac:dyDescent="0.3">
      <c r="A996" t="s">
        <v>280</v>
      </c>
      <c r="B996" t="s">
        <v>306</v>
      </c>
      <c r="C996" t="s">
        <v>64</v>
      </c>
      <c r="D996" t="s">
        <v>211</v>
      </c>
      <c r="E996" t="s">
        <v>211</v>
      </c>
      <c r="F996" t="str">
        <f>VLOOKUP(H996,Vlookup!A:B,2,0)</f>
        <v>901-905 Customer Accounts Operations</v>
      </c>
      <c r="G996" t="str">
        <f t="shared" si="16"/>
        <v>Non-Generation</v>
      </c>
      <c r="H996" s="26">
        <v>903</v>
      </c>
      <c r="I996" s="5" t="s">
        <v>24</v>
      </c>
      <c r="J996" t="s">
        <v>25</v>
      </c>
      <c r="K996" t="s">
        <v>15</v>
      </c>
      <c r="L996" s="5">
        <v>2024</v>
      </c>
      <c r="M996" s="6">
        <v>-9.6600000000000005E-2</v>
      </c>
    </row>
    <row r="997" spans="1:13" x14ac:dyDescent="0.3">
      <c r="A997" t="s">
        <v>280</v>
      </c>
      <c r="B997" t="s">
        <v>306</v>
      </c>
      <c r="C997" t="s">
        <v>64</v>
      </c>
      <c r="D997" t="s">
        <v>211</v>
      </c>
      <c r="E997" t="s">
        <v>211</v>
      </c>
      <c r="F997" t="str">
        <f>VLOOKUP(H997,Vlookup!A:B,2,0)</f>
        <v>901-905 Customer Accounts Operations</v>
      </c>
      <c r="G997" t="str">
        <f t="shared" si="16"/>
        <v>Non-Generation</v>
      </c>
      <c r="H997" s="26">
        <v>903</v>
      </c>
      <c r="I997" s="5" t="s">
        <v>24</v>
      </c>
      <c r="J997" t="s">
        <v>25</v>
      </c>
      <c r="K997" t="s">
        <v>16</v>
      </c>
      <c r="L997" s="5">
        <v>2024</v>
      </c>
      <c r="M997" s="6">
        <v>0</v>
      </c>
    </row>
    <row r="998" spans="1:13" x14ac:dyDescent="0.3">
      <c r="A998" t="s">
        <v>280</v>
      </c>
      <c r="B998" t="s">
        <v>306</v>
      </c>
      <c r="C998" t="s">
        <v>64</v>
      </c>
      <c r="D998" t="s">
        <v>211</v>
      </c>
      <c r="E998" t="s">
        <v>211</v>
      </c>
      <c r="F998" t="str">
        <f>VLOOKUP(H998,Vlookup!A:B,2,0)</f>
        <v>901-905 Customer Accounts Operations</v>
      </c>
      <c r="G998" t="str">
        <f t="shared" si="16"/>
        <v>Non-Generation</v>
      </c>
      <c r="H998" s="26">
        <v>903</v>
      </c>
      <c r="I998" s="5" t="s">
        <v>28</v>
      </c>
      <c r="J998" t="s">
        <v>29</v>
      </c>
      <c r="K998" t="s">
        <v>15</v>
      </c>
      <c r="L998" s="5">
        <v>2024</v>
      </c>
      <c r="M998" s="6">
        <v>-5.8999999999999997E-2</v>
      </c>
    </row>
    <row r="999" spans="1:13" x14ac:dyDescent="0.3">
      <c r="A999" t="s">
        <v>280</v>
      </c>
      <c r="B999" t="s">
        <v>306</v>
      </c>
      <c r="C999" t="s">
        <v>64</v>
      </c>
      <c r="D999" t="s">
        <v>211</v>
      </c>
      <c r="E999" t="s">
        <v>211</v>
      </c>
      <c r="F999" t="str">
        <f>VLOOKUP(H999,Vlookup!A:B,2,0)</f>
        <v>901-905 Customer Accounts Operations</v>
      </c>
      <c r="G999" t="str">
        <f t="shared" si="16"/>
        <v>Non-Generation</v>
      </c>
      <c r="H999" s="26">
        <v>903</v>
      </c>
      <c r="I999" s="5" t="s">
        <v>28</v>
      </c>
      <c r="J999" t="s">
        <v>29</v>
      </c>
      <c r="K999" t="s">
        <v>16</v>
      </c>
      <c r="L999" s="5">
        <v>2024</v>
      </c>
      <c r="M999" s="6">
        <v>-0.02</v>
      </c>
    </row>
    <row r="1000" spans="1:13" x14ac:dyDescent="0.3">
      <c r="A1000" t="s">
        <v>280</v>
      </c>
      <c r="B1000" t="s">
        <v>306</v>
      </c>
      <c r="C1000" t="s">
        <v>64</v>
      </c>
      <c r="D1000" t="s">
        <v>211</v>
      </c>
      <c r="E1000" t="s">
        <v>211</v>
      </c>
      <c r="F1000" t="str">
        <f>VLOOKUP(H1000,Vlookup!A:B,2,0)</f>
        <v>901-905 Customer Accounts Operations</v>
      </c>
      <c r="G1000" t="str">
        <f t="shared" si="16"/>
        <v>Non-Generation</v>
      </c>
      <c r="H1000" s="26">
        <v>903</v>
      </c>
      <c r="I1000" s="5" t="s">
        <v>31</v>
      </c>
      <c r="J1000" t="s">
        <v>32</v>
      </c>
      <c r="K1000" t="s">
        <v>15</v>
      </c>
      <c r="L1000" s="5">
        <v>2024</v>
      </c>
      <c r="M1000" s="6">
        <v>-4.8800000000000003E-2</v>
      </c>
    </row>
    <row r="1001" spans="1:13" x14ac:dyDescent="0.3">
      <c r="A1001" t="s">
        <v>280</v>
      </c>
      <c r="B1001" t="s">
        <v>306</v>
      </c>
      <c r="C1001" t="s">
        <v>64</v>
      </c>
      <c r="D1001" t="s">
        <v>211</v>
      </c>
      <c r="E1001" t="s">
        <v>211</v>
      </c>
      <c r="F1001" t="str">
        <f>VLOOKUP(H1001,Vlookup!A:B,2,0)</f>
        <v>901-905 Customer Accounts Operations</v>
      </c>
      <c r="G1001" t="str">
        <f t="shared" si="16"/>
        <v>Non-Generation</v>
      </c>
      <c r="H1001" s="26">
        <v>903</v>
      </c>
      <c r="I1001" s="5" t="s">
        <v>31</v>
      </c>
      <c r="J1001" t="s">
        <v>32</v>
      </c>
      <c r="K1001" t="s">
        <v>16</v>
      </c>
      <c r="L1001" s="5">
        <v>2024</v>
      </c>
      <c r="M1001" s="6">
        <v>0.06</v>
      </c>
    </row>
    <row r="1002" spans="1:13" x14ac:dyDescent="0.3">
      <c r="A1002" t="s">
        <v>280</v>
      </c>
      <c r="B1002" t="s">
        <v>306</v>
      </c>
      <c r="C1002" t="s">
        <v>64</v>
      </c>
      <c r="D1002" t="s">
        <v>120</v>
      </c>
      <c r="E1002" t="s">
        <v>120</v>
      </c>
      <c r="F1002" t="str">
        <f>VLOOKUP(H1002,Vlookup!A:B,2,0)</f>
        <v>920-933 Admin &amp; General Operations</v>
      </c>
      <c r="G1002" t="str">
        <f t="shared" si="16"/>
        <v>Non-Generation</v>
      </c>
      <c r="H1002" s="26">
        <v>920</v>
      </c>
      <c r="I1002" s="5" t="s">
        <v>35</v>
      </c>
      <c r="J1002" t="s">
        <v>36</v>
      </c>
      <c r="K1002" t="s">
        <v>15</v>
      </c>
      <c r="L1002" s="5">
        <v>2024</v>
      </c>
      <c r="M1002" s="6">
        <v>491.24</v>
      </c>
    </row>
    <row r="1003" spans="1:13" x14ac:dyDescent="0.3">
      <c r="A1003" t="s">
        <v>280</v>
      </c>
      <c r="B1003" t="s">
        <v>306</v>
      </c>
      <c r="C1003" t="s">
        <v>64</v>
      </c>
      <c r="D1003" t="s">
        <v>120</v>
      </c>
      <c r="E1003" t="s">
        <v>120</v>
      </c>
      <c r="F1003" t="str">
        <f>VLOOKUP(H1003,Vlookup!A:B,2,0)</f>
        <v>920-933 Admin &amp; General Operations</v>
      </c>
      <c r="G1003" t="str">
        <f t="shared" si="16"/>
        <v>Non-Generation</v>
      </c>
      <c r="H1003" s="26">
        <v>920</v>
      </c>
      <c r="I1003" s="5" t="s">
        <v>35</v>
      </c>
      <c r="J1003" t="s">
        <v>36</v>
      </c>
      <c r="K1003" t="s">
        <v>16</v>
      </c>
      <c r="L1003" s="5">
        <v>2024</v>
      </c>
      <c r="M1003" s="6">
        <v>55.6</v>
      </c>
    </row>
    <row r="1004" spans="1:13" x14ac:dyDescent="0.3">
      <c r="A1004" t="s">
        <v>280</v>
      </c>
      <c r="B1004" t="s">
        <v>306</v>
      </c>
      <c r="C1004" t="s">
        <v>64</v>
      </c>
      <c r="D1004" t="s">
        <v>65</v>
      </c>
      <c r="E1004" t="s">
        <v>65</v>
      </c>
      <c r="F1004" t="str">
        <f>VLOOKUP(H1004,Vlookup!A:B,2,0)</f>
        <v>906-910 Customer Service &amp; Informational Operations</v>
      </c>
      <c r="G1004" t="str">
        <f t="shared" si="16"/>
        <v>Non-Generation</v>
      </c>
      <c r="H1004" s="26">
        <v>910</v>
      </c>
      <c r="I1004" s="5" t="s">
        <v>56</v>
      </c>
      <c r="J1004" t="s">
        <v>57</v>
      </c>
      <c r="K1004" t="s">
        <v>15</v>
      </c>
      <c r="L1004" s="5">
        <v>2024</v>
      </c>
      <c r="M1004" s="6">
        <v>6596.56</v>
      </c>
    </row>
    <row r="1005" spans="1:13" x14ac:dyDescent="0.3">
      <c r="A1005" t="s">
        <v>280</v>
      </c>
      <c r="B1005" t="s">
        <v>306</v>
      </c>
      <c r="C1005" t="s">
        <v>64</v>
      </c>
      <c r="D1005" t="s">
        <v>65</v>
      </c>
      <c r="E1005" t="s">
        <v>65</v>
      </c>
      <c r="F1005" t="str">
        <f>VLOOKUP(H1005,Vlookup!A:B,2,0)</f>
        <v>906-910 Customer Service &amp; Informational Operations</v>
      </c>
      <c r="G1005" t="str">
        <f t="shared" si="16"/>
        <v>Non-Generation</v>
      </c>
      <c r="H1005" s="26">
        <v>910</v>
      </c>
      <c r="I1005" s="5" t="s">
        <v>56</v>
      </c>
      <c r="J1005" t="s">
        <v>57</v>
      </c>
      <c r="K1005" t="s">
        <v>16</v>
      </c>
      <c r="L1005" s="5">
        <v>2024</v>
      </c>
      <c r="M1005" s="6">
        <v>791.6</v>
      </c>
    </row>
    <row r="1006" spans="1:13" x14ac:dyDescent="0.3">
      <c r="A1006" t="s">
        <v>280</v>
      </c>
      <c r="B1006" t="s">
        <v>306</v>
      </c>
      <c r="C1006" t="s">
        <v>64</v>
      </c>
      <c r="D1006" t="s">
        <v>65</v>
      </c>
      <c r="E1006" t="s">
        <v>65</v>
      </c>
      <c r="F1006" t="str">
        <f>VLOOKUP(H1006,Vlookup!A:B,2,0)</f>
        <v>920-933 Admin &amp; General Operations</v>
      </c>
      <c r="G1006" t="str">
        <f t="shared" si="16"/>
        <v>Non-Generation</v>
      </c>
      <c r="H1006" s="26">
        <v>920</v>
      </c>
      <c r="I1006" s="5" t="s">
        <v>35</v>
      </c>
      <c r="J1006" t="s">
        <v>36</v>
      </c>
      <c r="K1006" t="s">
        <v>15</v>
      </c>
      <c r="L1006" s="5">
        <v>2024</v>
      </c>
      <c r="M1006" s="6">
        <v>48825.78</v>
      </c>
    </row>
    <row r="1007" spans="1:13" x14ac:dyDescent="0.3">
      <c r="A1007" t="s">
        <v>280</v>
      </c>
      <c r="B1007" t="s">
        <v>306</v>
      </c>
      <c r="C1007" t="s">
        <v>64</v>
      </c>
      <c r="D1007" t="s">
        <v>65</v>
      </c>
      <c r="E1007" t="s">
        <v>65</v>
      </c>
      <c r="F1007" t="str">
        <f>VLOOKUP(H1007,Vlookup!A:B,2,0)</f>
        <v>920-933 Admin &amp; General Operations</v>
      </c>
      <c r="G1007" t="str">
        <f t="shared" si="16"/>
        <v>Non-Generation</v>
      </c>
      <c r="H1007" s="26">
        <v>920</v>
      </c>
      <c r="I1007" s="5" t="s">
        <v>35</v>
      </c>
      <c r="J1007" t="s">
        <v>36</v>
      </c>
      <c r="K1007" t="s">
        <v>16</v>
      </c>
      <c r="L1007" s="5">
        <v>2024</v>
      </c>
      <c r="M1007" s="6">
        <v>5554.82</v>
      </c>
    </row>
    <row r="1008" spans="1:13" x14ac:dyDescent="0.3">
      <c r="A1008" t="s">
        <v>280</v>
      </c>
      <c r="B1008" t="s">
        <v>306</v>
      </c>
      <c r="C1008" t="s">
        <v>64</v>
      </c>
      <c r="D1008" t="s">
        <v>66</v>
      </c>
      <c r="E1008" t="s">
        <v>66</v>
      </c>
      <c r="F1008" t="str">
        <f>VLOOKUP(H1008,Vlookup!A:B,2,0)</f>
        <v>920-933 Admin &amp; General Operations</v>
      </c>
      <c r="G1008" t="str">
        <f t="shared" si="16"/>
        <v>Non-Generation</v>
      </c>
      <c r="H1008" s="26">
        <v>920</v>
      </c>
      <c r="I1008" s="5" t="s">
        <v>35</v>
      </c>
      <c r="J1008" t="s">
        <v>36</v>
      </c>
      <c r="K1008" t="s">
        <v>15</v>
      </c>
      <c r="L1008" s="5">
        <v>2024</v>
      </c>
      <c r="M1008" s="6">
        <v>1032519.24</v>
      </c>
    </row>
    <row r="1009" spans="1:13" x14ac:dyDescent="0.3">
      <c r="A1009" t="s">
        <v>280</v>
      </c>
      <c r="B1009" t="s">
        <v>306</v>
      </c>
      <c r="C1009" t="s">
        <v>64</v>
      </c>
      <c r="D1009" t="s">
        <v>66</v>
      </c>
      <c r="E1009" t="s">
        <v>66</v>
      </c>
      <c r="F1009" t="str">
        <f>VLOOKUP(H1009,Vlookup!A:B,2,0)</f>
        <v>920-933 Admin &amp; General Operations</v>
      </c>
      <c r="G1009" t="str">
        <f t="shared" si="16"/>
        <v>Non-Generation</v>
      </c>
      <c r="H1009" s="26">
        <v>920</v>
      </c>
      <c r="I1009" s="5" t="s">
        <v>35</v>
      </c>
      <c r="J1009" t="s">
        <v>36</v>
      </c>
      <c r="K1009" t="s">
        <v>30</v>
      </c>
      <c r="L1009" s="5">
        <v>2024</v>
      </c>
      <c r="M1009" s="6">
        <v>17231.240000000002</v>
      </c>
    </row>
    <row r="1010" spans="1:13" x14ac:dyDescent="0.3">
      <c r="A1010" t="s">
        <v>280</v>
      </c>
      <c r="B1010" t="s">
        <v>306</v>
      </c>
      <c r="C1010" t="s">
        <v>64</v>
      </c>
      <c r="D1010" t="s">
        <v>66</v>
      </c>
      <c r="E1010" t="s">
        <v>66</v>
      </c>
      <c r="F1010" t="str">
        <f>VLOOKUP(H1010,Vlookup!A:B,2,0)</f>
        <v>920-933 Admin &amp; General Operations</v>
      </c>
      <c r="G1010" t="str">
        <f t="shared" si="16"/>
        <v>Non-Generation</v>
      </c>
      <c r="H1010" s="26">
        <v>920</v>
      </c>
      <c r="I1010" s="5" t="s">
        <v>35</v>
      </c>
      <c r="J1010" t="s">
        <v>36</v>
      </c>
      <c r="K1010" t="s">
        <v>16</v>
      </c>
      <c r="L1010" s="5">
        <v>2024</v>
      </c>
      <c r="M1010" s="6">
        <v>123902.48</v>
      </c>
    </row>
    <row r="1011" spans="1:13" x14ac:dyDescent="0.3">
      <c r="A1011" t="s">
        <v>280</v>
      </c>
      <c r="B1011" t="s">
        <v>306</v>
      </c>
      <c r="C1011" t="s">
        <v>64</v>
      </c>
      <c r="D1011" t="s">
        <v>66</v>
      </c>
      <c r="E1011" t="s">
        <v>66</v>
      </c>
      <c r="F1011" t="str">
        <f>VLOOKUP(H1011,Vlookup!A:B,2,0)</f>
        <v>920-933 Admin &amp; General Operations</v>
      </c>
      <c r="G1011" t="str">
        <f t="shared" si="16"/>
        <v>Non-Generation</v>
      </c>
      <c r="H1011" s="26">
        <v>921</v>
      </c>
      <c r="I1011" s="5" t="s">
        <v>105</v>
      </c>
      <c r="J1011" t="s">
        <v>106</v>
      </c>
      <c r="K1011" t="s">
        <v>22</v>
      </c>
      <c r="L1011" s="5">
        <v>2024</v>
      </c>
      <c r="M1011" s="6">
        <v>-210480</v>
      </c>
    </row>
    <row r="1012" spans="1:13" x14ac:dyDescent="0.3">
      <c r="A1012" t="s">
        <v>280</v>
      </c>
      <c r="B1012" t="s">
        <v>306</v>
      </c>
      <c r="C1012" t="s">
        <v>64</v>
      </c>
      <c r="D1012" t="s">
        <v>66</v>
      </c>
      <c r="E1012" t="s">
        <v>66</v>
      </c>
      <c r="F1012" t="str">
        <f>VLOOKUP(H1012,Vlookup!A:B,2,0)</f>
        <v>920-933 Admin &amp; General Operations</v>
      </c>
      <c r="G1012" t="str">
        <f t="shared" si="16"/>
        <v>Non-Generation</v>
      </c>
      <c r="H1012" s="26">
        <v>921</v>
      </c>
      <c r="I1012" s="5" t="s">
        <v>105</v>
      </c>
      <c r="J1012" t="s">
        <v>106</v>
      </c>
      <c r="K1012" t="s">
        <v>27</v>
      </c>
      <c r="L1012" s="5">
        <v>2024</v>
      </c>
      <c r="M1012" s="6">
        <v>2865.14</v>
      </c>
    </row>
    <row r="1013" spans="1:13" x14ac:dyDescent="0.3">
      <c r="A1013" t="s">
        <v>280</v>
      </c>
      <c r="B1013" t="s">
        <v>306</v>
      </c>
      <c r="C1013" t="s">
        <v>64</v>
      </c>
      <c r="D1013" t="s">
        <v>66</v>
      </c>
      <c r="E1013" t="s">
        <v>66</v>
      </c>
      <c r="F1013" t="str">
        <f>VLOOKUP(H1013,Vlookup!A:B,2,0)</f>
        <v>920-933 Admin &amp; General Operations</v>
      </c>
      <c r="G1013" t="str">
        <f t="shared" si="16"/>
        <v>Non-Generation</v>
      </c>
      <c r="H1013" s="26">
        <v>921</v>
      </c>
      <c r="I1013" s="5" t="s">
        <v>105</v>
      </c>
      <c r="J1013" t="s">
        <v>106</v>
      </c>
      <c r="K1013" t="s">
        <v>16</v>
      </c>
      <c r="L1013" s="5">
        <v>2024</v>
      </c>
      <c r="M1013" s="6">
        <v>-25257.599999999999</v>
      </c>
    </row>
    <row r="1014" spans="1:13" x14ac:dyDescent="0.3">
      <c r="A1014" t="s">
        <v>280</v>
      </c>
      <c r="B1014" t="s">
        <v>306</v>
      </c>
      <c r="C1014" t="s">
        <v>64</v>
      </c>
      <c r="D1014" t="s">
        <v>67</v>
      </c>
      <c r="E1014" t="s">
        <v>67</v>
      </c>
      <c r="F1014" t="str">
        <f>VLOOKUP(H1014,Vlookup!A:B,2,0)</f>
        <v>920-933 Admin &amp; General Operations</v>
      </c>
      <c r="G1014" t="str">
        <f t="shared" si="16"/>
        <v>Non-Generation</v>
      </c>
      <c r="H1014" s="26">
        <v>920</v>
      </c>
      <c r="I1014" s="5" t="s">
        <v>35</v>
      </c>
      <c r="J1014" t="s">
        <v>36</v>
      </c>
      <c r="K1014" t="s">
        <v>15</v>
      </c>
      <c r="L1014" s="5">
        <v>2024</v>
      </c>
      <c r="M1014" s="6">
        <v>1566622.7482</v>
      </c>
    </row>
    <row r="1015" spans="1:13" x14ac:dyDescent="0.3">
      <c r="A1015" t="s">
        <v>280</v>
      </c>
      <c r="B1015" t="s">
        <v>306</v>
      </c>
      <c r="C1015" t="s">
        <v>64</v>
      </c>
      <c r="D1015" t="s">
        <v>67</v>
      </c>
      <c r="E1015" t="s">
        <v>67</v>
      </c>
      <c r="F1015" t="str">
        <f>VLOOKUP(H1015,Vlookup!A:B,2,0)</f>
        <v>920-933 Admin &amp; General Operations</v>
      </c>
      <c r="G1015" t="str">
        <f t="shared" si="16"/>
        <v>Non-Generation</v>
      </c>
      <c r="H1015" s="26">
        <v>920</v>
      </c>
      <c r="I1015" s="5" t="s">
        <v>35</v>
      </c>
      <c r="J1015" t="s">
        <v>36</v>
      </c>
      <c r="K1015" t="s">
        <v>16</v>
      </c>
      <c r="L1015" s="5">
        <v>2024</v>
      </c>
      <c r="M1015" s="6">
        <v>173386.42</v>
      </c>
    </row>
    <row r="1016" spans="1:13" x14ac:dyDescent="0.3">
      <c r="A1016" t="s">
        <v>280</v>
      </c>
      <c r="B1016" t="s">
        <v>306</v>
      </c>
      <c r="C1016" t="s">
        <v>64</v>
      </c>
      <c r="D1016" t="s">
        <v>181</v>
      </c>
      <c r="E1016" t="s">
        <v>181</v>
      </c>
      <c r="F1016" t="str">
        <f>VLOOKUP(H1016,Vlookup!A:B,2,0)</f>
        <v>901-905 Customer Accounts Operations</v>
      </c>
      <c r="G1016" t="str">
        <f t="shared" si="16"/>
        <v>Non-Generation</v>
      </c>
      <c r="H1016" s="26">
        <v>903</v>
      </c>
      <c r="I1016" s="5" t="s">
        <v>24</v>
      </c>
      <c r="J1016" t="s">
        <v>25</v>
      </c>
      <c r="K1016" t="s">
        <v>15</v>
      </c>
      <c r="L1016" s="5">
        <v>2024</v>
      </c>
      <c r="M1016" s="6">
        <v>-0.1384</v>
      </c>
    </row>
    <row r="1017" spans="1:13" x14ac:dyDescent="0.3">
      <c r="A1017" t="s">
        <v>280</v>
      </c>
      <c r="B1017" t="s">
        <v>306</v>
      </c>
      <c r="C1017" t="s">
        <v>64</v>
      </c>
      <c r="D1017" t="s">
        <v>181</v>
      </c>
      <c r="E1017" t="s">
        <v>181</v>
      </c>
      <c r="F1017" t="str">
        <f>VLOOKUP(H1017,Vlookup!A:B,2,0)</f>
        <v>901-905 Customer Accounts Operations</v>
      </c>
      <c r="G1017" t="str">
        <f t="shared" si="16"/>
        <v>Non-Generation</v>
      </c>
      <c r="H1017" s="26">
        <v>903</v>
      </c>
      <c r="I1017" s="5" t="s">
        <v>24</v>
      </c>
      <c r="J1017" t="s">
        <v>25</v>
      </c>
      <c r="K1017" t="s">
        <v>16</v>
      </c>
      <c r="L1017" s="5">
        <v>2024</v>
      </c>
      <c r="M1017" s="6">
        <v>-0.02</v>
      </c>
    </row>
    <row r="1018" spans="1:13" x14ac:dyDescent="0.3">
      <c r="A1018" t="s">
        <v>280</v>
      </c>
      <c r="B1018" t="s">
        <v>306</v>
      </c>
      <c r="C1018" t="s">
        <v>64</v>
      </c>
      <c r="D1018" t="s">
        <v>181</v>
      </c>
      <c r="E1018" t="s">
        <v>181</v>
      </c>
      <c r="F1018" t="str">
        <f>VLOOKUP(H1018,Vlookup!A:B,2,0)</f>
        <v>901-905 Customer Accounts Operations</v>
      </c>
      <c r="G1018" t="str">
        <f t="shared" si="16"/>
        <v>Non-Generation</v>
      </c>
      <c r="H1018" s="26">
        <v>903</v>
      </c>
      <c r="I1018" s="5" t="s">
        <v>28</v>
      </c>
      <c r="J1018" t="s">
        <v>29</v>
      </c>
      <c r="K1018" t="s">
        <v>15</v>
      </c>
      <c r="L1018" s="5">
        <v>2024</v>
      </c>
      <c r="M1018" s="6">
        <v>-0.35560000000000003</v>
      </c>
    </row>
    <row r="1019" spans="1:13" x14ac:dyDescent="0.3">
      <c r="A1019" t="s">
        <v>280</v>
      </c>
      <c r="B1019" t="s">
        <v>306</v>
      </c>
      <c r="C1019" t="s">
        <v>64</v>
      </c>
      <c r="D1019" t="s">
        <v>181</v>
      </c>
      <c r="E1019" t="s">
        <v>181</v>
      </c>
      <c r="F1019" t="str">
        <f>VLOOKUP(H1019,Vlookup!A:B,2,0)</f>
        <v>901-905 Customer Accounts Operations</v>
      </c>
      <c r="G1019" t="str">
        <f t="shared" si="16"/>
        <v>Non-Generation</v>
      </c>
      <c r="H1019" s="26">
        <v>903</v>
      </c>
      <c r="I1019" s="5" t="s">
        <v>28</v>
      </c>
      <c r="J1019" t="s">
        <v>29</v>
      </c>
      <c r="K1019" t="s">
        <v>16</v>
      </c>
      <c r="L1019" s="5">
        <v>2024</v>
      </c>
      <c r="M1019" s="6">
        <v>-0.1</v>
      </c>
    </row>
    <row r="1020" spans="1:13" x14ac:dyDescent="0.3">
      <c r="A1020" t="s">
        <v>280</v>
      </c>
      <c r="B1020" t="s">
        <v>306</v>
      </c>
      <c r="C1020" t="s">
        <v>64</v>
      </c>
      <c r="D1020" t="s">
        <v>181</v>
      </c>
      <c r="E1020" t="s">
        <v>181</v>
      </c>
      <c r="F1020" t="str">
        <f>VLOOKUP(H1020,Vlookup!A:B,2,0)</f>
        <v>901-905 Customer Accounts Operations</v>
      </c>
      <c r="G1020" t="str">
        <f t="shared" si="16"/>
        <v>Non-Generation</v>
      </c>
      <c r="H1020" s="26">
        <v>903</v>
      </c>
      <c r="I1020" s="5" t="s">
        <v>31</v>
      </c>
      <c r="J1020" t="s">
        <v>32</v>
      </c>
      <c r="K1020" t="s">
        <v>15</v>
      </c>
      <c r="L1020" s="5">
        <v>2024</v>
      </c>
      <c r="M1020" s="6">
        <v>-5.28E-2</v>
      </c>
    </row>
    <row r="1021" spans="1:13" x14ac:dyDescent="0.3">
      <c r="A1021" t="s">
        <v>280</v>
      </c>
      <c r="B1021" t="s">
        <v>306</v>
      </c>
      <c r="C1021" t="s">
        <v>64</v>
      </c>
      <c r="D1021" t="s">
        <v>181</v>
      </c>
      <c r="E1021" t="s">
        <v>181</v>
      </c>
      <c r="F1021" t="str">
        <f>VLOOKUP(H1021,Vlookup!A:B,2,0)</f>
        <v>901-905 Customer Accounts Operations</v>
      </c>
      <c r="G1021" t="str">
        <f t="shared" si="16"/>
        <v>Non-Generation</v>
      </c>
      <c r="H1021" s="26">
        <v>903</v>
      </c>
      <c r="I1021" s="5" t="s">
        <v>31</v>
      </c>
      <c r="J1021" t="s">
        <v>32</v>
      </c>
      <c r="K1021" t="s">
        <v>16</v>
      </c>
      <c r="L1021" s="5">
        <v>2024</v>
      </c>
      <c r="M1021" s="6">
        <v>-0.32</v>
      </c>
    </row>
    <row r="1022" spans="1:13" x14ac:dyDescent="0.3">
      <c r="A1022" t="s">
        <v>280</v>
      </c>
      <c r="B1022" t="s">
        <v>307</v>
      </c>
      <c r="C1022" t="s">
        <v>145</v>
      </c>
      <c r="D1022" t="s">
        <v>146</v>
      </c>
      <c r="E1022" t="s">
        <v>323</v>
      </c>
      <c r="F1022" t="str">
        <f>VLOOKUP(H1022,Vlookup!A:B,2,0)</f>
        <v>426.4 Exp. For Certain Civic, Political and Related Activity</v>
      </c>
      <c r="G1022" t="str">
        <f t="shared" si="16"/>
        <v>Non-Generation</v>
      </c>
      <c r="H1022" s="26">
        <v>426.4</v>
      </c>
      <c r="I1022" s="5" t="s">
        <v>113</v>
      </c>
      <c r="J1022" t="s">
        <v>114</v>
      </c>
      <c r="K1022" t="s">
        <v>15</v>
      </c>
      <c r="L1022" s="5">
        <v>2024</v>
      </c>
      <c r="M1022" s="6">
        <v>441531.95380000002</v>
      </c>
    </row>
    <row r="1023" spans="1:13" x14ac:dyDescent="0.3">
      <c r="A1023" t="s">
        <v>280</v>
      </c>
      <c r="B1023" t="s">
        <v>307</v>
      </c>
      <c r="C1023" t="s">
        <v>145</v>
      </c>
      <c r="D1023" t="s">
        <v>146</v>
      </c>
      <c r="E1023" t="s">
        <v>323</v>
      </c>
      <c r="F1023" t="str">
        <f>VLOOKUP(H1023,Vlookup!A:B,2,0)</f>
        <v>426.4 Exp. For Certain Civic, Political and Related Activity</v>
      </c>
      <c r="G1023" t="str">
        <f t="shared" si="16"/>
        <v>Non-Generation</v>
      </c>
      <c r="H1023" s="26">
        <v>426.4</v>
      </c>
      <c r="I1023" s="5" t="s">
        <v>113</v>
      </c>
      <c r="J1023" t="s">
        <v>114</v>
      </c>
      <c r="K1023" t="s">
        <v>16</v>
      </c>
      <c r="L1023" s="5">
        <v>2024</v>
      </c>
      <c r="M1023" s="6">
        <v>48568.52</v>
      </c>
    </row>
    <row r="1024" spans="1:13" x14ac:dyDescent="0.3">
      <c r="A1024" t="s">
        <v>280</v>
      </c>
      <c r="B1024" t="s">
        <v>307</v>
      </c>
      <c r="C1024" t="s">
        <v>145</v>
      </c>
      <c r="D1024" t="s">
        <v>146</v>
      </c>
      <c r="E1024" t="s">
        <v>323</v>
      </c>
      <c r="F1024" t="str">
        <f>VLOOKUP(H1024,Vlookup!A:B,2,0)</f>
        <v>920-933 Admin &amp; General Operations</v>
      </c>
      <c r="G1024" t="str">
        <f t="shared" si="16"/>
        <v>Non-Generation</v>
      </c>
      <c r="H1024" s="26">
        <v>920</v>
      </c>
      <c r="I1024" s="5" t="s">
        <v>35</v>
      </c>
      <c r="J1024" t="s">
        <v>36</v>
      </c>
      <c r="K1024" t="s">
        <v>15</v>
      </c>
      <c r="L1024" s="5">
        <v>2024</v>
      </c>
      <c r="M1024" s="6">
        <v>3183201.7253999999</v>
      </c>
    </row>
    <row r="1025" spans="1:13" x14ac:dyDescent="0.3">
      <c r="A1025" t="s">
        <v>280</v>
      </c>
      <c r="B1025" t="s">
        <v>307</v>
      </c>
      <c r="C1025" t="s">
        <v>145</v>
      </c>
      <c r="D1025" t="s">
        <v>146</v>
      </c>
      <c r="E1025" t="s">
        <v>323</v>
      </c>
      <c r="F1025" t="str">
        <f>VLOOKUP(H1025,Vlookup!A:B,2,0)</f>
        <v>920-933 Admin &amp; General Operations</v>
      </c>
      <c r="G1025" t="str">
        <f t="shared" si="16"/>
        <v>Non-Generation</v>
      </c>
      <c r="H1025" s="26">
        <v>920</v>
      </c>
      <c r="I1025" s="5" t="s">
        <v>35</v>
      </c>
      <c r="J1025" t="s">
        <v>36</v>
      </c>
      <c r="K1025" t="s">
        <v>22</v>
      </c>
      <c r="L1025" s="5">
        <v>2024</v>
      </c>
      <c r="M1025" s="6">
        <v>-144745.69200000001</v>
      </c>
    </row>
    <row r="1026" spans="1:13" x14ac:dyDescent="0.3">
      <c r="A1026" t="s">
        <v>280</v>
      </c>
      <c r="B1026" t="s">
        <v>307</v>
      </c>
      <c r="C1026" t="s">
        <v>145</v>
      </c>
      <c r="D1026" t="s">
        <v>146</v>
      </c>
      <c r="E1026" t="s">
        <v>323</v>
      </c>
      <c r="F1026" t="str">
        <f>VLOOKUP(H1026,Vlookup!A:B,2,0)</f>
        <v>920-933 Admin &amp; General Operations</v>
      </c>
      <c r="G1026" t="str">
        <f t="shared" si="16"/>
        <v>Non-Generation</v>
      </c>
      <c r="H1026" s="26">
        <v>920</v>
      </c>
      <c r="I1026" s="5" t="s">
        <v>35</v>
      </c>
      <c r="J1026" t="s">
        <v>36</v>
      </c>
      <c r="K1026" t="s">
        <v>16</v>
      </c>
      <c r="L1026" s="5">
        <v>2024</v>
      </c>
      <c r="M1026" s="6">
        <v>335770</v>
      </c>
    </row>
    <row r="1027" spans="1:13" x14ac:dyDescent="0.3">
      <c r="A1027" t="s">
        <v>280</v>
      </c>
      <c r="B1027" t="s">
        <v>307</v>
      </c>
      <c r="C1027" t="s">
        <v>145</v>
      </c>
      <c r="D1027" t="s">
        <v>147</v>
      </c>
      <c r="E1027" t="s">
        <v>324</v>
      </c>
      <c r="F1027" t="str">
        <f>VLOOKUP(H1027,Vlookup!A:B,2,0)</f>
        <v>920-933 Admin &amp; General Operations</v>
      </c>
      <c r="G1027" t="str">
        <f t="shared" si="16"/>
        <v>Non-Generation</v>
      </c>
      <c r="H1027" s="26">
        <v>920</v>
      </c>
      <c r="I1027" s="5" t="s">
        <v>35</v>
      </c>
      <c r="J1027" t="s">
        <v>36</v>
      </c>
      <c r="K1027" t="s">
        <v>15</v>
      </c>
      <c r="L1027" s="5">
        <v>2024</v>
      </c>
      <c r="M1027" s="6">
        <v>2309260.9939999999</v>
      </c>
    </row>
    <row r="1028" spans="1:13" x14ac:dyDescent="0.3">
      <c r="A1028" t="s">
        <v>280</v>
      </c>
      <c r="B1028" t="s">
        <v>307</v>
      </c>
      <c r="C1028" t="s">
        <v>145</v>
      </c>
      <c r="D1028" t="s">
        <v>147</v>
      </c>
      <c r="E1028" t="s">
        <v>324</v>
      </c>
      <c r="F1028" t="str">
        <f>VLOOKUP(H1028,Vlookup!A:B,2,0)</f>
        <v>920-933 Admin &amp; General Operations</v>
      </c>
      <c r="G1028" t="str">
        <f t="shared" si="16"/>
        <v>Non-Generation</v>
      </c>
      <c r="H1028" s="26">
        <v>920</v>
      </c>
      <c r="I1028" s="5" t="s">
        <v>35</v>
      </c>
      <c r="J1028" t="s">
        <v>36</v>
      </c>
      <c r="K1028" t="s">
        <v>16</v>
      </c>
      <c r="L1028" s="5">
        <v>2024</v>
      </c>
      <c r="M1028" s="6">
        <v>254018.74</v>
      </c>
    </row>
    <row r="1029" spans="1:13" x14ac:dyDescent="0.3">
      <c r="A1029" t="s">
        <v>280</v>
      </c>
      <c r="B1029" t="s">
        <v>308</v>
      </c>
      <c r="C1029" t="s">
        <v>89</v>
      </c>
      <c r="D1029" t="s">
        <v>90</v>
      </c>
      <c r="E1029" t="s">
        <v>342</v>
      </c>
      <c r="F1029" t="str">
        <f>VLOOKUP(H1029,Vlookup!A:B,2,0)</f>
        <v>551-557 Combustion Turbine Maintenance</v>
      </c>
      <c r="G1029" t="str">
        <f t="shared" si="16"/>
        <v>Non-Generation</v>
      </c>
      <c r="H1029" s="26">
        <v>556</v>
      </c>
      <c r="I1029" s="5" t="s">
        <v>148</v>
      </c>
      <c r="J1029" t="s">
        <v>149</v>
      </c>
      <c r="K1029" t="s">
        <v>15</v>
      </c>
      <c r="L1029" s="5">
        <v>2024</v>
      </c>
      <c r="M1029" s="6">
        <v>398255.2</v>
      </c>
    </row>
    <row r="1030" spans="1:13" x14ac:dyDescent="0.3">
      <c r="A1030" t="s">
        <v>280</v>
      </c>
      <c r="B1030" t="s">
        <v>308</v>
      </c>
      <c r="C1030" t="s">
        <v>89</v>
      </c>
      <c r="D1030" t="s">
        <v>90</v>
      </c>
      <c r="E1030" t="s">
        <v>342</v>
      </c>
      <c r="F1030" t="str">
        <f>VLOOKUP(H1030,Vlookup!A:B,2,0)</f>
        <v>551-557 Combustion Turbine Maintenance</v>
      </c>
      <c r="G1030" t="str">
        <f t="shared" si="16"/>
        <v>Non-Generation</v>
      </c>
      <c r="H1030" s="26">
        <v>556</v>
      </c>
      <c r="I1030" s="5" t="s">
        <v>148</v>
      </c>
      <c r="J1030" t="s">
        <v>149</v>
      </c>
      <c r="K1030" t="s">
        <v>102</v>
      </c>
      <c r="L1030" s="5">
        <v>2024</v>
      </c>
      <c r="M1030" s="6">
        <v>1206803.8400000001</v>
      </c>
    </row>
    <row r="1031" spans="1:13" x14ac:dyDescent="0.3">
      <c r="A1031" t="s">
        <v>280</v>
      </c>
      <c r="B1031" t="s">
        <v>308</v>
      </c>
      <c r="C1031" t="s">
        <v>89</v>
      </c>
      <c r="D1031" t="s">
        <v>90</v>
      </c>
      <c r="E1031" t="s">
        <v>342</v>
      </c>
      <c r="F1031" t="str">
        <f>VLOOKUP(H1031,Vlookup!A:B,2,0)</f>
        <v>551-557 Combustion Turbine Maintenance</v>
      </c>
      <c r="G1031" t="str">
        <f t="shared" si="16"/>
        <v>Non-Generation</v>
      </c>
      <c r="H1031" s="26">
        <v>556</v>
      </c>
      <c r="I1031" s="5" t="s">
        <v>148</v>
      </c>
      <c r="J1031" t="s">
        <v>149</v>
      </c>
      <c r="K1031" t="s">
        <v>104</v>
      </c>
      <c r="L1031" s="5">
        <v>2024</v>
      </c>
      <c r="M1031" s="6">
        <v>360000.02</v>
      </c>
    </row>
    <row r="1032" spans="1:13" x14ac:dyDescent="0.3">
      <c r="A1032" t="s">
        <v>280</v>
      </c>
      <c r="B1032" t="s">
        <v>308</v>
      </c>
      <c r="C1032" t="s">
        <v>89</v>
      </c>
      <c r="D1032" t="s">
        <v>90</v>
      </c>
      <c r="E1032" t="s">
        <v>342</v>
      </c>
      <c r="F1032" t="str">
        <f>VLOOKUP(H1032,Vlookup!A:B,2,0)</f>
        <v>551-557 Combustion Turbine Maintenance</v>
      </c>
      <c r="G1032" t="str">
        <f t="shared" si="16"/>
        <v>Non-Generation</v>
      </c>
      <c r="H1032" s="26">
        <v>556</v>
      </c>
      <c r="I1032" s="5" t="s">
        <v>148</v>
      </c>
      <c r="J1032" t="s">
        <v>149</v>
      </c>
      <c r="K1032" t="s">
        <v>68</v>
      </c>
      <c r="L1032" s="5">
        <v>2024</v>
      </c>
      <c r="M1032" s="6">
        <v>2469.9299999999998</v>
      </c>
    </row>
    <row r="1033" spans="1:13" x14ac:dyDescent="0.3">
      <c r="A1033" t="s">
        <v>280</v>
      </c>
      <c r="B1033" t="s">
        <v>308</v>
      </c>
      <c r="C1033" t="s">
        <v>89</v>
      </c>
      <c r="D1033" t="s">
        <v>90</v>
      </c>
      <c r="E1033" t="s">
        <v>342</v>
      </c>
      <c r="F1033" t="str">
        <f>VLOOKUP(H1033,Vlookup!A:B,2,0)</f>
        <v>551-557 Combustion Turbine Maintenance</v>
      </c>
      <c r="G1033" t="str">
        <f t="shared" si="16"/>
        <v>Non-Generation</v>
      </c>
      <c r="H1033" s="26">
        <v>556</v>
      </c>
      <c r="I1033" s="5" t="s">
        <v>148</v>
      </c>
      <c r="J1033" t="s">
        <v>149</v>
      </c>
      <c r="K1033" t="s">
        <v>16</v>
      </c>
      <c r="L1033" s="5">
        <v>2024</v>
      </c>
      <c r="M1033" s="6">
        <v>44079.77</v>
      </c>
    </row>
    <row r="1034" spans="1:13" x14ac:dyDescent="0.3">
      <c r="A1034" t="s">
        <v>280</v>
      </c>
      <c r="B1034" t="s">
        <v>308</v>
      </c>
      <c r="C1034" t="s">
        <v>89</v>
      </c>
      <c r="D1034" t="s">
        <v>90</v>
      </c>
      <c r="E1034" t="s">
        <v>342</v>
      </c>
      <c r="F1034" t="str">
        <f>VLOOKUP(H1034,Vlookup!A:B,2,0)</f>
        <v>551-557 Combustion Turbine Maintenance</v>
      </c>
      <c r="G1034" t="str">
        <f t="shared" si="16"/>
        <v>Non-Generation</v>
      </c>
      <c r="H1034" s="26">
        <v>556</v>
      </c>
      <c r="I1034" s="5" t="s">
        <v>148</v>
      </c>
      <c r="J1034" t="s">
        <v>149</v>
      </c>
      <c r="K1034" t="s">
        <v>103</v>
      </c>
      <c r="L1034" s="5">
        <v>2024</v>
      </c>
      <c r="M1034" s="6">
        <v>47004.14</v>
      </c>
    </row>
    <row r="1035" spans="1:13" x14ac:dyDescent="0.3">
      <c r="A1035" t="s">
        <v>280</v>
      </c>
      <c r="B1035" t="s">
        <v>308</v>
      </c>
      <c r="C1035" t="s">
        <v>89</v>
      </c>
      <c r="D1035" t="s">
        <v>90</v>
      </c>
      <c r="E1035" t="s">
        <v>342</v>
      </c>
      <c r="F1035" t="str">
        <f>VLOOKUP(H1035,Vlookup!A:B,2,0)</f>
        <v>560-567 Transmission Operations</v>
      </c>
      <c r="G1035" t="str">
        <f t="shared" si="16"/>
        <v>Non-Generation</v>
      </c>
      <c r="H1035" s="26">
        <v>561</v>
      </c>
      <c r="I1035" s="5" t="s">
        <v>92</v>
      </c>
      <c r="J1035" t="s">
        <v>93</v>
      </c>
      <c r="K1035" t="s">
        <v>15</v>
      </c>
      <c r="L1035" s="5">
        <v>2024</v>
      </c>
      <c r="M1035" s="6">
        <v>199127.59</v>
      </c>
    </row>
    <row r="1036" spans="1:13" x14ac:dyDescent="0.3">
      <c r="A1036" t="s">
        <v>280</v>
      </c>
      <c r="B1036" t="s">
        <v>308</v>
      </c>
      <c r="C1036" t="s">
        <v>89</v>
      </c>
      <c r="D1036" t="s">
        <v>90</v>
      </c>
      <c r="E1036" t="s">
        <v>342</v>
      </c>
      <c r="F1036" t="str">
        <f>VLOOKUP(H1036,Vlookup!A:B,2,0)</f>
        <v>560-567 Transmission Operations</v>
      </c>
      <c r="G1036" t="str">
        <f t="shared" si="16"/>
        <v>Non-Generation</v>
      </c>
      <c r="H1036" s="26">
        <v>561</v>
      </c>
      <c r="I1036" s="5" t="s">
        <v>92</v>
      </c>
      <c r="J1036" t="s">
        <v>93</v>
      </c>
      <c r="K1036" t="s">
        <v>102</v>
      </c>
      <c r="L1036" s="5">
        <v>2024</v>
      </c>
      <c r="M1036" s="6">
        <v>603401.91500000004</v>
      </c>
    </row>
    <row r="1037" spans="1:13" x14ac:dyDescent="0.3">
      <c r="A1037" t="s">
        <v>280</v>
      </c>
      <c r="B1037" t="s">
        <v>308</v>
      </c>
      <c r="C1037" t="s">
        <v>89</v>
      </c>
      <c r="D1037" t="s">
        <v>90</v>
      </c>
      <c r="E1037" t="s">
        <v>342</v>
      </c>
      <c r="F1037" t="str">
        <f>VLOOKUP(H1037,Vlookup!A:B,2,0)</f>
        <v>560-567 Transmission Operations</v>
      </c>
      <c r="G1037" t="str">
        <f t="shared" si="16"/>
        <v>Non-Generation</v>
      </c>
      <c r="H1037" s="26">
        <v>561</v>
      </c>
      <c r="I1037" s="5" t="s">
        <v>92</v>
      </c>
      <c r="J1037" t="s">
        <v>93</v>
      </c>
      <c r="K1037" t="s">
        <v>104</v>
      </c>
      <c r="L1037" s="5">
        <v>2024</v>
      </c>
      <c r="M1037" s="6">
        <v>180000.019</v>
      </c>
    </row>
    <row r="1038" spans="1:13" x14ac:dyDescent="0.3">
      <c r="A1038" t="s">
        <v>280</v>
      </c>
      <c r="B1038" t="s">
        <v>308</v>
      </c>
      <c r="C1038" t="s">
        <v>89</v>
      </c>
      <c r="D1038" t="s">
        <v>90</v>
      </c>
      <c r="E1038" t="s">
        <v>342</v>
      </c>
      <c r="F1038" t="str">
        <f>VLOOKUP(H1038,Vlookup!A:B,2,0)</f>
        <v>560-567 Transmission Operations</v>
      </c>
      <c r="G1038" t="str">
        <f t="shared" si="16"/>
        <v>Non-Generation</v>
      </c>
      <c r="H1038" s="26">
        <v>561</v>
      </c>
      <c r="I1038" s="5" t="s">
        <v>92</v>
      </c>
      <c r="J1038" t="s">
        <v>93</v>
      </c>
      <c r="K1038" t="s">
        <v>68</v>
      </c>
      <c r="L1038" s="5">
        <v>2024</v>
      </c>
      <c r="M1038" s="6">
        <v>1234.97</v>
      </c>
    </row>
    <row r="1039" spans="1:13" x14ac:dyDescent="0.3">
      <c r="A1039" t="s">
        <v>280</v>
      </c>
      <c r="B1039" t="s">
        <v>308</v>
      </c>
      <c r="C1039" t="s">
        <v>89</v>
      </c>
      <c r="D1039" t="s">
        <v>90</v>
      </c>
      <c r="E1039" t="s">
        <v>342</v>
      </c>
      <c r="F1039" t="str">
        <f>VLOOKUP(H1039,Vlookup!A:B,2,0)</f>
        <v>560-567 Transmission Operations</v>
      </c>
      <c r="G1039" t="str">
        <f t="shared" si="16"/>
        <v>Non-Generation</v>
      </c>
      <c r="H1039" s="26">
        <v>561</v>
      </c>
      <c r="I1039" s="5" t="s">
        <v>92</v>
      </c>
      <c r="J1039" t="s">
        <v>93</v>
      </c>
      <c r="K1039" t="s">
        <v>16</v>
      </c>
      <c r="L1039" s="5">
        <v>2024</v>
      </c>
      <c r="M1039" s="6">
        <v>22039.89</v>
      </c>
    </row>
    <row r="1040" spans="1:13" x14ac:dyDescent="0.3">
      <c r="A1040" t="s">
        <v>280</v>
      </c>
      <c r="B1040" t="s">
        <v>308</v>
      </c>
      <c r="C1040" t="s">
        <v>89</v>
      </c>
      <c r="D1040" t="s">
        <v>90</v>
      </c>
      <c r="E1040" t="s">
        <v>342</v>
      </c>
      <c r="F1040" t="str">
        <f>VLOOKUP(H1040,Vlookup!A:B,2,0)</f>
        <v>560-567 Transmission Operations</v>
      </c>
      <c r="G1040" t="str">
        <f t="shared" si="16"/>
        <v>Non-Generation</v>
      </c>
      <c r="H1040" s="26">
        <v>561</v>
      </c>
      <c r="I1040" s="5" t="s">
        <v>92</v>
      </c>
      <c r="J1040" t="s">
        <v>93</v>
      </c>
      <c r="K1040" t="s">
        <v>103</v>
      </c>
      <c r="L1040" s="5">
        <v>2024</v>
      </c>
      <c r="M1040" s="6">
        <v>23502.07</v>
      </c>
    </row>
    <row r="1041" spans="1:13" x14ac:dyDescent="0.3">
      <c r="A1041" t="s">
        <v>280</v>
      </c>
      <c r="B1041" t="s">
        <v>308</v>
      </c>
      <c r="C1041" t="s">
        <v>89</v>
      </c>
      <c r="D1041" t="s">
        <v>90</v>
      </c>
      <c r="E1041" t="s">
        <v>342</v>
      </c>
      <c r="F1041" t="str">
        <f>VLOOKUP(H1041,Vlookup!A:B,2,0)</f>
        <v>560-567 Transmission Operations</v>
      </c>
      <c r="G1041" t="str">
        <f t="shared" si="16"/>
        <v>Non-Generation</v>
      </c>
      <c r="H1041" s="26">
        <v>561</v>
      </c>
      <c r="I1041" s="5" t="s">
        <v>94</v>
      </c>
      <c r="J1041" t="s">
        <v>95</v>
      </c>
      <c r="K1041" t="s">
        <v>15</v>
      </c>
      <c r="L1041" s="5">
        <v>2024</v>
      </c>
      <c r="M1041" s="6">
        <v>199127.64</v>
      </c>
    </row>
    <row r="1042" spans="1:13" x14ac:dyDescent="0.3">
      <c r="A1042" t="s">
        <v>280</v>
      </c>
      <c r="B1042" t="s">
        <v>308</v>
      </c>
      <c r="C1042" t="s">
        <v>89</v>
      </c>
      <c r="D1042" t="s">
        <v>90</v>
      </c>
      <c r="E1042" t="s">
        <v>342</v>
      </c>
      <c r="F1042" t="str">
        <f>VLOOKUP(H1042,Vlookup!A:B,2,0)</f>
        <v>560-567 Transmission Operations</v>
      </c>
      <c r="G1042" t="str">
        <f t="shared" ref="G1042:G1105" si="17">IF(B1042="FEG_ES",E1042,"Non-Generation")</f>
        <v>Non-Generation</v>
      </c>
      <c r="H1042" s="26">
        <v>561</v>
      </c>
      <c r="I1042" s="5" t="s">
        <v>94</v>
      </c>
      <c r="J1042" t="s">
        <v>95</v>
      </c>
      <c r="K1042" t="s">
        <v>102</v>
      </c>
      <c r="L1042" s="5">
        <v>2024</v>
      </c>
      <c r="M1042" s="6">
        <v>603401.93999999994</v>
      </c>
    </row>
    <row r="1043" spans="1:13" x14ac:dyDescent="0.3">
      <c r="A1043" t="s">
        <v>280</v>
      </c>
      <c r="B1043" t="s">
        <v>308</v>
      </c>
      <c r="C1043" t="s">
        <v>89</v>
      </c>
      <c r="D1043" t="s">
        <v>90</v>
      </c>
      <c r="E1043" t="s">
        <v>342</v>
      </c>
      <c r="F1043" t="str">
        <f>VLOOKUP(H1043,Vlookup!A:B,2,0)</f>
        <v>560-567 Transmission Operations</v>
      </c>
      <c r="G1043" t="str">
        <f t="shared" si="17"/>
        <v>Non-Generation</v>
      </c>
      <c r="H1043" s="26">
        <v>561</v>
      </c>
      <c r="I1043" s="5" t="s">
        <v>94</v>
      </c>
      <c r="J1043" t="s">
        <v>95</v>
      </c>
      <c r="K1043" t="s">
        <v>104</v>
      </c>
      <c r="L1043" s="5">
        <v>2024</v>
      </c>
      <c r="M1043" s="6">
        <v>179999.98</v>
      </c>
    </row>
    <row r="1044" spans="1:13" x14ac:dyDescent="0.3">
      <c r="A1044" t="s">
        <v>280</v>
      </c>
      <c r="B1044" t="s">
        <v>308</v>
      </c>
      <c r="C1044" t="s">
        <v>89</v>
      </c>
      <c r="D1044" t="s">
        <v>90</v>
      </c>
      <c r="E1044" t="s">
        <v>342</v>
      </c>
      <c r="F1044" t="str">
        <f>VLOOKUP(H1044,Vlookup!A:B,2,0)</f>
        <v>560-567 Transmission Operations</v>
      </c>
      <c r="G1044" t="str">
        <f t="shared" si="17"/>
        <v>Non-Generation</v>
      </c>
      <c r="H1044" s="26">
        <v>561</v>
      </c>
      <c r="I1044" s="5" t="s">
        <v>94</v>
      </c>
      <c r="J1044" t="s">
        <v>95</v>
      </c>
      <c r="K1044" t="s">
        <v>68</v>
      </c>
      <c r="L1044" s="5">
        <v>2024</v>
      </c>
      <c r="M1044" s="6">
        <v>1234.97</v>
      </c>
    </row>
    <row r="1045" spans="1:13" x14ac:dyDescent="0.3">
      <c r="A1045" t="s">
        <v>280</v>
      </c>
      <c r="B1045" t="s">
        <v>308</v>
      </c>
      <c r="C1045" t="s">
        <v>89</v>
      </c>
      <c r="D1045" t="s">
        <v>90</v>
      </c>
      <c r="E1045" t="s">
        <v>342</v>
      </c>
      <c r="F1045" t="str">
        <f>VLOOKUP(H1045,Vlookup!A:B,2,0)</f>
        <v>560-567 Transmission Operations</v>
      </c>
      <c r="G1045" t="str">
        <f t="shared" si="17"/>
        <v>Non-Generation</v>
      </c>
      <c r="H1045" s="26">
        <v>561</v>
      </c>
      <c r="I1045" s="5" t="s">
        <v>94</v>
      </c>
      <c r="J1045" t="s">
        <v>95</v>
      </c>
      <c r="K1045" t="s">
        <v>16</v>
      </c>
      <c r="L1045" s="5">
        <v>2024</v>
      </c>
      <c r="M1045" s="6">
        <v>22039.88</v>
      </c>
    </row>
    <row r="1046" spans="1:13" x14ac:dyDescent="0.3">
      <c r="A1046" t="s">
        <v>280</v>
      </c>
      <c r="B1046" t="s">
        <v>308</v>
      </c>
      <c r="C1046" t="s">
        <v>89</v>
      </c>
      <c r="D1046" t="s">
        <v>90</v>
      </c>
      <c r="E1046" t="s">
        <v>342</v>
      </c>
      <c r="F1046" t="str">
        <f>VLOOKUP(H1046,Vlookup!A:B,2,0)</f>
        <v>560-567 Transmission Operations</v>
      </c>
      <c r="G1046" t="str">
        <f t="shared" si="17"/>
        <v>Non-Generation</v>
      </c>
      <c r="H1046" s="26">
        <v>561</v>
      </c>
      <c r="I1046" s="5" t="s">
        <v>94</v>
      </c>
      <c r="J1046" t="s">
        <v>95</v>
      </c>
      <c r="K1046" t="s">
        <v>103</v>
      </c>
      <c r="L1046" s="5">
        <v>2024</v>
      </c>
      <c r="M1046" s="6">
        <v>23502.07</v>
      </c>
    </row>
    <row r="1047" spans="1:13" x14ac:dyDescent="0.3">
      <c r="A1047" t="s">
        <v>280</v>
      </c>
      <c r="B1047" t="s">
        <v>308</v>
      </c>
      <c r="C1047" t="s">
        <v>89</v>
      </c>
      <c r="D1047" t="s">
        <v>90</v>
      </c>
      <c r="E1047" t="s">
        <v>342</v>
      </c>
      <c r="F1047" t="str">
        <f>VLOOKUP(H1047,Vlookup!A:B,2,0)</f>
        <v>560-567 Transmission Operations</v>
      </c>
      <c r="G1047" t="str">
        <f t="shared" si="17"/>
        <v>Non-Generation</v>
      </c>
      <c r="H1047" s="26">
        <v>561</v>
      </c>
      <c r="I1047" s="5" t="s">
        <v>96</v>
      </c>
      <c r="J1047" t="s">
        <v>97</v>
      </c>
      <c r="K1047" t="s">
        <v>15</v>
      </c>
      <c r="L1047" s="5">
        <v>2024</v>
      </c>
      <c r="M1047" s="6">
        <v>199127.64</v>
      </c>
    </row>
    <row r="1048" spans="1:13" x14ac:dyDescent="0.3">
      <c r="A1048" t="s">
        <v>280</v>
      </c>
      <c r="B1048" t="s">
        <v>308</v>
      </c>
      <c r="C1048" t="s">
        <v>89</v>
      </c>
      <c r="D1048" t="s">
        <v>90</v>
      </c>
      <c r="E1048" t="s">
        <v>342</v>
      </c>
      <c r="F1048" t="str">
        <f>VLOOKUP(H1048,Vlookup!A:B,2,0)</f>
        <v>560-567 Transmission Operations</v>
      </c>
      <c r="G1048" t="str">
        <f t="shared" si="17"/>
        <v>Non-Generation</v>
      </c>
      <c r="H1048" s="26">
        <v>561</v>
      </c>
      <c r="I1048" s="5" t="s">
        <v>96</v>
      </c>
      <c r="J1048" t="s">
        <v>97</v>
      </c>
      <c r="K1048" t="s">
        <v>102</v>
      </c>
      <c r="L1048" s="5">
        <v>2024</v>
      </c>
      <c r="M1048" s="6">
        <v>603401.93999999994</v>
      </c>
    </row>
    <row r="1049" spans="1:13" x14ac:dyDescent="0.3">
      <c r="A1049" t="s">
        <v>280</v>
      </c>
      <c r="B1049" t="s">
        <v>308</v>
      </c>
      <c r="C1049" t="s">
        <v>89</v>
      </c>
      <c r="D1049" t="s">
        <v>90</v>
      </c>
      <c r="E1049" t="s">
        <v>342</v>
      </c>
      <c r="F1049" t="str">
        <f>VLOOKUP(H1049,Vlookup!A:B,2,0)</f>
        <v>560-567 Transmission Operations</v>
      </c>
      <c r="G1049" t="str">
        <f t="shared" si="17"/>
        <v>Non-Generation</v>
      </c>
      <c r="H1049" s="26">
        <v>561</v>
      </c>
      <c r="I1049" s="5" t="s">
        <v>96</v>
      </c>
      <c r="J1049" t="s">
        <v>97</v>
      </c>
      <c r="K1049" t="s">
        <v>104</v>
      </c>
      <c r="L1049" s="5">
        <v>2024</v>
      </c>
      <c r="M1049" s="6">
        <v>179999.98</v>
      </c>
    </row>
    <row r="1050" spans="1:13" x14ac:dyDescent="0.3">
      <c r="A1050" t="s">
        <v>280</v>
      </c>
      <c r="B1050" t="s">
        <v>308</v>
      </c>
      <c r="C1050" t="s">
        <v>89</v>
      </c>
      <c r="D1050" t="s">
        <v>90</v>
      </c>
      <c r="E1050" t="s">
        <v>342</v>
      </c>
      <c r="F1050" t="str">
        <f>VLOOKUP(H1050,Vlookup!A:B,2,0)</f>
        <v>560-567 Transmission Operations</v>
      </c>
      <c r="G1050" t="str">
        <f t="shared" si="17"/>
        <v>Non-Generation</v>
      </c>
      <c r="H1050" s="26">
        <v>561</v>
      </c>
      <c r="I1050" s="5" t="s">
        <v>96</v>
      </c>
      <c r="J1050" t="s">
        <v>97</v>
      </c>
      <c r="K1050" t="s">
        <v>68</v>
      </c>
      <c r="L1050" s="5">
        <v>2024</v>
      </c>
      <c r="M1050" s="6">
        <v>1234.97</v>
      </c>
    </row>
    <row r="1051" spans="1:13" x14ac:dyDescent="0.3">
      <c r="A1051" t="s">
        <v>280</v>
      </c>
      <c r="B1051" t="s">
        <v>308</v>
      </c>
      <c r="C1051" t="s">
        <v>89</v>
      </c>
      <c r="D1051" t="s">
        <v>90</v>
      </c>
      <c r="E1051" t="s">
        <v>342</v>
      </c>
      <c r="F1051" t="str">
        <f>VLOOKUP(H1051,Vlookup!A:B,2,0)</f>
        <v>560-567 Transmission Operations</v>
      </c>
      <c r="G1051" t="str">
        <f t="shared" si="17"/>
        <v>Non-Generation</v>
      </c>
      <c r="H1051" s="26">
        <v>561</v>
      </c>
      <c r="I1051" s="5" t="s">
        <v>96</v>
      </c>
      <c r="J1051" t="s">
        <v>97</v>
      </c>
      <c r="K1051" t="s">
        <v>16</v>
      </c>
      <c r="L1051" s="5">
        <v>2024</v>
      </c>
      <c r="M1051" s="6">
        <v>22039.88</v>
      </c>
    </row>
    <row r="1052" spans="1:13" x14ac:dyDescent="0.3">
      <c r="A1052" t="s">
        <v>280</v>
      </c>
      <c r="B1052" t="s">
        <v>308</v>
      </c>
      <c r="C1052" t="s">
        <v>89</v>
      </c>
      <c r="D1052" t="s">
        <v>90</v>
      </c>
      <c r="E1052" t="s">
        <v>342</v>
      </c>
      <c r="F1052" t="str">
        <f>VLOOKUP(H1052,Vlookup!A:B,2,0)</f>
        <v>560-567 Transmission Operations</v>
      </c>
      <c r="G1052" t="str">
        <f t="shared" si="17"/>
        <v>Non-Generation</v>
      </c>
      <c r="H1052" s="26">
        <v>561</v>
      </c>
      <c r="I1052" s="5" t="s">
        <v>96</v>
      </c>
      <c r="J1052" t="s">
        <v>97</v>
      </c>
      <c r="K1052" t="s">
        <v>103</v>
      </c>
      <c r="L1052" s="5">
        <v>2024</v>
      </c>
      <c r="M1052" s="6">
        <v>23502.07</v>
      </c>
    </row>
    <row r="1053" spans="1:13" x14ac:dyDescent="0.3">
      <c r="A1053" t="s">
        <v>280</v>
      </c>
      <c r="B1053" t="s">
        <v>308</v>
      </c>
      <c r="C1053" t="s">
        <v>89</v>
      </c>
      <c r="D1053" t="s">
        <v>90</v>
      </c>
      <c r="E1053" t="s">
        <v>342</v>
      </c>
      <c r="F1053" t="str">
        <f>VLOOKUP(H1053,Vlookup!A:B,2,0)</f>
        <v>568-574 Transmission Maintenance</v>
      </c>
      <c r="G1053" t="str">
        <f t="shared" si="17"/>
        <v>Non-Generation</v>
      </c>
      <c r="H1053" s="26">
        <v>569.20000000000005</v>
      </c>
      <c r="I1053" s="5" t="s">
        <v>190</v>
      </c>
      <c r="J1053" t="s">
        <v>191</v>
      </c>
      <c r="K1053" t="s">
        <v>15</v>
      </c>
      <c r="L1053" s="5">
        <v>2024</v>
      </c>
      <c r="M1053" s="6">
        <v>819504.92599999998</v>
      </c>
    </row>
    <row r="1054" spans="1:13" x14ac:dyDescent="0.3">
      <c r="A1054" t="s">
        <v>280</v>
      </c>
      <c r="B1054" t="s">
        <v>308</v>
      </c>
      <c r="C1054" t="s">
        <v>89</v>
      </c>
      <c r="D1054" t="s">
        <v>90</v>
      </c>
      <c r="E1054" t="s">
        <v>342</v>
      </c>
      <c r="F1054" t="str">
        <f>VLOOKUP(H1054,Vlookup!A:B,2,0)</f>
        <v>568-574 Transmission Maintenance</v>
      </c>
      <c r="G1054" t="str">
        <f t="shared" si="17"/>
        <v>Non-Generation</v>
      </c>
      <c r="H1054" s="26">
        <v>569.20000000000005</v>
      </c>
      <c r="I1054" s="5" t="s">
        <v>190</v>
      </c>
      <c r="J1054" t="s">
        <v>191</v>
      </c>
      <c r="K1054" t="s">
        <v>16</v>
      </c>
      <c r="L1054" s="5">
        <v>2024</v>
      </c>
      <c r="M1054" s="6">
        <v>90145.56</v>
      </c>
    </row>
    <row r="1055" spans="1:13" x14ac:dyDescent="0.3">
      <c r="A1055" t="s">
        <v>280</v>
      </c>
      <c r="B1055" t="s">
        <v>308</v>
      </c>
      <c r="C1055" t="s">
        <v>89</v>
      </c>
      <c r="D1055" t="s">
        <v>90</v>
      </c>
      <c r="E1055" t="s">
        <v>326</v>
      </c>
      <c r="F1055" t="str">
        <f>VLOOKUP(H1055,Vlookup!A:B,2,0)</f>
        <v>560-567 Transmission Operations</v>
      </c>
      <c r="G1055" t="str">
        <f t="shared" si="17"/>
        <v>Non-Generation</v>
      </c>
      <c r="H1055" s="26">
        <v>561</v>
      </c>
      <c r="I1055" s="5" t="s">
        <v>94</v>
      </c>
      <c r="J1055" t="s">
        <v>95</v>
      </c>
      <c r="K1055" t="s">
        <v>15</v>
      </c>
      <c r="L1055" s="5">
        <v>2024</v>
      </c>
      <c r="M1055" s="6">
        <v>201224.44</v>
      </c>
    </row>
    <row r="1056" spans="1:13" x14ac:dyDescent="0.3">
      <c r="A1056" t="s">
        <v>280</v>
      </c>
      <c r="B1056" t="s">
        <v>308</v>
      </c>
      <c r="C1056" t="s">
        <v>89</v>
      </c>
      <c r="D1056" t="s">
        <v>90</v>
      </c>
      <c r="E1056" t="s">
        <v>326</v>
      </c>
      <c r="F1056" t="str">
        <f>VLOOKUP(H1056,Vlookup!A:B,2,0)</f>
        <v>560-567 Transmission Operations</v>
      </c>
      <c r="G1056" t="str">
        <f t="shared" si="17"/>
        <v>Non-Generation</v>
      </c>
      <c r="H1056" s="26">
        <v>561</v>
      </c>
      <c r="I1056" s="5" t="s">
        <v>94</v>
      </c>
      <c r="J1056" t="s">
        <v>95</v>
      </c>
      <c r="K1056" t="s">
        <v>16</v>
      </c>
      <c r="L1056" s="5">
        <v>2024</v>
      </c>
      <c r="M1056" s="6">
        <v>22134.66</v>
      </c>
    </row>
    <row r="1057" spans="1:13" x14ac:dyDescent="0.3">
      <c r="A1057" t="s">
        <v>280</v>
      </c>
      <c r="B1057" t="s">
        <v>308</v>
      </c>
      <c r="C1057" t="s">
        <v>89</v>
      </c>
      <c r="D1057" t="s">
        <v>90</v>
      </c>
      <c r="E1057" t="s">
        <v>326</v>
      </c>
      <c r="F1057" t="str">
        <f>VLOOKUP(H1057,Vlookup!A:B,2,0)</f>
        <v>560-567 Transmission Operations</v>
      </c>
      <c r="G1057" t="str">
        <f t="shared" si="17"/>
        <v>Non-Generation</v>
      </c>
      <c r="H1057" s="26">
        <v>561</v>
      </c>
      <c r="I1057" s="5" t="s">
        <v>96</v>
      </c>
      <c r="J1057" t="s">
        <v>97</v>
      </c>
      <c r="K1057" t="s">
        <v>15</v>
      </c>
      <c r="L1057" s="5">
        <v>2024</v>
      </c>
      <c r="M1057" s="6">
        <v>22358.241999999998</v>
      </c>
    </row>
    <row r="1058" spans="1:13" x14ac:dyDescent="0.3">
      <c r="A1058" t="s">
        <v>280</v>
      </c>
      <c r="B1058" t="s">
        <v>308</v>
      </c>
      <c r="C1058" t="s">
        <v>89</v>
      </c>
      <c r="D1058" t="s">
        <v>90</v>
      </c>
      <c r="E1058" t="s">
        <v>326</v>
      </c>
      <c r="F1058" t="str">
        <f>VLOOKUP(H1058,Vlookup!A:B,2,0)</f>
        <v>560-567 Transmission Operations</v>
      </c>
      <c r="G1058" t="str">
        <f t="shared" si="17"/>
        <v>Non-Generation</v>
      </c>
      <c r="H1058" s="26">
        <v>561</v>
      </c>
      <c r="I1058" s="5" t="s">
        <v>96</v>
      </c>
      <c r="J1058" t="s">
        <v>97</v>
      </c>
      <c r="K1058" t="s">
        <v>16</v>
      </c>
      <c r="L1058" s="5">
        <v>2024</v>
      </c>
      <c r="M1058" s="6">
        <v>2459.38</v>
      </c>
    </row>
    <row r="1059" spans="1:13" x14ac:dyDescent="0.3">
      <c r="A1059" t="s">
        <v>280</v>
      </c>
      <c r="B1059" t="s">
        <v>308</v>
      </c>
      <c r="C1059" t="s">
        <v>89</v>
      </c>
      <c r="D1059" t="s">
        <v>90</v>
      </c>
      <c r="E1059" t="s">
        <v>326</v>
      </c>
      <c r="F1059" t="str">
        <f>VLOOKUP(H1059,Vlookup!A:B,2,0)</f>
        <v>560-567 Transmission Operations</v>
      </c>
      <c r="G1059" t="str">
        <f t="shared" si="17"/>
        <v>Non-Generation</v>
      </c>
      <c r="H1059" s="26">
        <v>566</v>
      </c>
      <c r="I1059" s="5" t="s">
        <v>60</v>
      </c>
      <c r="J1059" t="s">
        <v>61</v>
      </c>
      <c r="K1059" t="s">
        <v>15</v>
      </c>
      <c r="L1059" s="5">
        <v>2024</v>
      </c>
      <c r="M1059" s="6">
        <v>373645.50400000002</v>
      </c>
    </row>
    <row r="1060" spans="1:13" x14ac:dyDescent="0.3">
      <c r="A1060" t="s">
        <v>280</v>
      </c>
      <c r="B1060" t="s">
        <v>308</v>
      </c>
      <c r="C1060" t="s">
        <v>89</v>
      </c>
      <c r="D1060" t="s">
        <v>90</v>
      </c>
      <c r="E1060" t="s">
        <v>326</v>
      </c>
      <c r="F1060" t="str">
        <f>VLOOKUP(H1060,Vlookup!A:B,2,0)</f>
        <v>560-567 Transmission Operations</v>
      </c>
      <c r="G1060" t="str">
        <f t="shared" si="17"/>
        <v>Non-Generation</v>
      </c>
      <c r="H1060" s="26">
        <v>566</v>
      </c>
      <c r="I1060" s="5" t="s">
        <v>60</v>
      </c>
      <c r="J1060" t="s">
        <v>61</v>
      </c>
      <c r="K1060" t="s">
        <v>16</v>
      </c>
      <c r="L1060" s="5">
        <v>2024</v>
      </c>
      <c r="M1060" s="6">
        <v>41101.040000000001</v>
      </c>
    </row>
    <row r="1061" spans="1:13" x14ac:dyDescent="0.3">
      <c r="A1061" t="s">
        <v>280</v>
      </c>
      <c r="B1061" t="s">
        <v>308</v>
      </c>
      <c r="C1061" t="s">
        <v>89</v>
      </c>
      <c r="D1061" t="s">
        <v>90</v>
      </c>
      <c r="E1061" t="s">
        <v>343</v>
      </c>
      <c r="F1061" t="str">
        <f>VLOOKUP(H1061,Vlookup!A:B,2,0)</f>
        <v>560-567 Transmission Operations</v>
      </c>
      <c r="G1061" t="str">
        <f t="shared" si="17"/>
        <v>Non-Generation</v>
      </c>
      <c r="H1061" s="26">
        <v>561</v>
      </c>
      <c r="I1061" s="5" t="s">
        <v>94</v>
      </c>
      <c r="J1061" t="s">
        <v>95</v>
      </c>
      <c r="K1061" t="s">
        <v>15</v>
      </c>
      <c r="L1061" s="5">
        <v>2024</v>
      </c>
      <c r="M1061" s="6">
        <v>1159590.42</v>
      </c>
    </row>
    <row r="1062" spans="1:13" x14ac:dyDescent="0.3">
      <c r="A1062" t="s">
        <v>280</v>
      </c>
      <c r="B1062" t="s">
        <v>308</v>
      </c>
      <c r="C1062" t="s">
        <v>89</v>
      </c>
      <c r="D1062" t="s">
        <v>90</v>
      </c>
      <c r="E1062" t="s">
        <v>343</v>
      </c>
      <c r="F1062" t="str">
        <f>VLOOKUP(H1062,Vlookup!A:B,2,0)</f>
        <v>560-567 Transmission Operations</v>
      </c>
      <c r="G1062" t="str">
        <f t="shared" si="17"/>
        <v>Non-Generation</v>
      </c>
      <c r="H1062" s="26">
        <v>561</v>
      </c>
      <c r="I1062" s="5" t="s">
        <v>94</v>
      </c>
      <c r="J1062" t="s">
        <v>95</v>
      </c>
      <c r="K1062" t="s">
        <v>16</v>
      </c>
      <c r="L1062" s="5">
        <v>2024</v>
      </c>
      <c r="M1062" s="6">
        <v>127554.96</v>
      </c>
    </row>
    <row r="1063" spans="1:13" x14ac:dyDescent="0.3">
      <c r="A1063" t="s">
        <v>280</v>
      </c>
      <c r="B1063" t="s">
        <v>308</v>
      </c>
      <c r="C1063" t="s">
        <v>89</v>
      </c>
      <c r="D1063" t="s">
        <v>90</v>
      </c>
      <c r="E1063" t="s">
        <v>343</v>
      </c>
      <c r="F1063" t="str">
        <f>VLOOKUP(H1063,Vlookup!A:B,2,0)</f>
        <v>560-567 Transmission Operations</v>
      </c>
      <c r="G1063" t="str">
        <f t="shared" si="17"/>
        <v>Non-Generation</v>
      </c>
      <c r="H1063" s="26">
        <v>561</v>
      </c>
      <c r="I1063" s="5" t="s">
        <v>96</v>
      </c>
      <c r="J1063" t="s">
        <v>97</v>
      </c>
      <c r="K1063" t="s">
        <v>15</v>
      </c>
      <c r="L1063" s="5">
        <v>2024</v>
      </c>
      <c r="M1063" s="6">
        <v>128843.414</v>
      </c>
    </row>
    <row r="1064" spans="1:13" x14ac:dyDescent="0.3">
      <c r="A1064" t="s">
        <v>280</v>
      </c>
      <c r="B1064" t="s">
        <v>308</v>
      </c>
      <c r="C1064" t="s">
        <v>89</v>
      </c>
      <c r="D1064" t="s">
        <v>90</v>
      </c>
      <c r="E1064" t="s">
        <v>343</v>
      </c>
      <c r="F1064" t="str">
        <f>VLOOKUP(H1064,Vlookup!A:B,2,0)</f>
        <v>560-567 Transmission Operations</v>
      </c>
      <c r="G1064" t="str">
        <f t="shared" si="17"/>
        <v>Non-Generation</v>
      </c>
      <c r="H1064" s="26">
        <v>561</v>
      </c>
      <c r="I1064" s="5" t="s">
        <v>96</v>
      </c>
      <c r="J1064" t="s">
        <v>97</v>
      </c>
      <c r="K1064" t="s">
        <v>16</v>
      </c>
      <c r="L1064" s="5">
        <v>2024</v>
      </c>
      <c r="M1064" s="6">
        <v>14172.78</v>
      </c>
    </row>
    <row r="1065" spans="1:13" x14ac:dyDescent="0.3">
      <c r="A1065" t="s">
        <v>280</v>
      </c>
      <c r="B1065" t="s">
        <v>308</v>
      </c>
      <c r="C1065" t="s">
        <v>89</v>
      </c>
      <c r="D1065" t="s">
        <v>90</v>
      </c>
      <c r="E1065" t="s">
        <v>327</v>
      </c>
      <c r="F1065" t="str">
        <f>VLOOKUP(H1065,Vlookup!A:B,2,0)</f>
        <v>551-557 Combustion Turbine Maintenance</v>
      </c>
      <c r="G1065" t="str">
        <f t="shared" si="17"/>
        <v>Non-Generation</v>
      </c>
      <c r="H1065" s="26">
        <v>556</v>
      </c>
      <c r="I1065" s="5" t="s">
        <v>148</v>
      </c>
      <c r="J1065" t="s">
        <v>149</v>
      </c>
      <c r="K1065" t="s">
        <v>15</v>
      </c>
      <c r="L1065" s="5">
        <v>2024</v>
      </c>
      <c r="M1065" s="6">
        <v>78789.66</v>
      </c>
    </row>
    <row r="1066" spans="1:13" x14ac:dyDescent="0.3">
      <c r="A1066" t="s">
        <v>280</v>
      </c>
      <c r="B1066" t="s">
        <v>308</v>
      </c>
      <c r="C1066" t="s">
        <v>89</v>
      </c>
      <c r="D1066" t="s">
        <v>90</v>
      </c>
      <c r="E1066" t="s">
        <v>327</v>
      </c>
      <c r="F1066" t="str">
        <f>VLOOKUP(H1066,Vlookup!A:B,2,0)</f>
        <v>551-557 Combustion Turbine Maintenance</v>
      </c>
      <c r="G1066" t="str">
        <f t="shared" si="17"/>
        <v>Non-Generation</v>
      </c>
      <c r="H1066" s="26">
        <v>556</v>
      </c>
      <c r="I1066" s="5" t="s">
        <v>148</v>
      </c>
      <c r="J1066" t="s">
        <v>149</v>
      </c>
      <c r="K1066" t="s">
        <v>16</v>
      </c>
      <c r="L1066" s="5">
        <v>2024</v>
      </c>
      <c r="M1066" s="6">
        <v>8666.84</v>
      </c>
    </row>
    <row r="1067" spans="1:13" x14ac:dyDescent="0.3">
      <c r="A1067" t="s">
        <v>280</v>
      </c>
      <c r="B1067" t="s">
        <v>308</v>
      </c>
      <c r="C1067" t="s">
        <v>89</v>
      </c>
      <c r="D1067" t="s">
        <v>90</v>
      </c>
      <c r="E1067" t="s">
        <v>327</v>
      </c>
      <c r="F1067" t="str">
        <f>VLOOKUP(H1067,Vlookup!A:B,2,0)</f>
        <v>560-567 Transmission Operations</v>
      </c>
      <c r="G1067" t="str">
        <f t="shared" si="17"/>
        <v>Non-Generation</v>
      </c>
      <c r="H1067" s="26">
        <v>561</v>
      </c>
      <c r="I1067" s="5" t="s">
        <v>92</v>
      </c>
      <c r="J1067" t="s">
        <v>93</v>
      </c>
      <c r="K1067" t="s">
        <v>15</v>
      </c>
      <c r="L1067" s="5">
        <v>2024</v>
      </c>
      <c r="M1067" s="6">
        <v>65293.065999999999</v>
      </c>
    </row>
    <row r="1068" spans="1:13" x14ac:dyDescent="0.3">
      <c r="A1068" t="s">
        <v>280</v>
      </c>
      <c r="B1068" t="s">
        <v>308</v>
      </c>
      <c r="C1068" t="s">
        <v>89</v>
      </c>
      <c r="D1068" t="s">
        <v>90</v>
      </c>
      <c r="E1068" t="s">
        <v>327</v>
      </c>
      <c r="F1068" t="str">
        <f>VLOOKUP(H1068,Vlookup!A:B,2,0)</f>
        <v>560-567 Transmission Operations</v>
      </c>
      <c r="G1068" t="str">
        <f t="shared" si="17"/>
        <v>Non-Generation</v>
      </c>
      <c r="H1068" s="26">
        <v>561</v>
      </c>
      <c r="I1068" s="5" t="s">
        <v>92</v>
      </c>
      <c r="J1068" t="s">
        <v>93</v>
      </c>
      <c r="K1068" t="s">
        <v>16</v>
      </c>
      <c r="L1068" s="5">
        <v>2024</v>
      </c>
      <c r="M1068" s="6">
        <v>7441.26</v>
      </c>
    </row>
    <row r="1069" spans="1:13" x14ac:dyDescent="0.3">
      <c r="A1069" t="s">
        <v>280</v>
      </c>
      <c r="B1069" t="s">
        <v>308</v>
      </c>
      <c r="C1069" t="s">
        <v>89</v>
      </c>
      <c r="D1069" t="s">
        <v>90</v>
      </c>
      <c r="E1069" t="s">
        <v>327</v>
      </c>
      <c r="F1069" t="str">
        <f>VLOOKUP(H1069,Vlookup!A:B,2,0)</f>
        <v>560-567 Transmission Operations</v>
      </c>
      <c r="G1069" t="str">
        <f t="shared" si="17"/>
        <v>Non-Generation</v>
      </c>
      <c r="H1069" s="26">
        <v>561</v>
      </c>
      <c r="I1069" s="5" t="s">
        <v>94</v>
      </c>
      <c r="J1069" t="s">
        <v>95</v>
      </c>
      <c r="K1069" t="s">
        <v>15</v>
      </c>
      <c r="L1069" s="5">
        <v>2024</v>
      </c>
      <c r="M1069" s="6">
        <v>130038.46</v>
      </c>
    </row>
    <row r="1070" spans="1:13" x14ac:dyDescent="0.3">
      <c r="A1070" t="s">
        <v>280</v>
      </c>
      <c r="B1070" t="s">
        <v>308</v>
      </c>
      <c r="C1070" t="s">
        <v>89</v>
      </c>
      <c r="D1070" t="s">
        <v>90</v>
      </c>
      <c r="E1070" t="s">
        <v>327</v>
      </c>
      <c r="F1070" t="str">
        <f>VLOOKUP(H1070,Vlookup!A:B,2,0)</f>
        <v>560-567 Transmission Operations</v>
      </c>
      <c r="G1070" t="str">
        <f t="shared" si="17"/>
        <v>Non-Generation</v>
      </c>
      <c r="H1070" s="26">
        <v>561</v>
      </c>
      <c r="I1070" s="5" t="s">
        <v>94</v>
      </c>
      <c r="J1070" t="s">
        <v>95</v>
      </c>
      <c r="K1070" t="s">
        <v>16</v>
      </c>
      <c r="L1070" s="5">
        <v>2024</v>
      </c>
      <c r="M1070" s="6">
        <v>15210.68</v>
      </c>
    </row>
    <row r="1071" spans="1:13" x14ac:dyDescent="0.3">
      <c r="A1071" t="s">
        <v>280</v>
      </c>
      <c r="B1071" t="s">
        <v>308</v>
      </c>
      <c r="C1071" t="s">
        <v>89</v>
      </c>
      <c r="D1071" t="s">
        <v>90</v>
      </c>
      <c r="E1071" t="s">
        <v>327</v>
      </c>
      <c r="F1071" t="str">
        <f>VLOOKUP(H1071,Vlookup!A:B,2,0)</f>
        <v>560-567 Transmission Operations</v>
      </c>
      <c r="G1071" t="str">
        <f t="shared" si="17"/>
        <v>Non-Generation</v>
      </c>
      <c r="H1071" s="26">
        <v>561</v>
      </c>
      <c r="I1071" s="5" t="s">
        <v>96</v>
      </c>
      <c r="J1071" t="s">
        <v>97</v>
      </c>
      <c r="K1071" t="s">
        <v>15</v>
      </c>
      <c r="L1071" s="5">
        <v>2024</v>
      </c>
      <c r="M1071" s="6">
        <v>52343.96</v>
      </c>
    </row>
    <row r="1072" spans="1:13" x14ac:dyDescent="0.3">
      <c r="A1072" t="s">
        <v>280</v>
      </c>
      <c r="B1072" t="s">
        <v>308</v>
      </c>
      <c r="C1072" t="s">
        <v>89</v>
      </c>
      <c r="D1072" t="s">
        <v>90</v>
      </c>
      <c r="E1072" t="s">
        <v>327</v>
      </c>
      <c r="F1072" t="str">
        <f>VLOOKUP(H1072,Vlookup!A:B,2,0)</f>
        <v>560-567 Transmission Operations</v>
      </c>
      <c r="G1072" t="str">
        <f t="shared" si="17"/>
        <v>Non-Generation</v>
      </c>
      <c r="H1072" s="26">
        <v>561</v>
      </c>
      <c r="I1072" s="5" t="s">
        <v>96</v>
      </c>
      <c r="J1072" t="s">
        <v>97</v>
      </c>
      <c r="K1072" t="s">
        <v>16</v>
      </c>
      <c r="L1072" s="5">
        <v>2024</v>
      </c>
      <c r="M1072" s="6">
        <v>5887.32</v>
      </c>
    </row>
    <row r="1073" spans="1:13" x14ac:dyDescent="0.3">
      <c r="A1073" t="s">
        <v>280</v>
      </c>
      <c r="B1073" t="s">
        <v>308</v>
      </c>
      <c r="C1073" t="s">
        <v>89</v>
      </c>
      <c r="D1073" t="s">
        <v>90</v>
      </c>
      <c r="E1073" t="s">
        <v>327</v>
      </c>
      <c r="F1073" t="str">
        <f>VLOOKUP(H1073,Vlookup!A:B,2,0)</f>
        <v>920-933 Admin &amp; General Operations</v>
      </c>
      <c r="G1073" t="str">
        <f t="shared" si="17"/>
        <v>Non-Generation</v>
      </c>
      <c r="H1073" s="26">
        <v>920</v>
      </c>
      <c r="I1073" s="5" t="s">
        <v>35</v>
      </c>
      <c r="J1073" t="s">
        <v>36</v>
      </c>
      <c r="K1073" t="s">
        <v>15</v>
      </c>
      <c r="L1073" s="5">
        <v>2024</v>
      </c>
      <c r="M1073" s="6">
        <v>398102.42300000001</v>
      </c>
    </row>
    <row r="1074" spans="1:13" x14ac:dyDescent="0.3">
      <c r="A1074" t="s">
        <v>280</v>
      </c>
      <c r="B1074" t="s">
        <v>308</v>
      </c>
      <c r="C1074" t="s">
        <v>89</v>
      </c>
      <c r="D1074" t="s">
        <v>90</v>
      </c>
      <c r="E1074" t="s">
        <v>327</v>
      </c>
      <c r="F1074" t="str">
        <f>VLOOKUP(H1074,Vlookup!A:B,2,0)</f>
        <v>920-933 Admin &amp; General Operations</v>
      </c>
      <c r="G1074" t="str">
        <f t="shared" si="17"/>
        <v>Non-Generation</v>
      </c>
      <c r="H1074" s="26">
        <v>920</v>
      </c>
      <c r="I1074" s="5" t="s">
        <v>35</v>
      </c>
      <c r="J1074" t="s">
        <v>36</v>
      </c>
      <c r="K1074" t="s">
        <v>37</v>
      </c>
      <c r="L1074" s="5">
        <v>2024</v>
      </c>
      <c r="M1074" s="6">
        <v>-181500</v>
      </c>
    </row>
    <row r="1075" spans="1:13" x14ac:dyDescent="0.3">
      <c r="A1075" t="s">
        <v>280</v>
      </c>
      <c r="B1075" t="s">
        <v>308</v>
      </c>
      <c r="C1075" t="s">
        <v>89</v>
      </c>
      <c r="D1075" t="s">
        <v>90</v>
      </c>
      <c r="E1075" t="s">
        <v>327</v>
      </c>
      <c r="F1075" t="str">
        <f>VLOOKUP(H1075,Vlookup!A:B,2,0)</f>
        <v>920-933 Admin &amp; General Operations</v>
      </c>
      <c r="G1075" t="str">
        <f t="shared" si="17"/>
        <v>Non-Generation</v>
      </c>
      <c r="H1075" s="26">
        <v>920</v>
      </c>
      <c r="I1075" s="5" t="s">
        <v>35</v>
      </c>
      <c r="J1075" t="s">
        <v>36</v>
      </c>
      <c r="K1075" t="s">
        <v>16</v>
      </c>
      <c r="L1075" s="5">
        <v>2024</v>
      </c>
      <c r="M1075" s="6">
        <v>44768.84</v>
      </c>
    </row>
    <row r="1076" spans="1:13" x14ac:dyDescent="0.3">
      <c r="A1076" t="s">
        <v>280</v>
      </c>
      <c r="B1076" t="s">
        <v>308</v>
      </c>
      <c r="C1076" t="s">
        <v>89</v>
      </c>
      <c r="D1076" t="s">
        <v>150</v>
      </c>
      <c r="E1076" t="s">
        <v>344</v>
      </c>
      <c r="F1076" t="str">
        <f>VLOOKUP(H1076,Vlookup!A:B,2,0)</f>
        <v>560-567 Transmission Operations</v>
      </c>
      <c r="G1076" t="str">
        <f t="shared" si="17"/>
        <v>Non-Generation</v>
      </c>
      <c r="H1076" s="26">
        <v>566</v>
      </c>
      <c r="I1076" s="5" t="s">
        <v>60</v>
      </c>
      <c r="J1076" t="s">
        <v>61</v>
      </c>
      <c r="K1076" t="s">
        <v>102</v>
      </c>
      <c r="L1076" s="5">
        <v>2024</v>
      </c>
      <c r="M1076" s="6">
        <v>10790.52</v>
      </c>
    </row>
    <row r="1077" spans="1:13" x14ac:dyDescent="0.3">
      <c r="A1077" t="s">
        <v>280</v>
      </c>
      <c r="B1077" t="s">
        <v>308</v>
      </c>
      <c r="C1077" t="s">
        <v>89</v>
      </c>
      <c r="D1077" t="s">
        <v>150</v>
      </c>
      <c r="E1077" t="s">
        <v>344</v>
      </c>
      <c r="F1077" t="str">
        <f>VLOOKUP(H1077,Vlookup!A:B,2,0)</f>
        <v>560-567 Transmission Operations</v>
      </c>
      <c r="G1077" t="str">
        <f t="shared" si="17"/>
        <v>Non-Generation</v>
      </c>
      <c r="H1077" s="26">
        <v>566</v>
      </c>
      <c r="I1077" s="5" t="s">
        <v>60</v>
      </c>
      <c r="J1077" t="s">
        <v>61</v>
      </c>
      <c r="K1077" t="s">
        <v>134</v>
      </c>
      <c r="L1077" s="5">
        <v>2024</v>
      </c>
      <c r="M1077" s="6">
        <v>1135.71</v>
      </c>
    </row>
    <row r="1078" spans="1:13" x14ac:dyDescent="0.3">
      <c r="A1078" t="s">
        <v>280</v>
      </c>
      <c r="B1078" t="s">
        <v>308</v>
      </c>
      <c r="C1078" t="s">
        <v>89</v>
      </c>
      <c r="D1078" t="s">
        <v>150</v>
      </c>
      <c r="E1078" t="s">
        <v>344</v>
      </c>
      <c r="F1078" t="str">
        <f>VLOOKUP(H1078,Vlookup!A:B,2,0)</f>
        <v>560-567 Transmission Operations</v>
      </c>
      <c r="G1078" t="str">
        <f t="shared" si="17"/>
        <v>Non-Generation</v>
      </c>
      <c r="H1078" s="26">
        <v>566</v>
      </c>
      <c r="I1078" s="5" t="s">
        <v>60</v>
      </c>
      <c r="J1078" t="s">
        <v>61</v>
      </c>
      <c r="K1078" t="s">
        <v>103</v>
      </c>
      <c r="L1078" s="5">
        <v>2024</v>
      </c>
      <c r="M1078" s="6">
        <v>433.82</v>
      </c>
    </row>
    <row r="1079" spans="1:13" x14ac:dyDescent="0.3">
      <c r="A1079" t="s">
        <v>280</v>
      </c>
      <c r="B1079" t="s">
        <v>308</v>
      </c>
      <c r="C1079" t="s">
        <v>89</v>
      </c>
      <c r="D1079" t="s">
        <v>150</v>
      </c>
      <c r="E1079" t="s">
        <v>344</v>
      </c>
      <c r="F1079" t="str">
        <f>VLOOKUP(H1079,Vlookup!A:B,2,0)</f>
        <v>580-589 Distribution Operations</v>
      </c>
      <c r="G1079" t="str">
        <f t="shared" si="17"/>
        <v>Non-Generation</v>
      </c>
      <c r="H1079" s="26">
        <v>588</v>
      </c>
      <c r="I1079" s="5" t="s">
        <v>43</v>
      </c>
      <c r="J1079" t="s">
        <v>44</v>
      </c>
      <c r="K1079" t="s">
        <v>102</v>
      </c>
      <c r="L1079" s="5">
        <v>2024</v>
      </c>
      <c r="M1079" s="6">
        <v>6825.42</v>
      </c>
    </row>
    <row r="1080" spans="1:13" x14ac:dyDescent="0.3">
      <c r="A1080" t="s">
        <v>280</v>
      </c>
      <c r="B1080" t="s">
        <v>308</v>
      </c>
      <c r="C1080" t="s">
        <v>89</v>
      </c>
      <c r="D1080" t="s">
        <v>150</v>
      </c>
      <c r="E1080" t="s">
        <v>344</v>
      </c>
      <c r="F1080" t="str">
        <f>VLOOKUP(H1080,Vlookup!A:B,2,0)</f>
        <v>580-589 Distribution Operations</v>
      </c>
      <c r="G1080" t="str">
        <f t="shared" si="17"/>
        <v>Non-Generation</v>
      </c>
      <c r="H1080" s="26">
        <v>588</v>
      </c>
      <c r="I1080" s="5" t="s">
        <v>43</v>
      </c>
      <c r="J1080" t="s">
        <v>44</v>
      </c>
      <c r="K1080" t="s">
        <v>134</v>
      </c>
      <c r="L1080" s="5">
        <v>2024</v>
      </c>
      <c r="M1080" s="6">
        <v>773.97</v>
      </c>
    </row>
    <row r="1081" spans="1:13" x14ac:dyDescent="0.3">
      <c r="A1081" t="s">
        <v>280</v>
      </c>
      <c r="B1081" t="s">
        <v>308</v>
      </c>
      <c r="C1081" t="s">
        <v>89</v>
      </c>
      <c r="D1081" t="s">
        <v>150</v>
      </c>
      <c r="E1081" t="s">
        <v>344</v>
      </c>
      <c r="F1081" t="str">
        <f>VLOOKUP(H1081,Vlookup!A:B,2,0)</f>
        <v>580-589 Distribution Operations</v>
      </c>
      <c r="G1081" t="str">
        <f t="shared" si="17"/>
        <v>Non-Generation</v>
      </c>
      <c r="H1081" s="26">
        <v>588</v>
      </c>
      <c r="I1081" s="5" t="s">
        <v>43</v>
      </c>
      <c r="J1081" t="s">
        <v>44</v>
      </c>
      <c r="K1081" t="s">
        <v>103</v>
      </c>
      <c r="L1081" s="5">
        <v>2024</v>
      </c>
      <c r="M1081" s="6">
        <v>274.39</v>
      </c>
    </row>
    <row r="1082" spans="1:13" x14ac:dyDescent="0.3">
      <c r="A1082" t="s">
        <v>280</v>
      </c>
      <c r="B1082" t="s">
        <v>308</v>
      </c>
      <c r="C1082" t="s">
        <v>89</v>
      </c>
      <c r="D1082" t="s">
        <v>150</v>
      </c>
      <c r="E1082" t="s">
        <v>328</v>
      </c>
      <c r="F1082" t="str">
        <f>VLOOKUP(H1082,Vlookup!A:B,2,0)</f>
        <v>560-567 Transmission Operations</v>
      </c>
      <c r="G1082" t="str">
        <f t="shared" si="17"/>
        <v>Non-Generation</v>
      </c>
      <c r="H1082" s="26">
        <v>566</v>
      </c>
      <c r="I1082" s="5" t="s">
        <v>60</v>
      </c>
      <c r="J1082" t="s">
        <v>61</v>
      </c>
      <c r="K1082" t="s">
        <v>15</v>
      </c>
      <c r="L1082" s="5">
        <v>2024</v>
      </c>
      <c r="M1082" s="6">
        <v>276260.58679999999</v>
      </c>
    </row>
    <row r="1083" spans="1:13" x14ac:dyDescent="0.3">
      <c r="A1083" t="s">
        <v>280</v>
      </c>
      <c r="B1083" t="s">
        <v>308</v>
      </c>
      <c r="C1083" t="s">
        <v>89</v>
      </c>
      <c r="D1083" t="s">
        <v>150</v>
      </c>
      <c r="E1083" t="s">
        <v>328</v>
      </c>
      <c r="F1083" t="str">
        <f>VLOOKUP(H1083,Vlookup!A:B,2,0)</f>
        <v>560-567 Transmission Operations</v>
      </c>
      <c r="G1083" t="str">
        <f t="shared" si="17"/>
        <v>Non-Generation</v>
      </c>
      <c r="H1083" s="26">
        <v>566</v>
      </c>
      <c r="I1083" s="5" t="s">
        <v>60</v>
      </c>
      <c r="J1083" t="s">
        <v>61</v>
      </c>
      <c r="K1083" t="s">
        <v>102</v>
      </c>
      <c r="L1083" s="5">
        <v>2024</v>
      </c>
      <c r="M1083" s="6">
        <v>17754.02</v>
      </c>
    </row>
    <row r="1084" spans="1:13" x14ac:dyDescent="0.3">
      <c r="A1084" t="s">
        <v>280</v>
      </c>
      <c r="B1084" t="s">
        <v>308</v>
      </c>
      <c r="C1084" t="s">
        <v>89</v>
      </c>
      <c r="D1084" t="s">
        <v>150</v>
      </c>
      <c r="E1084" t="s">
        <v>328</v>
      </c>
      <c r="F1084" t="str">
        <f>VLOOKUP(H1084,Vlookup!A:B,2,0)</f>
        <v>560-567 Transmission Operations</v>
      </c>
      <c r="G1084" t="str">
        <f t="shared" si="17"/>
        <v>Non-Generation</v>
      </c>
      <c r="H1084" s="26">
        <v>566</v>
      </c>
      <c r="I1084" s="5" t="s">
        <v>60</v>
      </c>
      <c r="J1084" t="s">
        <v>61</v>
      </c>
      <c r="K1084" t="s">
        <v>23</v>
      </c>
      <c r="L1084" s="5">
        <v>2024</v>
      </c>
      <c r="M1084" s="6">
        <v>254.16</v>
      </c>
    </row>
    <row r="1085" spans="1:13" x14ac:dyDescent="0.3">
      <c r="A1085" t="s">
        <v>280</v>
      </c>
      <c r="B1085" t="s">
        <v>308</v>
      </c>
      <c r="C1085" t="s">
        <v>89</v>
      </c>
      <c r="D1085" t="s">
        <v>150</v>
      </c>
      <c r="E1085" t="s">
        <v>328</v>
      </c>
      <c r="F1085" t="str">
        <f>VLOOKUP(H1085,Vlookup!A:B,2,0)</f>
        <v>560-567 Transmission Operations</v>
      </c>
      <c r="G1085" t="str">
        <f t="shared" si="17"/>
        <v>Non-Generation</v>
      </c>
      <c r="H1085" s="26">
        <v>566</v>
      </c>
      <c r="I1085" s="5" t="s">
        <v>60</v>
      </c>
      <c r="J1085" t="s">
        <v>61</v>
      </c>
      <c r="K1085" t="s">
        <v>134</v>
      </c>
      <c r="L1085" s="5">
        <v>2024</v>
      </c>
      <c r="M1085" s="6">
        <v>5937.52</v>
      </c>
    </row>
    <row r="1086" spans="1:13" x14ac:dyDescent="0.3">
      <c r="A1086" t="s">
        <v>280</v>
      </c>
      <c r="B1086" t="s">
        <v>308</v>
      </c>
      <c r="C1086" t="s">
        <v>89</v>
      </c>
      <c r="D1086" t="s">
        <v>150</v>
      </c>
      <c r="E1086" t="s">
        <v>328</v>
      </c>
      <c r="F1086" t="str">
        <f>VLOOKUP(H1086,Vlookup!A:B,2,0)</f>
        <v>560-567 Transmission Operations</v>
      </c>
      <c r="G1086" t="str">
        <f t="shared" si="17"/>
        <v>Non-Generation</v>
      </c>
      <c r="H1086" s="26">
        <v>566</v>
      </c>
      <c r="I1086" s="5" t="s">
        <v>60</v>
      </c>
      <c r="J1086" t="s">
        <v>61</v>
      </c>
      <c r="K1086" t="s">
        <v>16</v>
      </c>
      <c r="L1086" s="5">
        <v>2024</v>
      </c>
      <c r="M1086" s="6">
        <v>31269.41</v>
      </c>
    </row>
    <row r="1087" spans="1:13" x14ac:dyDescent="0.3">
      <c r="A1087" t="s">
        <v>280</v>
      </c>
      <c r="B1087" t="s">
        <v>308</v>
      </c>
      <c r="C1087" t="s">
        <v>89</v>
      </c>
      <c r="D1087" t="s">
        <v>150</v>
      </c>
      <c r="E1087" t="s">
        <v>328</v>
      </c>
      <c r="F1087" t="str">
        <f>VLOOKUP(H1087,Vlookup!A:B,2,0)</f>
        <v>560-567 Transmission Operations</v>
      </c>
      <c r="G1087" t="str">
        <f t="shared" si="17"/>
        <v>Non-Generation</v>
      </c>
      <c r="H1087" s="26">
        <v>566</v>
      </c>
      <c r="I1087" s="5" t="s">
        <v>60</v>
      </c>
      <c r="J1087" t="s">
        <v>61</v>
      </c>
      <c r="K1087" t="s">
        <v>103</v>
      </c>
      <c r="L1087" s="5">
        <v>2024</v>
      </c>
      <c r="M1087" s="6">
        <v>713.82</v>
      </c>
    </row>
    <row r="1088" spans="1:13" x14ac:dyDescent="0.3">
      <c r="A1088" t="s">
        <v>280</v>
      </c>
      <c r="B1088" t="s">
        <v>308</v>
      </c>
      <c r="C1088" t="s">
        <v>89</v>
      </c>
      <c r="D1088" t="s">
        <v>150</v>
      </c>
      <c r="E1088" t="s">
        <v>328</v>
      </c>
      <c r="F1088" t="str">
        <f>VLOOKUP(H1088,Vlookup!A:B,2,0)</f>
        <v>568-574 Transmission Maintenance</v>
      </c>
      <c r="G1088" t="str">
        <f t="shared" si="17"/>
        <v>Non-Generation</v>
      </c>
      <c r="H1088" s="26">
        <v>569.20000000000005</v>
      </c>
      <c r="I1088" s="5" t="s">
        <v>190</v>
      </c>
      <c r="J1088" t="s">
        <v>191</v>
      </c>
      <c r="K1088" t="s">
        <v>15</v>
      </c>
      <c r="L1088" s="5">
        <v>2024</v>
      </c>
      <c r="M1088" s="6">
        <v>4536.7683999999999</v>
      </c>
    </row>
    <row r="1089" spans="1:13" x14ac:dyDescent="0.3">
      <c r="A1089" t="s">
        <v>280</v>
      </c>
      <c r="B1089" t="s">
        <v>308</v>
      </c>
      <c r="C1089" t="s">
        <v>89</v>
      </c>
      <c r="D1089" t="s">
        <v>150</v>
      </c>
      <c r="E1089" t="s">
        <v>328</v>
      </c>
      <c r="F1089" t="str">
        <f>VLOOKUP(H1089,Vlookup!A:B,2,0)</f>
        <v>568-574 Transmission Maintenance</v>
      </c>
      <c r="G1089" t="str">
        <f t="shared" si="17"/>
        <v>Non-Generation</v>
      </c>
      <c r="H1089" s="26">
        <v>569.20000000000005</v>
      </c>
      <c r="I1089" s="5" t="s">
        <v>190</v>
      </c>
      <c r="J1089" t="s">
        <v>191</v>
      </c>
      <c r="K1089" t="s">
        <v>16</v>
      </c>
      <c r="L1089" s="5">
        <v>2024</v>
      </c>
      <c r="M1089" s="6">
        <v>499.02</v>
      </c>
    </row>
    <row r="1090" spans="1:13" x14ac:dyDescent="0.3">
      <c r="A1090" t="s">
        <v>280</v>
      </c>
      <c r="B1090" t="s">
        <v>308</v>
      </c>
      <c r="C1090" t="s">
        <v>89</v>
      </c>
      <c r="D1090" t="s">
        <v>150</v>
      </c>
      <c r="E1090" t="s">
        <v>328</v>
      </c>
      <c r="F1090" t="str">
        <f>VLOOKUP(H1090,Vlookup!A:B,2,0)</f>
        <v>568-574 Transmission Maintenance</v>
      </c>
      <c r="G1090" t="str">
        <f t="shared" si="17"/>
        <v>Non-Generation</v>
      </c>
      <c r="H1090" s="26">
        <v>571</v>
      </c>
      <c r="I1090" s="5" t="s">
        <v>99</v>
      </c>
      <c r="J1090" t="s">
        <v>100</v>
      </c>
      <c r="K1090" t="s">
        <v>15</v>
      </c>
      <c r="L1090" s="5">
        <v>2024</v>
      </c>
      <c r="M1090" s="6">
        <v>87739.423200000005</v>
      </c>
    </row>
    <row r="1091" spans="1:13" x14ac:dyDescent="0.3">
      <c r="A1091" t="s">
        <v>280</v>
      </c>
      <c r="B1091" t="s">
        <v>308</v>
      </c>
      <c r="C1091" t="s">
        <v>89</v>
      </c>
      <c r="D1091" t="s">
        <v>150</v>
      </c>
      <c r="E1091" t="s">
        <v>328</v>
      </c>
      <c r="F1091" t="str">
        <f>VLOOKUP(H1091,Vlookup!A:B,2,0)</f>
        <v>568-574 Transmission Maintenance</v>
      </c>
      <c r="G1091" t="str">
        <f t="shared" si="17"/>
        <v>Non-Generation</v>
      </c>
      <c r="H1091" s="26">
        <v>571</v>
      </c>
      <c r="I1091" s="5" t="s">
        <v>99</v>
      </c>
      <c r="J1091" t="s">
        <v>100</v>
      </c>
      <c r="K1091" t="s">
        <v>134</v>
      </c>
      <c r="L1091" s="5">
        <v>2024</v>
      </c>
      <c r="M1091" s="6">
        <v>68658.259999999995</v>
      </c>
    </row>
    <row r="1092" spans="1:13" x14ac:dyDescent="0.3">
      <c r="A1092" t="s">
        <v>280</v>
      </c>
      <c r="B1092" t="s">
        <v>308</v>
      </c>
      <c r="C1092" t="s">
        <v>89</v>
      </c>
      <c r="D1092" t="s">
        <v>150</v>
      </c>
      <c r="E1092" t="s">
        <v>328</v>
      </c>
      <c r="F1092" t="str">
        <f>VLOOKUP(H1092,Vlookup!A:B,2,0)</f>
        <v>568-574 Transmission Maintenance</v>
      </c>
      <c r="G1092" t="str">
        <f t="shared" si="17"/>
        <v>Non-Generation</v>
      </c>
      <c r="H1092" s="26">
        <v>571</v>
      </c>
      <c r="I1092" s="5" t="s">
        <v>99</v>
      </c>
      <c r="J1092" t="s">
        <v>100</v>
      </c>
      <c r="K1092" t="s">
        <v>16</v>
      </c>
      <c r="L1092" s="5">
        <v>2024</v>
      </c>
      <c r="M1092" s="6">
        <v>9651.35</v>
      </c>
    </row>
    <row r="1093" spans="1:13" x14ac:dyDescent="0.3">
      <c r="A1093" t="s">
        <v>280</v>
      </c>
      <c r="B1093" t="s">
        <v>308</v>
      </c>
      <c r="C1093" t="s">
        <v>89</v>
      </c>
      <c r="D1093" t="s">
        <v>150</v>
      </c>
      <c r="E1093" t="s">
        <v>328</v>
      </c>
      <c r="F1093" t="str">
        <f>VLOOKUP(H1093,Vlookup!A:B,2,0)</f>
        <v>580-589 Distribution Operations</v>
      </c>
      <c r="G1093" t="str">
        <f t="shared" si="17"/>
        <v>Non-Generation</v>
      </c>
      <c r="H1093" s="26">
        <v>588</v>
      </c>
      <c r="I1093" s="5" t="s">
        <v>43</v>
      </c>
      <c r="J1093" t="s">
        <v>44</v>
      </c>
      <c r="K1093" t="s">
        <v>102</v>
      </c>
      <c r="L1093" s="5">
        <v>2024</v>
      </c>
      <c r="M1093" s="6">
        <v>41490.43</v>
      </c>
    </row>
    <row r="1094" spans="1:13" x14ac:dyDescent="0.3">
      <c r="A1094" t="s">
        <v>280</v>
      </c>
      <c r="B1094" t="s">
        <v>308</v>
      </c>
      <c r="C1094" t="s">
        <v>89</v>
      </c>
      <c r="D1094" t="s">
        <v>150</v>
      </c>
      <c r="E1094" t="s">
        <v>328</v>
      </c>
      <c r="F1094" t="str">
        <f>VLOOKUP(H1094,Vlookup!A:B,2,0)</f>
        <v>580-589 Distribution Operations</v>
      </c>
      <c r="G1094" t="str">
        <f t="shared" si="17"/>
        <v>Non-Generation</v>
      </c>
      <c r="H1094" s="26">
        <v>588</v>
      </c>
      <c r="I1094" s="5" t="s">
        <v>43</v>
      </c>
      <c r="J1094" t="s">
        <v>44</v>
      </c>
      <c r="K1094" t="s">
        <v>134</v>
      </c>
      <c r="L1094" s="5">
        <v>2024</v>
      </c>
      <c r="M1094" s="6">
        <v>1799.53</v>
      </c>
    </row>
    <row r="1095" spans="1:13" x14ac:dyDescent="0.3">
      <c r="A1095" t="s">
        <v>280</v>
      </c>
      <c r="B1095" t="s">
        <v>308</v>
      </c>
      <c r="C1095" t="s">
        <v>89</v>
      </c>
      <c r="D1095" t="s">
        <v>150</v>
      </c>
      <c r="E1095" t="s">
        <v>328</v>
      </c>
      <c r="F1095" t="str">
        <f>VLOOKUP(H1095,Vlookup!A:B,2,0)</f>
        <v>580-589 Distribution Operations</v>
      </c>
      <c r="G1095" t="str">
        <f t="shared" si="17"/>
        <v>Non-Generation</v>
      </c>
      <c r="H1095" s="26">
        <v>588</v>
      </c>
      <c r="I1095" s="5" t="s">
        <v>43</v>
      </c>
      <c r="J1095" t="s">
        <v>44</v>
      </c>
      <c r="K1095" t="s">
        <v>103</v>
      </c>
      <c r="L1095" s="5">
        <v>2024</v>
      </c>
      <c r="M1095" s="6">
        <v>1667.92</v>
      </c>
    </row>
    <row r="1096" spans="1:13" x14ac:dyDescent="0.3">
      <c r="A1096" t="s">
        <v>280</v>
      </c>
      <c r="B1096" t="s">
        <v>308</v>
      </c>
      <c r="C1096" t="s">
        <v>89</v>
      </c>
      <c r="D1096" t="s">
        <v>150</v>
      </c>
      <c r="E1096" t="s">
        <v>328</v>
      </c>
      <c r="F1096" t="str">
        <f>VLOOKUP(H1096,Vlookup!A:B,2,0)</f>
        <v>590-598 Distribution Maintenance</v>
      </c>
      <c r="G1096" t="str">
        <f t="shared" si="17"/>
        <v>Non-Generation</v>
      </c>
      <c r="H1096" s="26">
        <v>593</v>
      </c>
      <c r="I1096" s="5" t="s">
        <v>84</v>
      </c>
      <c r="J1096" t="s">
        <v>85</v>
      </c>
      <c r="K1096" t="s">
        <v>134</v>
      </c>
      <c r="L1096" s="5">
        <v>2024</v>
      </c>
      <c r="M1096" s="6">
        <v>18196.5</v>
      </c>
    </row>
    <row r="1097" spans="1:13" x14ac:dyDescent="0.3">
      <c r="A1097" t="s">
        <v>280</v>
      </c>
      <c r="B1097" t="s">
        <v>308</v>
      </c>
      <c r="C1097" t="s">
        <v>89</v>
      </c>
      <c r="D1097" t="s">
        <v>206</v>
      </c>
      <c r="E1097" t="s">
        <v>345</v>
      </c>
      <c r="F1097" t="str">
        <f>VLOOKUP(H1097,Vlookup!A:B,2,0)</f>
        <v>560-567 Transmission Operations</v>
      </c>
      <c r="G1097" t="str">
        <f t="shared" si="17"/>
        <v>Non-Generation</v>
      </c>
      <c r="H1097" s="26">
        <v>566</v>
      </c>
      <c r="I1097" s="5" t="s">
        <v>207</v>
      </c>
      <c r="J1097" t="s">
        <v>208</v>
      </c>
      <c r="K1097" t="s">
        <v>15</v>
      </c>
      <c r="L1097" s="5">
        <v>2024</v>
      </c>
      <c r="M1097" s="6">
        <v>14715.647800000001</v>
      </c>
    </row>
    <row r="1098" spans="1:13" x14ac:dyDescent="0.3">
      <c r="A1098" t="s">
        <v>280</v>
      </c>
      <c r="B1098" t="s">
        <v>308</v>
      </c>
      <c r="C1098" t="s">
        <v>89</v>
      </c>
      <c r="D1098" t="s">
        <v>206</v>
      </c>
      <c r="E1098" t="s">
        <v>345</v>
      </c>
      <c r="F1098" t="str">
        <f>VLOOKUP(H1098,Vlookup!A:B,2,0)</f>
        <v>560-567 Transmission Operations</v>
      </c>
      <c r="G1098" t="str">
        <f t="shared" si="17"/>
        <v>Non-Generation</v>
      </c>
      <c r="H1098" s="26">
        <v>566</v>
      </c>
      <c r="I1098" s="5" t="s">
        <v>207</v>
      </c>
      <c r="J1098" t="s">
        <v>208</v>
      </c>
      <c r="K1098" t="s">
        <v>16</v>
      </c>
      <c r="L1098" s="5">
        <v>2024</v>
      </c>
      <c r="M1098" s="6">
        <v>1765.88</v>
      </c>
    </row>
    <row r="1099" spans="1:13" x14ac:dyDescent="0.3">
      <c r="A1099" t="s">
        <v>280</v>
      </c>
      <c r="B1099" t="s">
        <v>308</v>
      </c>
      <c r="C1099" t="s">
        <v>89</v>
      </c>
      <c r="D1099" t="s">
        <v>91</v>
      </c>
      <c r="E1099" t="s">
        <v>329</v>
      </c>
      <c r="F1099" t="str">
        <f>VLOOKUP(H1099,Vlookup!A:B,2,0)</f>
        <v>560-567 Transmission Operations</v>
      </c>
      <c r="G1099" t="str">
        <f t="shared" si="17"/>
        <v>Non-Generation</v>
      </c>
      <c r="H1099" s="26">
        <v>561</v>
      </c>
      <c r="I1099" s="5" t="s">
        <v>92</v>
      </c>
      <c r="J1099" t="s">
        <v>93</v>
      </c>
      <c r="K1099" t="s">
        <v>15</v>
      </c>
      <c r="L1099" s="5">
        <v>2024</v>
      </c>
      <c r="M1099" s="6">
        <v>93654.876000000004</v>
      </c>
    </row>
    <row r="1100" spans="1:13" x14ac:dyDescent="0.3">
      <c r="A1100" t="s">
        <v>280</v>
      </c>
      <c r="B1100" t="s">
        <v>308</v>
      </c>
      <c r="C1100" t="s">
        <v>89</v>
      </c>
      <c r="D1100" t="s">
        <v>91</v>
      </c>
      <c r="E1100" t="s">
        <v>329</v>
      </c>
      <c r="F1100" t="str">
        <f>VLOOKUP(H1100,Vlookup!A:B,2,0)</f>
        <v>560-567 Transmission Operations</v>
      </c>
      <c r="G1100" t="str">
        <f t="shared" si="17"/>
        <v>Non-Generation</v>
      </c>
      <c r="H1100" s="26">
        <v>561</v>
      </c>
      <c r="I1100" s="5" t="s">
        <v>92</v>
      </c>
      <c r="J1100" t="s">
        <v>93</v>
      </c>
      <c r="K1100" t="s">
        <v>16</v>
      </c>
      <c r="L1100" s="5">
        <v>2024</v>
      </c>
      <c r="M1100" s="6">
        <v>10622.44</v>
      </c>
    </row>
    <row r="1101" spans="1:13" x14ac:dyDescent="0.3">
      <c r="A1101" t="s">
        <v>280</v>
      </c>
      <c r="B1101" t="s">
        <v>308</v>
      </c>
      <c r="C1101" t="s">
        <v>89</v>
      </c>
      <c r="D1101" t="s">
        <v>91</v>
      </c>
      <c r="E1101" t="s">
        <v>329</v>
      </c>
      <c r="F1101" t="str">
        <f>VLOOKUP(H1101,Vlookup!A:B,2,0)</f>
        <v>560-567 Transmission Operations</v>
      </c>
      <c r="G1101" t="str">
        <f t="shared" si="17"/>
        <v>Non-Generation</v>
      </c>
      <c r="H1101" s="26">
        <v>561</v>
      </c>
      <c r="I1101" s="5" t="s">
        <v>94</v>
      </c>
      <c r="J1101" t="s">
        <v>95</v>
      </c>
      <c r="K1101" t="s">
        <v>15</v>
      </c>
      <c r="L1101" s="5">
        <v>2024</v>
      </c>
      <c r="M1101" s="6">
        <v>327792.40000000002</v>
      </c>
    </row>
    <row r="1102" spans="1:13" x14ac:dyDescent="0.3">
      <c r="A1102" t="s">
        <v>280</v>
      </c>
      <c r="B1102" t="s">
        <v>308</v>
      </c>
      <c r="C1102" t="s">
        <v>89</v>
      </c>
      <c r="D1102" t="s">
        <v>91</v>
      </c>
      <c r="E1102" t="s">
        <v>329</v>
      </c>
      <c r="F1102" t="str">
        <f>VLOOKUP(H1102,Vlookup!A:B,2,0)</f>
        <v>560-567 Transmission Operations</v>
      </c>
      <c r="G1102" t="str">
        <f t="shared" si="17"/>
        <v>Non-Generation</v>
      </c>
      <c r="H1102" s="26">
        <v>561</v>
      </c>
      <c r="I1102" s="5" t="s">
        <v>94</v>
      </c>
      <c r="J1102" t="s">
        <v>95</v>
      </c>
      <c r="K1102" t="s">
        <v>16</v>
      </c>
      <c r="L1102" s="5">
        <v>2024</v>
      </c>
      <c r="M1102" s="6">
        <v>37178.400000000001</v>
      </c>
    </row>
    <row r="1103" spans="1:13" x14ac:dyDescent="0.3">
      <c r="A1103" t="s">
        <v>280</v>
      </c>
      <c r="B1103" t="s">
        <v>308</v>
      </c>
      <c r="C1103" t="s">
        <v>89</v>
      </c>
      <c r="D1103" t="s">
        <v>91</v>
      </c>
      <c r="E1103" t="s">
        <v>329</v>
      </c>
      <c r="F1103" t="str">
        <f>VLOOKUP(H1103,Vlookup!A:B,2,0)</f>
        <v>560-567 Transmission Operations</v>
      </c>
      <c r="G1103" t="str">
        <f t="shared" si="17"/>
        <v>Non-Generation</v>
      </c>
      <c r="H1103" s="26">
        <v>561</v>
      </c>
      <c r="I1103" s="5" t="s">
        <v>96</v>
      </c>
      <c r="J1103" t="s">
        <v>97</v>
      </c>
      <c r="K1103" t="s">
        <v>15</v>
      </c>
      <c r="L1103" s="5">
        <v>2024</v>
      </c>
      <c r="M1103" s="6">
        <v>46827.6</v>
      </c>
    </row>
    <row r="1104" spans="1:13" x14ac:dyDescent="0.3">
      <c r="A1104" t="s">
        <v>280</v>
      </c>
      <c r="B1104" t="s">
        <v>308</v>
      </c>
      <c r="C1104" t="s">
        <v>89</v>
      </c>
      <c r="D1104" t="s">
        <v>91</v>
      </c>
      <c r="E1104" t="s">
        <v>329</v>
      </c>
      <c r="F1104" t="str">
        <f>VLOOKUP(H1104,Vlookup!A:B,2,0)</f>
        <v>560-567 Transmission Operations</v>
      </c>
      <c r="G1104" t="str">
        <f t="shared" si="17"/>
        <v>Non-Generation</v>
      </c>
      <c r="H1104" s="26">
        <v>561</v>
      </c>
      <c r="I1104" s="5" t="s">
        <v>96</v>
      </c>
      <c r="J1104" t="s">
        <v>97</v>
      </c>
      <c r="K1104" t="s">
        <v>16</v>
      </c>
      <c r="L1104" s="5">
        <v>2024</v>
      </c>
      <c r="M1104" s="6">
        <v>5311.28</v>
      </c>
    </row>
    <row r="1105" spans="1:13" x14ac:dyDescent="0.3">
      <c r="A1105" t="s">
        <v>280</v>
      </c>
      <c r="B1105" t="s">
        <v>308</v>
      </c>
      <c r="C1105" t="s">
        <v>89</v>
      </c>
      <c r="D1105" t="s">
        <v>151</v>
      </c>
      <c r="E1105" t="s">
        <v>330</v>
      </c>
      <c r="F1105" t="str">
        <f>VLOOKUP(H1105,Vlookup!A:B,2,0)</f>
        <v>560-567 Transmission Operations</v>
      </c>
      <c r="G1105" t="str">
        <f t="shared" si="17"/>
        <v>Non-Generation</v>
      </c>
      <c r="H1105" s="26">
        <v>562</v>
      </c>
      <c r="I1105" s="5" t="s">
        <v>192</v>
      </c>
      <c r="J1105" t="s">
        <v>193</v>
      </c>
      <c r="K1105" t="s">
        <v>102</v>
      </c>
      <c r="L1105" s="5">
        <v>2024</v>
      </c>
      <c r="M1105" s="6">
        <v>117800.92</v>
      </c>
    </row>
    <row r="1106" spans="1:13" x14ac:dyDescent="0.3">
      <c r="A1106" t="s">
        <v>280</v>
      </c>
      <c r="B1106" t="s">
        <v>308</v>
      </c>
      <c r="C1106" t="s">
        <v>89</v>
      </c>
      <c r="D1106" t="s">
        <v>151</v>
      </c>
      <c r="E1106" t="s">
        <v>330</v>
      </c>
      <c r="F1106" t="str">
        <f>VLOOKUP(H1106,Vlookup!A:B,2,0)</f>
        <v>560-567 Transmission Operations</v>
      </c>
      <c r="G1106" t="str">
        <f t="shared" ref="G1106:G1169" si="18">IF(B1106="FEG_ES",E1106,"Non-Generation")</f>
        <v>Non-Generation</v>
      </c>
      <c r="H1106" s="26">
        <v>562</v>
      </c>
      <c r="I1106" s="5" t="s">
        <v>192</v>
      </c>
      <c r="J1106" t="s">
        <v>193</v>
      </c>
      <c r="K1106" t="s">
        <v>104</v>
      </c>
      <c r="L1106" s="5">
        <v>2024</v>
      </c>
      <c r="M1106" s="6">
        <v>7072.51</v>
      </c>
    </row>
    <row r="1107" spans="1:13" x14ac:dyDescent="0.3">
      <c r="A1107" t="s">
        <v>280</v>
      </c>
      <c r="B1107" t="s">
        <v>308</v>
      </c>
      <c r="C1107" t="s">
        <v>89</v>
      </c>
      <c r="D1107" t="s">
        <v>151</v>
      </c>
      <c r="E1107" t="s">
        <v>330</v>
      </c>
      <c r="F1107" t="str">
        <f>VLOOKUP(H1107,Vlookup!A:B,2,0)</f>
        <v>560-567 Transmission Operations</v>
      </c>
      <c r="G1107" t="str">
        <f t="shared" si="18"/>
        <v>Non-Generation</v>
      </c>
      <c r="H1107" s="26">
        <v>562</v>
      </c>
      <c r="I1107" s="5" t="s">
        <v>192</v>
      </c>
      <c r="J1107" t="s">
        <v>193</v>
      </c>
      <c r="K1107" t="s">
        <v>134</v>
      </c>
      <c r="L1107" s="5">
        <v>2024</v>
      </c>
      <c r="M1107" s="6">
        <v>6018.08</v>
      </c>
    </row>
    <row r="1108" spans="1:13" x14ac:dyDescent="0.3">
      <c r="A1108" t="s">
        <v>280</v>
      </c>
      <c r="B1108" t="s">
        <v>308</v>
      </c>
      <c r="C1108" t="s">
        <v>89</v>
      </c>
      <c r="D1108" t="s">
        <v>151</v>
      </c>
      <c r="E1108" t="s">
        <v>330</v>
      </c>
      <c r="F1108" t="str">
        <f>VLOOKUP(H1108,Vlookup!A:B,2,0)</f>
        <v>560-567 Transmission Operations</v>
      </c>
      <c r="G1108" t="str">
        <f t="shared" si="18"/>
        <v>Non-Generation</v>
      </c>
      <c r="H1108" s="26">
        <v>562</v>
      </c>
      <c r="I1108" s="5" t="s">
        <v>192</v>
      </c>
      <c r="J1108" t="s">
        <v>193</v>
      </c>
      <c r="K1108" t="s">
        <v>103</v>
      </c>
      <c r="L1108" s="5">
        <v>2024</v>
      </c>
      <c r="M1108" s="6">
        <v>5009.68</v>
      </c>
    </row>
    <row r="1109" spans="1:13" x14ac:dyDescent="0.3">
      <c r="A1109" t="s">
        <v>280</v>
      </c>
      <c r="B1109" t="s">
        <v>308</v>
      </c>
      <c r="C1109" t="s">
        <v>89</v>
      </c>
      <c r="D1109" t="s">
        <v>151</v>
      </c>
      <c r="E1109" t="s">
        <v>330</v>
      </c>
      <c r="F1109" t="str">
        <f>VLOOKUP(H1109,Vlookup!A:B,2,0)</f>
        <v>560-567 Transmission Operations</v>
      </c>
      <c r="G1109" t="str">
        <f t="shared" si="18"/>
        <v>Non-Generation</v>
      </c>
      <c r="H1109" s="26">
        <v>563</v>
      </c>
      <c r="I1109" s="5" t="s">
        <v>194</v>
      </c>
      <c r="J1109" t="s">
        <v>195</v>
      </c>
      <c r="K1109" t="s">
        <v>134</v>
      </c>
      <c r="L1109" s="5">
        <v>2024</v>
      </c>
      <c r="M1109" s="6">
        <v>18787.89</v>
      </c>
    </row>
    <row r="1110" spans="1:13" x14ac:dyDescent="0.3">
      <c r="A1110" t="s">
        <v>280</v>
      </c>
      <c r="B1110" t="s">
        <v>308</v>
      </c>
      <c r="C1110" t="s">
        <v>89</v>
      </c>
      <c r="D1110" t="s">
        <v>151</v>
      </c>
      <c r="E1110" t="s">
        <v>330</v>
      </c>
      <c r="F1110" t="str">
        <f>VLOOKUP(H1110,Vlookup!A:B,2,0)</f>
        <v>560-567 Transmission Operations</v>
      </c>
      <c r="G1110" t="str">
        <f t="shared" si="18"/>
        <v>Non-Generation</v>
      </c>
      <c r="H1110" s="26">
        <v>566</v>
      </c>
      <c r="I1110" s="5" t="s">
        <v>60</v>
      </c>
      <c r="J1110" t="s">
        <v>61</v>
      </c>
      <c r="K1110" t="s">
        <v>15</v>
      </c>
      <c r="L1110" s="5">
        <v>2024</v>
      </c>
      <c r="M1110" s="6">
        <v>164550.59700000001</v>
      </c>
    </row>
    <row r="1111" spans="1:13" x14ac:dyDescent="0.3">
      <c r="A1111" t="s">
        <v>280</v>
      </c>
      <c r="B1111" t="s">
        <v>308</v>
      </c>
      <c r="C1111" t="s">
        <v>89</v>
      </c>
      <c r="D1111" t="s">
        <v>151</v>
      </c>
      <c r="E1111" t="s">
        <v>330</v>
      </c>
      <c r="F1111" t="str">
        <f>VLOOKUP(H1111,Vlookup!A:B,2,0)</f>
        <v>560-567 Transmission Operations</v>
      </c>
      <c r="G1111" t="str">
        <f t="shared" si="18"/>
        <v>Non-Generation</v>
      </c>
      <c r="H1111" s="26">
        <v>566</v>
      </c>
      <c r="I1111" s="5" t="s">
        <v>60</v>
      </c>
      <c r="J1111" t="s">
        <v>61</v>
      </c>
      <c r="K1111" t="s">
        <v>102</v>
      </c>
      <c r="L1111" s="5">
        <v>2024</v>
      </c>
      <c r="M1111" s="6">
        <v>568347.41</v>
      </c>
    </row>
    <row r="1112" spans="1:13" x14ac:dyDescent="0.3">
      <c r="A1112" t="s">
        <v>280</v>
      </c>
      <c r="B1112" t="s">
        <v>308</v>
      </c>
      <c r="C1112" t="s">
        <v>89</v>
      </c>
      <c r="D1112" t="s">
        <v>151</v>
      </c>
      <c r="E1112" t="s">
        <v>330</v>
      </c>
      <c r="F1112" t="str">
        <f>VLOOKUP(H1112,Vlookup!A:B,2,0)</f>
        <v>560-567 Transmission Operations</v>
      </c>
      <c r="G1112" t="str">
        <f t="shared" si="18"/>
        <v>Non-Generation</v>
      </c>
      <c r="H1112" s="26">
        <v>566</v>
      </c>
      <c r="I1112" s="5" t="s">
        <v>60</v>
      </c>
      <c r="J1112" t="s">
        <v>61</v>
      </c>
      <c r="K1112" t="s">
        <v>104</v>
      </c>
      <c r="L1112" s="5">
        <v>2024</v>
      </c>
      <c r="M1112" s="6">
        <v>13081.71</v>
      </c>
    </row>
    <row r="1113" spans="1:13" x14ac:dyDescent="0.3">
      <c r="A1113" t="s">
        <v>280</v>
      </c>
      <c r="B1113" t="s">
        <v>308</v>
      </c>
      <c r="C1113" t="s">
        <v>89</v>
      </c>
      <c r="D1113" t="s">
        <v>151</v>
      </c>
      <c r="E1113" t="s">
        <v>330</v>
      </c>
      <c r="F1113" t="str">
        <f>VLOOKUP(H1113,Vlookup!A:B,2,0)</f>
        <v>560-567 Transmission Operations</v>
      </c>
      <c r="G1113" t="str">
        <f t="shared" si="18"/>
        <v>Non-Generation</v>
      </c>
      <c r="H1113" s="26">
        <v>566</v>
      </c>
      <c r="I1113" s="5" t="s">
        <v>60</v>
      </c>
      <c r="J1113" t="s">
        <v>61</v>
      </c>
      <c r="K1113" t="s">
        <v>134</v>
      </c>
      <c r="L1113" s="5">
        <v>2024</v>
      </c>
      <c r="M1113" s="6">
        <v>41132.78</v>
      </c>
    </row>
    <row r="1114" spans="1:13" x14ac:dyDescent="0.3">
      <c r="A1114" t="s">
        <v>280</v>
      </c>
      <c r="B1114" t="s">
        <v>308</v>
      </c>
      <c r="C1114" t="s">
        <v>89</v>
      </c>
      <c r="D1114" t="s">
        <v>151</v>
      </c>
      <c r="E1114" t="s">
        <v>330</v>
      </c>
      <c r="F1114" t="str">
        <f>VLOOKUP(H1114,Vlookup!A:B,2,0)</f>
        <v>560-567 Transmission Operations</v>
      </c>
      <c r="G1114" t="str">
        <f t="shared" si="18"/>
        <v>Non-Generation</v>
      </c>
      <c r="H1114" s="26">
        <v>566</v>
      </c>
      <c r="I1114" s="5" t="s">
        <v>60</v>
      </c>
      <c r="J1114" t="s">
        <v>61</v>
      </c>
      <c r="K1114" t="s">
        <v>16</v>
      </c>
      <c r="L1114" s="5">
        <v>2024</v>
      </c>
      <c r="M1114" s="6">
        <v>19746.22</v>
      </c>
    </row>
    <row r="1115" spans="1:13" x14ac:dyDescent="0.3">
      <c r="A1115" t="s">
        <v>280</v>
      </c>
      <c r="B1115" t="s">
        <v>308</v>
      </c>
      <c r="C1115" t="s">
        <v>89</v>
      </c>
      <c r="D1115" t="s">
        <v>151</v>
      </c>
      <c r="E1115" t="s">
        <v>330</v>
      </c>
      <c r="F1115" t="str">
        <f>VLOOKUP(H1115,Vlookup!A:B,2,0)</f>
        <v>560-567 Transmission Operations</v>
      </c>
      <c r="G1115" t="str">
        <f t="shared" si="18"/>
        <v>Non-Generation</v>
      </c>
      <c r="H1115" s="26">
        <v>566</v>
      </c>
      <c r="I1115" s="5" t="s">
        <v>60</v>
      </c>
      <c r="J1115" t="s">
        <v>61</v>
      </c>
      <c r="K1115" t="s">
        <v>103</v>
      </c>
      <c r="L1115" s="5">
        <v>2024</v>
      </c>
      <c r="M1115" s="6">
        <v>23217.65</v>
      </c>
    </row>
    <row r="1116" spans="1:13" x14ac:dyDescent="0.3">
      <c r="A1116" t="s">
        <v>280</v>
      </c>
      <c r="B1116" t="s">
        <v>308</v>
      </c>
      <c r="C1116" t="s">
        <v>89</v>
      </c>
      <c r="D1116" t="s">
        <v>151</v>
      </c>
      <c r="E1116" t="s">
        <v>330</v>
      </c>
      <c r="F1116" t="str">
        <f>VLOOKUP(H1116,Vlookup!A:B,2,0)</f>
        <v>568-574 Transmission Maintenance</v>
      </c>
      <c r="G1116" t="str">
        <f t="shared" si="18"/>
        <v>Non-Generation</v>
      </c>
      <c r="H1116" s="26">
        <v>569</v>
      </c>
      <c r="I1116" s="5" t="s">
        <v>196</v>
      </c>
      <c r="J1116" t="s">
        <v>197</v>
      </c>
      <c r="K1116" t="s">
        <v>102</v>
      </c>
      <c r="L1116" s="5">
        <v>2024</v>
      </c>
      <c r="M1116" s="6">
        <v>189044.68</v>
      </c>
    </row>
    <row r="1117" spans="1:13" x14ac:dyDescent="0.3">
      <c r="A1117" t="s">
        <v>280</v>
      </c>
      <c r="B1117" t="s">
        <v>308</v>
      </c>
      <c r="C1117" t="s">
        <v>89</v>
      </c>
      <c r="D1117" t="s">
        <v>151</v>
      </c>
      <c r="E1117" t="s">
        <v>330</v>
      </c>
      <c r="F1117" t="str">
        <f>VLOOKUP(H1117,Vlookup!A:B,2,0)</f>
        <v>568-574 Transmission Maintenance</v>
      </c>
      <c r="G1117" t="str">
        <f t="shared" si="18"/>
        <v>Non-Generation</v>
      </c>
      <c r="H1117" s="26">
        <v>569</v>
      </c>
      <c r="I1117" s="5" t="s">
        <v>196</v>
      </c>
      <c r="J1117" t="s">
        <v>197</v>
      </c>
      <c r="K1117" t="s">
        <v>104</v>
      </c>
      <c r="L1117" s="5">
        <v>2024</v>
      </c>
      <c r="M1117" s="6">
        <v>36326.639999999999</v>
      </c>
    </row>
    <row r="1118" spans="1:13" x14ac:dyDescent="0.3">
      <c r="A1118" t="s">
        <v>280</v>
      </c>
      <c r="B1118" t="s">
        <v>308</v>
      </c>
      <c r="C1118" t="s">
        <v>89</v>
      </c>
      <c r="D1118" t="s">
        <v>151</v>
      </c>
      <c r="E1118" t="s">
        <v>330</v>
      </c>
      <c r="F1118" t="str">
        <f>VLOOKUP(H1118,Vlookup!A:B,2,0)</f>
        <v>568-574 Transmission Maintenance</v>
      </c>
      <c r="G1118" t="str">
        <f t="shared" si="18"/>
        <v>Non-Generation</v>
      </c>
      <c r="H1118" s="26">
        <v>569</v>
      </c>
      <c r="I1118" s="5" t="s">
        <v>196</v>
      </c>
      <c r="J1118" t="s">
        <v>197</v>
      </c>
      <c r="K1118" t="s">
        <v>134</v>
      </c>
      <c r="L1118" s="5">
        <v>2024</v>
      </c>
      <c r="M1118" s="6">
        <v>11428.04</v>
      </c>
    </row>
    <row r="1119" spans="1:13" x14ac:dyDescent="0.3">
      <c r="A1119" t="s">
        <v>280</v>
      </c>
      <c r="B1119" t="s">
        <v>308</v>
      </c>
      <c r="C1119" t="s">
        <v>89</v>
      </c>
      <c r="D1119" t="s">
        <v>151</v>
      </c>
      <c r="E1119" t="s">
        <v>330</v>
      </c>
      <c r="F1119" t="str">
        <f>VLOOKUP(H1119,Vlookup!A:B,2,0)</f>
        <v>568-574 Transmission Maintenance</v>
      </c>
      <c r="G1119" t="str">
        <f t="shared" si="18"/>
        <v>Non-Generation</v>
      </c>
      <c r="H1119" s="26">
        <v>569</v>
      </c>
      <c r="I1119" s="5" t="s">
        <v>196</v>
      </c>
      <c r="J1119" t="s">
        <v>197</v>
      </c>
      <c r="K1119" t="s">
        <v>103</v>
      </c>
      <c r="L1119" s="5">
        <v>2024</v>
      </c>
      <c r="M1119" s="6">
        <v>8689.4599999999991</v>
      </c>
    </row>
    <row r="1120" spans="1:13" x14ac:dyDescent="0.3">
      <c r="A1120" t="s">
        <v>280</v>
      </c>
      <c r="B1120" t="s">
        <v>308</v>
      </c>
      <c r="C1120" t="s">
        <v>89</v>
      </c>
      <c r="D1120" t="s">
        <v>151</v>
      </c>
      <c r="E1120" t="s">
        <v>330</v>
      </c>
      <c r="F1120" t="str">
        <f>VLOOKUP(H1120,Vlookup!A:B,2,0)</f>
        <v>568-574 Transmission Maintenance</v>
      </c>
      <c r="G1120" t="str">
        <f t="shared" si="18"/>
        <v>Non-Generation</v>
      </c>
      <c r="H1120" s="26">
        <v>570</v>
      </c>
      <c r="I1120" s="5" t="s">
        <v>198</v>
      </c>
      <c r="J1120" t="s">
        <v>199</v>
      </c>
      <c r="K1120" t="s">
        <v>102</v>
      </c>
      <c r="L1120" s="5">
        <v>2024</v>
      </c>
      <c r="M1120" s="6">
        <v>87681.68</v>
      </c>
    </row>
    <row r="1121" spans="1:13" x14ac:dyDescent="0.3">
      <c r="A1121" t="s">
        <v>280</v>
      </c>
      <c r="B1121" t="s">
        <v>308</v>
      </c>
      <c r="C1121" t="s">
        <v>89</v>
      </c>
      <c r="D1121" t="s">
        <v>151</v>
      </c>
      <c r="E1121" t="s">
        <v>330</v>
      </c>
      <c r="F1121" t="str">
        <f>VLOOKUP(H1121,Vlookup!A:B,2,0)</f>
        <v>568-574 Transmission Maintenance</v>
      </c>
      <c r="G1121" t="str">
        <f t="shared" si="18"/>
        <v>Non-Generation</v>
      </c>
      <c r="H1121" s="26">
        <v>570</v>
      </c>
      <c r="I1121" s="5" t="s">
        <v>198</v>
      </c>
      <c r="J1121" t="s">
        <v>199</v>
      </c>
      <c r="K1121" t="s">
        <v>104</v>
      </c>
      <c r="L1121" s="5">
        <v>2024</v>
      </c>
      <c r="M1121" s="6">
        <v>12577.97</v>
      </c>
    </row>
    <row r="1122" spans="1:13" x14ac:dyDescent="0.3">
      <c r="A1122" t="s">
        <v>280</v>
      </c>
      <c r="B1122" t="s">
        <v>308</v>
      </c>
      <c r="C1122" t="s">
        <v>89</v>
      </c>
      <c r="D1122" t="s">
        <v>151</v>
      </c>
      <c r="E1122" t="s">
        <v>330</v>
      </c>
      <c r="F1122" t="str">
        <f>VLOOKUP(H1122,Vlookup!A:B,2,0)</f>
        <v>568-574 Transmission Maintenance</v>
      </c>
      <c r="G1122" t="str">
        <f t="shared" si="18"/>
        <v>Non-Generation</v>
      </c>
      <c r="H1122" s="26">
        <v>570</v>
      </c>
      <c r="I1122" s="5" t="s">
        <v>198</v>
      </c>
      <c r="J1122" t="s">
        <v>199</v>
      </c>
      <c r="K1122" t="s">
        <v>134</v>
      </c>
      <c r="L1122" s="5">
        <v>2024</v>
      </c>
      <c r="M1122" s="6">
        <v>14257.62</v>
      </c>
    </row>
    <row r="1123" spans="1:13" x14ac:dyDescent="0.3">
      <c r="A1123" t="s">
        <v>280</v>
      </c>
      <c r="B1123" t="s">
        <v>308</v>
      </c>
      <c r="C1123" t="s">
        <v>89</v>
      </c>
      <c r="D1123" t="s">
        <v>151</v>
      </c>
      <c r="E1123" t="s">
        <v>330</v>
      </c>
      <c r="F1123" t="str">
        <f>VLOOKUP(H1123,Vlookup!A:B,2,0)</f>
        <v>568-574 Transmission Maintenance</v>
      </c>
      <c r="G1123" t="str">
        <f t="shared" si="18"/>
        <v>Non-Generation</v>
      </c>
      <c r="H1123" s="26">
        <v>570</v>
      </c>
      <c r="I1123" s="5" t="s">
        <v>198</v>
      </c>
      <c r="J1123" t="s">
        <v>199</v>
      </c>
      <c r="K1123" t="s">
        <v>103</v>
      </c>
      <c r="L1123" s="5">
        <v>2024</v>
      </c>
      <c r="M1123" s="6">
        <v>4063.69</v>
      </c>
    </row>
    <row r="1124" spans="1:13" x14ac:dyDescent="0.3">
      <c r="A1124" t="s">
        <v>280</v>
      </c>
      <c r="B1124" t="s">
        <v>308</v>
      </c>
      <c r="C1124" t="s">
        <v>89</v>
      </c>
      <c r="D1124" t="s">
        <v>151</v>
      </c>
      <c r="E1124" t="s">
        <v>330</v>
      </c>
      <c r="F1124" t="str">
        <f>VLOOKUP(H1124,Vlookup!A:B,2,0)</f>
        <v>568-574 Transmission Maintenance</v>
      </c>
      <c r="G1124" t="str">
        <f t="shared" si="18"/>
        <v>Non-Generation</v>
      </c>
      <c r="H1124" s="26">
        <v>570</v>
      </c>
      <c r="I1124" s="5" t="s">
        <v>152</v>
      </c>
      <c r="J1124" t="s">
        <v>153</v>
      </c>
      <c r="K1124" t="s">
        <v>15</v>
      </c>
      <c r="L1124" s="5">
        <v>2024</v>
      </c>
      <c r="M1124" s="6">
        <v>21149.54</v>
      </c>
    </row>
    <row r="1125" spans="1:13" x14ac:dyDescent="0.3">
      <c r="A1125" t="s">
        <v>280</v>
      </c>
      <c r="B1125" t="s">
        <v>308</v>
      </c>
      <c r="C1125" t="s">
        <v>89</v>
      </c>
      <c r="D1125" t="s">
        <v>151</v>
      </c>
      <c r="E1125" t="s">
        <v>330</v>
      </c>
      <c r="F1125" t="str">
        <f>VLOOKUP(H1125,Vlookup!A:B,2,0)</f>
        <v>568-574 Transmission Maintenance</v>
      </c>
      <c r="G1125" t="str">
        <f t="shared" si="18"/>
        <v>Non-Generation</v>
      </c>
      <c r="H1125" s="26">
        <v>570</v>
      </c>
      <c r="I1125" s="5" t="s">
        <v>152</v>
      </c>
      <c r="J1125" t="s">
        <v>153</v>
      </c>
      <c r="K1125" t="s">
        <v>102</v>
      </c>
      <c r="L1125" s="5">
        <v>2024</v>
      </c>
      <c r="M1125" s="6">
        <v>563597.24</v>
      </c>
    </row>
    <row r="1126" spans="1:13" x14ac:dyDescent="0.3">
      <c r="A1126" t="s">
        <v>280</v>
      </c>
      <c r="B1126" t="s">
        <v>308</v>
      </c>
      <c r="C1126" t="s">
        <v>89</v>
      </c>
      <c r="D1126" t="s">
        <v>151</v>
      </c>
      <c r="E1126" t="s">
        <v>330</v>
      </c>
      <c r="F1126" t="str">
        <f>VLOOKUP(H1126,Vlookup!A:B,2,0)</f>
        <v>568-574 Transmission Maintenance</v>
      </c>
      <c r="G1126" t="str">
        <f t="shared" si="18"/>
        <v>Non-Generation</v>
      </c>
      <c r="H1126" s="26">
        <v>570</v>
      </c>
      <c r="I1126" s="5" t="s">
        <v>152</v>
      </c>
      <c r="J1126" t="s">
        <v>153</v>
      </c>
      <c r="K1126" t="s">
        <v>104</v>
      </c>
      <c r="L1126" s="5">
        <v>2024</v>
      </c>
      <c r="M1126" s="6">
        <v>125283.18</v>
      </c>
    </row>
    <row r="1127" spans="1:13" x14ac:dyDescent="0.3">
      <c r="A1127" t="s">
        <v>280</v>
      </c>
      <c r="B1127" t="s">
        <v>308</v>
      </c>
      <c r="C1127" t="s">
        <v>89</v>
      </c>
      <c r="D1127" t="s">
        <v>151</v>
      </c>
      <c r="E1127" t="s">
        <v>330</v>
      </c>
      <c r="F1127" t="str">
        <f>VLOOKUP(H1127,Vlookup!A:B,2,0)</f>
        <v>568-574 Transmission Maintenance</v>
      </c>
      <c r="G1127" t="str">
        <f t="shared" si="18"/>
        <v>Non-Generation</v>
      </c>
      <c r="H1127" s="26">
        <v>570</v>
      </c>
      <c r="I1127" s="5" t="s">
        <v>152</v>
      </c>
      <c r="J1127" t="s">
        <v>153</v>
      </c>
      <c r="K1127" t="s">
        <v>134</v>
      </c>
      <c r="L1127" s="5">
        <v>2024</v>
      </c>
      <c r="M1127" s="6">
        <v>55543.3</v>
      </c>
    </row>
    <row r="1128" spans="1:13" x14ac:dyDescent="0.3">
      <c r="A1128" t="s">
        <v>280</v>
      </c>
      <c r="B1128" t="s">
        <v>308</v>
      </c>
      <c r="C1128" t="s">
        <v>89</v>
      </c>
      <c r="D1128" t="s">
        <v>151</v>
      </c>
      <c r="E1128" t="s">
        <v>330</v>
      </c>
      <c r="F1128" t="str">
        <f>VLOOKUP(H1128,Vlookup!A:B,2,0)</f>
        <v>568-574 Transmission Maintenance</v>
      </c>
      <c r="G1128" t="str">
        <f t="shared" si="18"/>
        <v>Non-Generation</v>
      </c>
      <c r="H1128" s="26">
        <v>570</v>
      </c>
      <c r="I1128" s="5" t="s">
        <v>152</v>
      </c>
      <c r="J1128" t="s">
        <v>153</v>
      </c>
      <c r="K1128" t="s">
        <v>16</v>
      </c>
      <c r="L1128" s="5">
        <v>2024</v>
      </c>
      <c r="M1128" s="6">
        <v>2537.94</v>
      </c>
    </row>
    <row r="1129" spans="1:13" x14ac:dyDescent="0.3">
      <c r="A1129" t="s">
        <v>280</v>
      </c>
      <c r="B1129" t="s">
        <v>308</v>
      </c>
      <c r="C1129" t="s">
        <v>89</v>
      </c>
      <c r="D1129" t="s">
        <v>151</v>
      </c>
      <c r="E1129" t="s">
        <v>330</v>
      </c>
      <c r="F1129" t="str">
        <f>VLOOKUP(H1129,Vlookup!A:B,2,0)</f>
        <v>568-574 Transmission Maintenance</v>
      </c>
      <c r="G1129" t="str">
        <f t="shared" si="18"/>
        <v>Non-Generation</v>
      </c>
      <c r="H1129" s="26">
        <v>570</v>
      </c>
      <c r="I1129" s="5" t="s">
        <v>152</v>
      </c>
      <c r="J1129" t="s">
        <v>153</v>
      </c>
      <c r="K1129" t="s">
        <v>103</v>
      </c>
      <c r="L1129" s="5">
        <v>2024</v>
      </c>
      <c r="M1129" s="6">
        <v>26569.040000000001</v>
      </c>
    </row>
    <row r="1130" spans="1:13" x14ac:dyDescent="0.3">
      <c r="A1130" t="s">
        <v>280</v>
      </c>
      <c r="B1130" t="s">
        <v>308</v>
      </c>
      <c r="C1130" t="s">
        <v>89</v>
      </c>
      <c r="D1130" t="s">
        <v>151</v>
      </c>
      <c r="E1130" t="s">
        <v>330</v>
      </c>
      <c r="F1130" t="str">
        <f>VLOOKUP(H1130,Vlookup!A:B,2,0)</f>
        <v>568-574 Transmission Maintenance</v>
      </c>
      <c r="G1130" t="str">
        <f t="shared" si="18"/>
        <v>Non-Generation</v>
      </c>
      <c r="H1130" s="26">
        <v>571</v>
      </c>
      <c r="I1130" s="5" t="s">
        <v>99</v>
      </c>
      <c r="J1130" t="s">
        <v>100</v>
      </c>
      <c r="K1130" t="s">
        <v>102</v>
      </c>
      <c r="L1130" s="5">
        <v>2024</v>
      </c>
      <c r="M1130" s="6">
        <v>164910.57</v>
      </c>
    </row>
    <row r="1131" spans="1:13" x14ac:dyDescent="0.3">
      <c r="A1131" t="s">
        <v>280</v>
      </c>
      <c r="B1131" t="s">
        <v>308</v>
      </c>
      <c r="C1131" t="s">
        <v>89</v>
      </c>
      <c r="D1131" t="s">
        <v>151</v>
      </c>
      <c r="E1131" t="s">
        <v>330</v>
      </c>
      <c r="F1131" t="str">
        <f>VLOOKUP(H1131,Vlookup!A:B,2,0)</f>
        <v>568-574 Transmission Maintenance</v>
      </c>
      <c r="G1131" t="str">
        <f t="shared" si="18"/>
        <v>Non-Generation</v>
      </c>
      <c r="H1131" s="26">
        <v>571</v>
      </c>
      <c r="I1131" s="5" t="s">
        <v>99</v>
      </c>
      <c r="J1131" t="s">
        <v>100</v>
      </c>
      <c r="K1131" t="s">
        <v>104</v>
      </c>
      <c r="L1131" s="5">
        <v>2024</v>
      </c>
      <c r="M1131" s="6">
        <v>71744.72</v>
      </c>
    </row>
    <row r="1132" spans="1:13" x14ac:dyDescent="0.3">
      <c r="A1132" t="s">
        <v>280</v>
      </c>
      <c r="B1132" t="s">
        <v>308</v>
      </c>
      <c r="C1132" t="s">
        <v>89</v>
      </c>
      <c r="D1132" t="s">
        <v>151</v>
      </c>
      <c r="E1132" t="s">
        <v>330</v>
      </c>
      <c r="F1132" t="str">
        <f>VLOOKUP(H1132,Vlookup!A:B,2,0)</f>
        <v>568-574 Transmission Maintenance</v>
      </c>
      <c r="G1132" t="str">
        <f t="shared" si="18"/>
        <v>Non-Generation</v>
      </c>
      <c r="H1132" s="26">
        <v>571</v>
      </c>
      <c r="I1132" s="5" t="s">
        <v>99</v>
      </c>
      <c r="J1132" t="s">
        <v>100</v>
      </c>
      <c r="K1132" t="s">
        <v>134</v>
      </c>
      <c r="L1132" s="5">
        <v>2024</v>
      </c>
      <c r="M1132" s="6">
        <v>14717.04</v>
      </c>
    </row>
    <row r="1133" spans="1:13" x14ac:dyDescent="0.3">
      <c r="A1133" t="s">
        <v>280</v>
      </c>
      <c r="B1133" t="s">
        <v>308</v>
      </c>
      <c r="C1133" t="s">
        <v>89</v>
      </c>
      <c r="D1133" t="s">
        <v>151</v>
      </c>
      <c r="E1133" t="s">
        <v>330</v>
      </c>
      <c r="F1133" t="str">
        <f>VLOOKUP(H1133,Vlookup!A:B,2,0)</f>
        <v>568-574 Transmission Maintenance</v>
      </c>
      <c r="G1133" t="str">
        <f t="shared" si="18"/>
        <v>Non-Generation</v>
      </c>
      <c r="H1133" s="26">
        <v>571</v>
      </c>
      <c r="I1133" s="5" t="s">
        <v>99</v>
      </c>
      <c r="J1133" t="s">
        <v>100</v>
      </c>
      <c r="K1133" t="s">
        <v>103</v>
      </c>
      <c r="L1133" s="5">
        <v>2024</v>
      </c>
      <c r="M1133" s="6">
        <v>8781.7900000000009</v>
      </c>
    </row>
    <row r="1134" spans="1:13" x14ac:dyDescent="0.3">
      <c r="A1134" t="s">
        <v>280</v>
      </c>
      <c r="B1134" t="s">
        <v>308</v>
      </c>
      <c r="C1134" t="s">
        <v>89</v>
      </c>
      <c r="D1134" t="s">
        <v>151</v>
      </c>
      <c r="E1134" t="s">
        <v>330</v>
      </c>
      <c r="F1134" t="str">
        <f>VLOOKUP(H1134,Vlookup!A:B,2,0)</f>
        <v>580-589 Distribution Operations</v>
      </c>
      <c r="G1134" t="str">
        <f t="shared" si="18"/>
        <v>Non-Generation</v>
      </c>
      <c r="H1134" s="26">
        <v>582</v>
      </c>
      <c r="I1134" s="5" t="s">
        <v>200</v>
      </c>
      <c r="J1134" t="s">
        <v>201</v>
      </c>
      <c r="K1134" t="s">
        <v>102</v>
      </c>
      <c r="L1134" s="5">
        <v>2024</v>
      </c>
      <c r="M1134" s="6">
        <v>159488.01999999999</v>
      </c>
    </row>
    <row r="1135" spans="1:13" x14ac:dyDescent="0.3">
      <c r="A1135" t="s">
        <v>280</v>
      </c>
      <c r="B1135" t="s">
        <v>308</v>
      </c>
      <c r="C1135" t="s">
        <v>89</v>
      </c>
      <c r="D1135" t="s">
        <v>151</v>
      </c>
      <c r="E1135" t="s">
        <v>330</v>
      </c>
      <c r="F1135" t="str">
        <f>VLOOKUP(H1135,Vlookup!A:B,2,0)</f>
        <v>580-589 Distribution Operations</v>
      </c>
      <c r="G1135" t="str">
        <f t="shared" si="18"/>
        <v>Non-Generation</v>
      </c>
      <c r="H1135" s="26">
        <v>582</v>
      </c>
      <c r="I1135" s="5" t="s">
        <v>200</v>
      </c>
      <c r="J1135" t="s">
        <v>201</v>
      </c>
      <c r="K1135" t="s">
        <v>104</v>
      </c>
      <c r="L1135" s="5">
        <v>2024</v>
      </c>
      <c r="M1135" s="6">
        <v>17326.98</v>
      </c>
    </row>
    <row r="1136" spans="1:13" x14ac:dyDescent="0.3">
      <c r="A1136" t="s">
        <v>280</v>
      </c>
      <c r="B1136" t="s">
        <v>308</v>
      </c>
      <c r="C1136" t="s">
        <v>89</v>
      </c>
      <c r="D1136" t="s">
        <v>151</v>
      </c>
      <c r="E1136" t="s">
        <v>330</v>
      </c>
      <c r="F1136" t="str">
        <f>VLOOKUP(H1136,Vlookup!A:B,2,0)</f>
        <v>580-589 Distribution Operations</v>
      </c>
      <c r="G1136" t="str">
        <f t="shared" si="18"/>
        <v>Non-Generation</v>
      </c>
      <c r="H1136" s="26">
        <v>582</v>
      </c>
      <c r="I1136" s="5" t="s">
        <v>200</v>
      </c>
      <c r="J1136" t="s">
        <v>201</v>
      </c>
      <c r="K1136" t="s">
        <v>134</v>
      </c>
      <c r="L1136" s="5">
        <v>2024</v>
      </c>
      <c r="M1136" s="6">
        <v>8558.18</v>
      </c>
    </row>
    <row r="1137" spans="1:13" x14ac:dyDescent="0.3">
      <c r="A1137" t="s">
        <v>280</v>
      </c>
      <c r="B1137" t="s">
        <v>308</v>
      </c>
      <c r="C1137" t="s">
        <v>89</v>
      </c>
      <c r="D1137" t="s">
        <v>151</v>
      </c>
      <c r="E1137" t="s">
        <v>330</v>
      </c>
      <c r="F1137" t="str">
        <f>VLOOKUP(H1137,Vlookup!A:B,2,0)</f>
        <v>580-589 Distribution Operations</v>
      </c>
      <c r="G1137" t="str">
        <f t="shared" si="18"/>
        <v>Non-Generation</v>
      </c>
      <c r="H1137" s="26">
        <v>582</v>
      </c>
      <c r="I1137" s="5" t="s">
        <v>200</v>
      </c>
      <c r="J1137" t="s">
        <v>201</v>
      </c>
      <c r="K1137" t="s">
        <v>103</v>
      </c>
      <c r="L1137" s="5">
        <v>2024</v>
      </c>
      <c r="M1137" s="6">
        <v>7008.41</v>
      </c>
    </row>
    <row r="1138" spans="1:13" x14ac:dyDescent="0.3">
      <c r="A1138" t="s">
        <v>280</v>
      </c>
      <c r="B1138" t="s">
        <v>308</v>
      </c>
      <c r="C1138" t="s">
        <v>89</v>
      </c>
      <c r="D1138" t="s">
        <v>151</v>
      </c>
      <c r="E1138" t="s">
        <v>330</v>
      </c>
      <c r="F1138" t="str">
        <f>VLOOKUP(H1138,Vlookup!A:B,2,0)</f>
        <v>580-589 Distribution Operations</v>
      </c>
      <c r="G1138" t="str">
        <f t="shared" si="18"/>
        <v>Non-Generation</v>
      </c>
      <c r="H1138" s="26">
        <v>588</v>
      </c>
      <c r="I1138" s="5" t="s">
        <v>43</v>
      </c>
      <c r="J1138" t="s">
        <v>44</v>
      </c>
      <c r="K1138" t="s">
        <v>15</v>
      </c>
      <c r="L1138" s="5">
        <v>2024</v>
      </c>
      <c r="M1138" s="6">
        <v>5894.9603999999999</v>
      </c>
    </row>
    <row r="1139" spans="1:13" x14ac:dyDescent="0.3">
      <c r="A1139" t="s">
        <v>280</v>
      </c>
      <c r="B1139" t="s">
        <v>308</v>
      </c>
      <c r="C1139" t="s">
        <v>89</v>
      </c>
      <c r="D1139" t="s">
        <v>151</v>
      </c>
      <c r="E1139" t="s">
        <v>330</v>
      </c>
      <c r="F1139" t="str">
        <f>VLOOKUP(H1139,Vlookup!A:B,2,0)</f>
        <v>580-589 Distribution Operations</v>
      </c>
      <c r="G1139" t="str">
        <f t="shared" si="18"/>
        <v>Non-Generation</v>
      </c>
      <c r="H1139" s="26">
        <v>588</v>
      </c>
      <c r="I1139" s="5" t="s">
        <v>43</v>
      </c>
      <c r="J1139" t="s">
        <v>44</v>
      </c>
      <c r="K1139" t="s">
        <v>102</v>
      </c>
      <c r="L1139" s="5">
        <v>2024</v>
      </c>
      <c r="M1139" s="6">
        <v>408592.51</v>
      </c>
    </row>
    <row r="1140" spans="1:13" x14ac:dyDescent="0.3">
      <c r="A1140" t="s">
        <v>280</v>
      </c>
      <c r="B1140" t="s">
        <v>308</v>
      </c>
      <c r="C1140" t="s">
        <v>89</v>
      </c>
      <c r="D1140" t="s">
        <v>151</v>
      </c>
      <c r="E1140" t="s">
        <v>330</v>
      </c>
      <c r="F1140" t="str">
        <f>VLOOKUP(H1140,Vlookup!A:B,2,0)</f>
        <v>580-589 Distribution Operations</v>
      </c>
      <c r="G1140" t="str">
        <f t="shared" si="18"/>
        <v>Non-Generation</v>
      </c>
      <c r="H1140" s="26">
        <v>588</v>
      </c>
      <c r="I1140" s="5" t="s">
        <v>43</v>
      </c>
      <c r="J1140" t="s">
        <v>44</v>
      </c>
      <c r="K1140" t="s">
        <v>104</v>
      </c>
      <c r="L1140" s="5">
        <v>2024</v>
      </c>
      <c r="M1140" s="6">
        <v>9407.44</v>
      </c>
    </row>
    <row r="1141" spans="1:13" x14ac:dyDescent="0.3">
      <c r="A1141" t="s">
        <v>280</v>
      </c>
      <c r="B1141" t="s">
        <v>308</v>
      </c>
      <c r="C1141" t="s">
        <v>89</v>
      </c>
      <c r="D1141" t="s">
        <v>151</v>
      </c>
      <c r="E1141" t="s">
        <v>330</v>
      </c>
      <c r="F1141" t="str">
        <f>VLOOKUP(H1141,Vlookup!A:B,2,0)</f>
        <v>580-589 Distribution Operations</v>
      </c>
      <c r="G1141" t="str">
        <f t="shared" si="18"/>
        <v>Non-Generation</v>
      </c>
      <c r="H1141" s="26">
        <v>588</v>
      </c>
      <c r="I1141" s="5" t="s">
        <v>43</v>
      </c>
      <c r="J1141" t="s">
        <v>44</v>
      </c>
      <c r="K1141" t="s">
        <v>134</v>
      </c>
      <c r="L1141" s="5">
        <v>2024</v>
      </c>
      <c r="M1141" s="6">
        <v>29623.09</v>
      </c>
    </row>
    <row r="1142" spans="1:13" x14ac:dyDescent="0.3">
      <c r="A1142" t="s">
        <v>280</v>
      </c>
      <c r="B1142" t="s">
        <v>308</v>
      </c>
      <c r="C1142" t="s">
        <v>89</v>
      </c>
      <c r="D1142" t="s">
        <v>151</v>
      </c>
      <c r="E1142" t="s">
        <v>330</v>
      </c>
      <c r="F1142" t="str">
        <f>VLOOKUP(H1142,Vlookup!A:B,2,0)</f>
        <v>580-589 Distribution Operations</v>
      </c>
      <c r="G1142" t="str">
        <f t="shared" si="18"/>
        <v>Non-Generation</v>
      </c>
      <c r="H1142" s="26">
        <v>588</v>
      </c>
      <c r="I1142" s="5" t="s">
        <v>43</v>
      </c>
      <c r="J1142" t="s">
        <v>44</v>
      </c>
      <c r="K1142" t="s">
        <v>16</v>
      </c>
      <c r="L1142" s="5">
        <v>2024</v>
      </c>
      <c r="M1142" s="6">
        <v>707.36</v>
      </c>
    </row>
    <row r="1143" spans="1:13" x14ac:dyDescent="0.3">
      <c r="A1143" t="s">
        <v>280</v>
      </c>
      <c r="B1143" t="s">
        <v>308</v>
      </c>
      <c r="C1143" t="s">
        <v>89</v>
      </c>
      <c r="D1143" t="s">
        <v>151</v>
      </c>
      <c r="E1143" t="s">
        <v>330</v>
      </c>
      <c r="F1143" t="str">
        <f>VLOOKUP(H1143,Vlookup!A:B,2,0)</f>
        <v>580-589 Distribution Operations</v>
      </c>
      <c r="G1143" t="str">
        <f t="shared" si="18"/>
        <v>Non-Generation</v>
      </c>
      <c r="H1143" s="26">
        <v>588</v>
      </c>
      <c r="I1143" s="5" t="s">
        <v>43</v>
      </c>
      <c r="J1143" t="s">
        <v>44</v>
      </c>
      <c r="K1143" t="s">
        <v>103</v>
      </c>
      <c r="L1143" s="5">
        <v>2024</v>
      </c>
      <c r="M1143" s="6">
        <v>16691.439999999999</v>
      </c>
    </row>
    <row r="1144" spans="1:13" x14ac:dyDescent="0.3">
      <c r="A1144" t="s">
        <v>280</v>
      </c>
      <c r="B1144" t="s">
        <v>308</v>
      </c>
      <c r="C1144" t="s">
        <v>89</v>
      </c>
      <c r="D1144" t="s">
        <v>151</v>
      </c>
      <c r="E1144" t="s">
        <v>330</v>
      </c>
      <c r="F1144" t="str">
        <f>VLOOKUP(H1144,Vlookup!A:B,2,0)</f>
        <v>590-598 Distribution Maintenance</v>
      </c>
      <c r="G1144" t="str">
        <f t="shared" si="18"/>
        <v>Non-Generation</v>
      </c>
      <c r="H1144" s="26">
        <v>592</v>
      </c>
      <c r="I1144" s="5" t="s">
        <v>202</v>
      </c>
      <c r="J1144" t="s">
        <v>203</v>
      </c>
      <c r="K1144" t="s">
        <v>102</v>
      </c>
      <c r="L1144" s="5">
        <v>2024</v>
      </c>
      <c r="M1144" s="6">
        <v>82165.509999999995</v>
      </c>
    </row>
    <row r="1145" spans="1:13" x14ac:dyDescent="0.3">
      <c r="A1145" t="s">
        <v>280</v>
      </c>
      <c r="B1145" t="s">
        <v>308</v>
      </c>
      <c r="C1145" t="s">
        <v>89</v>
      </c>
      <c r="D1145" t="s">
        <v>151</v>
      </c>
      <c r="E1145" t="s">
        <v>330</v>
      </c>
      <c r="F1145" t="str">
        <f>VLOOKUP(H1145,Vlookup!A:B,2,0)</f>
        <v>590-598 Distribution Maintenance</v>
      </c>
      <c r="G1145" t="str">
        <f t="shared" si="18"/>
        <v>Non-Generation</v>
      </c>
      <c r="H1145" s="26">
        <v>592</v>
      </c>
      <c r="I1145" s="5" t="s">
        <v>202</v>
      </c>
      <c r="J1145" t="s">
        <v>203</v>
      </c>
      <c r="K1145" t="s">
        <v>104</v>
      </c>
      <c r="L1145" s="5">
        <v>2024</v>
      </c>
      <c r="M1145" s="6">
        <v>37114.21</v>
      </c>
    </row>
    <row r="1146" spans="1:13" x14ac:dyDescent="0.3">
      <c r="A1146" t="s">
        <v>280</v>
      </c>
      <c r="B1146" t="s">
        <v>308</v>
      </c>
      <c r="C1146" t="s">
        <v>89</v>
      </c>
      <c r="D1146" t="s">
        <v>151</v>
      </c>
      <c r="E1146" t="s">
        <v>330</v>
      </c>
      <c r="F1146" t="str">
        <f>VLOOKUP(H1146,Vlookup!A:B,2,0)</f>
        <v>590-598 Distribution Maintenance</v>
      </c>
      <c r="G1146" t="str">
        <f t="shared" si="18"/>
        <v>Non-Generation</v>
      </c>
      <c r="H1146" s="26">
        <v>592</v>
      </c>
      <c r="I1146" s="5" t="s">
        <v>202</v>
      </c>
      <c r="J1146" t="s">
        <v>203</v>
      </c>
      <c r="K1146" t="s">
        <v>134</v>
      </c>
      <c r="L1146" s="5">
        <v>2024</v>
      </c>
      <c r="M1146" s="6">
        <v>6385.77</v>
      </c>
    </row>
    <row r="1147" spans="1:13" x14ac:dyDescent="0.3">
      <c r="A1147" t="s">
        <v>280</v>
      </c>
      <c r="B1147" t="s">
        <v>308</v>
      </c>
      <c r="C1147" t="s">
        <v>89</v>
      </c>
      <c r="D1147" t="s">
        <v>151</v>
      </c>
      <c r="E1147" t="s">
        <v>330</v>
      </c>
      <c r="F1147" t="str">
        <f>VLOOKUP(H1147,Vlookup!A:B,2,0)</f>
        <v>590-598 Distribution Maintenance</v>
      </c>
      <c r="G1147" t="str">
        <f t="shared" si="18"/>
        <v>Non-Generation</v>
      </c>
      <c r="H1147" s="26">
        <v>592</v>
      </c>
      <c r="I1147" s="5" t="s">
        <v>202</v>
      </c>
      <c r="J1147" t="s">
        <v>203</v>
      </c>
      <c r="K1147" t="s">
        <v>103</v>
      </c>
      <c r="L1147" s="5">
        <v>2024</v>
      </c>
      <c r="M1147" s="6">
        <v>4424.7</v>
      </c>
    </row>
    <row r="1148" spans="1:13" x14ac:dyDescent="0.3">
      <c r="A1148" t="s">
        <v>280</v>
      </c>
      <c r="B1148" t="s">
        <v>308</v>
      </c>
      <c r="C1148" t="s">
        <v>89</v>
      </c>
      <c r="D1148" t="s">
        <v>151</v>
      </c>
      <c r="E1148" t="s">
        <v>330</v>
      </c>
      <c r="F1148" t="str">
        <f>VLOOKUP(H1148,Vlookup!A:B,2,0)</f>
        <v>590-598 Distribution Maintenance</v>
      </c>
      <c r="G1148" t="str">
        <f t="shared" si="18"/>
        <v>Non-Generation</v>
      </c>
      <c r="H1148" s="26">
        <v>592</v>
      </c>
      <c r="I1148" s="5" t="s">
        <v>154</v>
      </c>
      <c r="J1148" t="s">
        <v>155</v>
      </c>
      <c r="K1148" t="s">
        <v>15</v>
      </c>
      <c r="L1148" s="5">
        <v>2024</v>
      </c>
      <c r="M1148" s="6">
        <v>11885.69</v>
      </c>
    </row>
    <row r="1149" spans="1:13" x14ac:dyDescent="0.3">
      <c r="A1149" t="s">
        <v>280</v>
      </c>
      <c r="B1149" t="s">
        <v>308</v>
      </c>
      <c r="C1149" t="s">
        <v>89</v>
      </c>
      <c r="D1149" t="s">
        <v>151</v>
      </c>
      <c r="E1149" t="s">
        <v>330</v>
      </c>
      <c r="F1149" t="str">
        <f>VLOOKUP(H1149,Vlookup!A:B,2,0)</f>
        <v>590-598 Distribution Maintenance</v>
      </c>
      <c r="G1149" t="str">
        <f t="shared" si="18"/>
        <v>Non-Generation</v>
      </c>
      <c r="H1149" s="26">
        <v>592</v>
      </c>
      <c r="I1149" s="5" t="s">
        <v>154</v>
      </c>
      <c r="J1149" t="s">
        <v>155</v>
      </c>
      <c r="K1149" t="s">
        <v>102</v>
      </c>
      <c r="L1149" s="5">
        <v>2024</v>
      </c>
      <c r="M1149" s="6">
        <v>395959.07</v>
      </c>
    </row>
    <row r="1150" spans="1:13" x14ac:dyDescent="0.3">
      <c r="A1150" t="s">
        <v>280</v>
      </c>
      <c r="B1150" t="s">
        <v>308</v>
      </c>
      <c r="C1150" t="s">
        <v>89</v>
      </c>
      <c r="D1150" t="s">
        <v>151</v>
      </c>
      <c r="E1150" t="s">
        <v>330</v>
      </c>
      <c r="F1150" t="str">
        <f>VLOOKUP(H1150,Vlookup!A:B,2,0)</f>
        <v>590-598 Distribution Maintenance</v>
      </c>
      <c r="G1150" t="str">
        <f t="shared" si="18"/>
        <v>Non-Generation</v>
      </c>
      <c r="H1150" s="26">
        <v>592</v>
      </c>
      <c r="I1150" s="5" t="s">
        <v>154</v>
      </c>
      <c r="J1150" t="s">
        <v>155</v>
      </c>
      <c r="K1150" t="s">
        <v>104</v>
      </c>
      <c r="L1150" s="5">
        <v>2024</v>
      </c>
      <c r="M1150" s="6">
        <v>75426.53</v>
      </c>
    </row>
    <row r="1151" spans="1:13" x14ac:dyDescent="0.3">
      <c r="A1151" t="s">
        <v>280</v>
      </c>
      <c r="B1151" t="s">
        <v>308</v>
      </c>
      <c r="C1151" t="s">
        <v>89</v>
      </c>
      <c r="D1151" t="s">
        <v>151</v>
      </c>
      <c r="E1151" t="s">
        <v>330</v>
      </c>
      <c r="F1151" t="str">
        <f>VLOOKUP(H1151,Vlookup!A:B,2,0)</f>
        <v>590-598 Distribution Maintenance</v>
      </c>
      <c r="G1151" t="str">
        <f t="shared" si="18"/>
        <v>Non-Generation</v>
      </c>
      <c r="H1151" s="26">
        <v>592</v>
      </c>
      <c r="I1151" s="5" t="s">
        <v>154</v>
      </c>
      <c r="J1151" t="s">
        <v>155</v>
      </c>
      <c r="K1151" t="s">
        <v>134</v>
      </c>
      <c r="L1151" s="5">
        <v>2024</v>
      </c>
      <c r="M1151" s="6">
        <v>28722.11</v>
      </c>
    </row>
    <row r="1152" spans="1:13" x14ac:dyDescent="0.3">
      <c r="A1152" t="s">
        <v>280</v>
      </c>
      <c r="B1152" t="s">
        <v>308</v>
      </c>
      <c r="C1152" t="s">
        <v>89</v>
      </c>
      <c r="D1152" t="s">
        <v>151</v>
      </c>
      <c r="E1152" t="s">
        <v>330</v>
      </c>
      <c r="F1152" t="str">
        <f>VLOOKUP(H1152,Vlookup!A:B,2,0)</f>
        <v>590-598 Distribution Maintenance</v>
      </c>
      <c r="G1152" t="str">
        <f t="shared" si="18"/>
        <v>Non-Generation</v>
      </c>
      <c r="H1152" s="26">
        <v>592</v>
      </c>
      <c r="I1152" s="5" t="s">
        <v>154</v>
      </c>
      <c r="J1152" t="s">
        <v>155</v>
      </c>
      <c r="K1152" t="s">
        <v>16</v>
      </c>
      <c r="L1152" s="5">
        <v>2024</v>
      </c>
      <c r="M1152" s="6">
        <v>1426.29</v>
      </c>
    </row>
    <row r="1153" spans="1:13" x14ac:dyDescent="0.3">
      <c r="A1153" t="s">
        <v>280</v>
      </c>
      <c r="B1153" t="s">
        <v>308</v>
      </c>
      <c r="C1153" t="s">
        <v>89</v>
      </c>
      <c r="D1153" t="s">
        <v>151</v>
      </c>
      <c r="E1153" t="s">
        <v>330</v>
      </c>
      <c r="F1153" t="str">
        <f>VLOOKUP(H1153,Vlookup!A:B,2,0)</f>
        <v>590-598 Distribution Maintenance</v>
      </c>
      <c r="G1153" t="str">
        <f t="shared" si="18"/>
        <v>Non-Generation</v>
      </c>
      <c r="H1153" s="26">
        <v>592</v>
      </c>
      <c r="I1153" s="5" t="s">
        <v>154</v>
      </c>
      <c r="J1153" t="s">
        <v>155</v>
      </c>
      <c r="K1153" t="s">
        <v>103</v>
      </c>
      <c r="L1153" s="5">
        <v>2024</v>
      </c>
      <c r="M1153" s="6">
        <v>18456.14</v>
      </c>
    </row>
    <row r="1154" spans="1:13" x14ac:dyDescent="0.3">
      <c r="A1154" t="s">
        <v>280</v>
      </c>
      <c r="B1154" t="s">
        <v>308</v>
      </c>
      <c r="C1154" t="s">
        <v>89</v>
      </c>
      <c r="D1154" t="s">
        <v>151</v>
      </c>
      <c r="E1154" t="s">
        <v>330</v>
      </c>
      <c r="F1154" t="str">
        <f>VLOOKUP(H1154,Vlookup!A:B,2,0)</f>
        <v>590-598 Distribution Maintenance</v>
      </c>
      <c r="G1154" t="str">
        <f t="shared" si="18"/>
        <v>Non-Generation</v>
      </c>
      <c r="H1154" s="26">
        <v>595</v>
      </c>
      <c r="I1154" s="5" t="s">
        <v>156</v>
      </c>
      <c r="J1154" t="s">
        <v>157</v>
      </c>
      <c r="K1154" t="s">
        <v>15</v>
      </c>
      <c r="L1154" s="5">
        <v>2024</v>
      </c>
      <c r="M1154" s="6">
        <v>3845.38</v>
      </c>
    </row>
    <row r="1155" spans="1:13" x14ac:dyDescent="0.3">
      <c r="A1155" t="s">
        <v>280</v>
      </c>
      <c r="B1155" t="s">
        <v>308</v>
      </c>
      <c r="C1155" t="s">
        <v>89</v>
      </c>
      <c r="D1155" t="s">
        <v>151</v>
      </c>
      <c r="E1155" t="s">
        <v>330</v>
      </c>
      <c r="F1155" t="str">
        <f>VLOOKUP(H1155,Vlookup!A:B,2,0)</f>
        <v>590-598 Distribution Maintenance</v>
      </c>
      <c r="G1155" t="str">
        <f t="shared" si="18"/>
        <v>Non-Generation</v>
      </c>
      <c r="H1155" s="26">
        <v>595</v>
      </c>
      <c r="I1155" s="5" t="s">
        <v>156</v>
      </c>
      <c r="J1155" t="s">
        <v>157</v>
      </c>
      <c r="K1155" t="s">
        <v>102</v>
      </c>
      <c r="L1155" s="5">
        <v>2024</v>
      </c>
      <c r="M1155" s="6">
        <v>279.17</v>
      </c>
    </row>
    <row r="1156" spans="1:13" x14ac:dyDescent="0.3">
      <c r="A1156" t="s">
        <v>280</v>
      </c>
      <c r="B1156" t="s">
        <v>308</v>
      </c>
      <c r="C1156" t="s">
        <v>89</v>
      </c>
      <c r="D1156" t="s">
        <v>151</v>
      </c>
      <c r="E1156" t="s">
        <v>330</v>
      </c>
      <c r="F1156" t="str">
        <f>VLOOKUP(H1156,Vlookup!A:B,2,0)</f>
        <v>590-598 Distribution Maintenance</v>
      </c>
      <c r="G1156" t="str">
        <f t="shared" si="18"/>
        <v>Non-Generation</v>
      </c>
      <c r="H1156" s="26">
        <v>595</v>
      </c>
      <c r="I1156" s="5" t="s">
        <v>156</v>
      </c>
      <c r="J1156" t="s">
        <v>157</v>
      </c>
      <c r="K1156" t="s">
        <v>104</v>
      </c>
      <c r="L1156" s="5">
        <v>2024</v>
      </c>
      <c r="M1156" s="6">
        <v>41.89</v>
      </c>
    </row>
    <row r="1157" spans="1:13" x14ac:dyDescent="0.3">
      <c r="A1157" t="s">
        <v>280</v>
      </c>
      <c r="B1157" t="s">
        <v>308</v>
      </c>
      <c r="C1157" t="s">
        <v>89</v>
      </c>
      <c r="D1157" t="s">
        <v>151</v>
      </c>
      <c r="E1157" t="s">
        <v>330</v>
      </c>
      <c r="F1157" t="str">
        <f>VLOOKUP(H1157,Vlookup!A:B,2,0)</f>
        <v>590-598 Distribution Maintenance</v>
      </c>
      <c r="G1157" t="str">
        <f t="shared" si="18"/>
        <v>Non-Generation</v>
      </c>
      <c r="H1157" s="26">
        <v>595</v>
      </c>
      <c r="I1157" s="5" t="s">
        <v>156</v>
      </c>
      <c r="J1157" t="s">
        <v>157</v>
      </c>
      <c r="K1157" t="s">
        <v>134</v>
      </c>
      <c r="L1157" s="5">
        <v>2024</v>
      </c>
      <c r="M1157" s="6">
        <v>17.82</v>
      </c>
    </row>
    <row r="1158" spans="1:13" x14ac:dyDescent="0.3">
      <c r="A1158" t="s">
        <v>280</v>
      </c>
      <c r="B1158" t="s">
        <v>308</v>
      </c>
      <c r="C1158" t="s">
        <v>89</v>
      </c>
      <c r="D1158" t="s">
        <v>151</v>
      </c>
      <c r="E1158" t="s">
        <v>330</v>
      </c>
      <c r="F1158" t="str">
        <f>VLOOKUP(H1158,Vlookup!A:B,2,0)</f>
        <v>590-598 Distribution Maintenance</v>
      </c>
      <c r="G1158" t="str">
        <f t="shared" si="18"/>
        <v>Non-Generation</v>
      </c>
      <c r="H1158" s="26">
        <v>595</v>
      </c>
      <c r="I1158" s="5" t="s">
        <v>156</v>
      </c>
      <c r="J1158" t="s">
        <v>157</v>
      </c>
      <c r="K1158" t="s">
        <v>16</v>
      </c>
      <c r="L1158" s="5">
        <v>2024</v>
      </c>
      <c r="M1158" s="6">
        <v>461.45</v>
      </c>
    </row>
    <row r="1159" spans="1:13" x14ac:dyDescent="0.3">
      <c r="A1159" t="s">
        <v>280</v>
      </c>
      <c r="B1159" t="s">
        <v>308</v>
      </c>
      <c r="C1159" t="s">
        <v>89</v>
      </c>
      <c r="D1159" t="s">
        <v>151</v>
      </c>
      <c r="E1159" t="s">
        <v>330</v>
      </c>
      <c r="F1159" t="str">
        <f>VLOOKUP(H1159,Vlookup!A:B,2,0)</f>
        <v>590-598 Distribution Maintenance</v>
      </c>
      <c r="G1159" t="str">
        <f t="shared" si="18"/>
        <v>Non-Generation</v>
      </c>
      <c r="H1159" s="26">
        <v>595</v>
      </c>
      <c r="I1159" s="5" t="s">
        <v>156</v>
      </c>
      <c r="J1159" t="s">
        <v>157</v>
      </c>
      <c r="K1159" t="s">
        <v>103</v>
      </c>
      <c r="L1159" s="5">
        <v>2024</v>
      </c>
      <c r="M1159" s="6">
        <v>12.48</v>
      </c>
    </row>
    <row r="1160" spans="1:13" x14ac:dyDescent="0.3">
      <c r="A1160" t="s">
        <v>280</v>
      </c>
      <c r="B1160" t="s">
        <v>308</v>
      </c>
      <c r="C1160" t="s">
        <v>89</v>
      </c>
      <c r="D1160" t="s">
        <v>151</v>
      </c>
      <c r="E1160" t="s">
        <v>346</v>
      </c>
      <c r="F1160" t="str">
        <f>VLOOKUP(H1160,Vlookup!A:B,2,0)</f>
        <v>560-567 Transmission Operations</v>
      </c>
      <c r="G1160" t="str">
        <f t="shared" si="18"/>
        <v>Non-Generation</v>
      </c>
      <c r="H1160" s="26">
        <v>566</v>
      </c>
      <c r="I1160" s="5" t="s">
        <v>60</v>
      </c>
      <c r="J1160" t="s">
        <v>61</v>
      </c>
      <c r="K1160" t="s">
        <v>102</v>
      </c>
      <c r="L1160" s="5">
        <v>2024</v>
      </c>
      <c r="M1160" s="6">
        <v>27360.769</v>
      </c>
    </row>
    <row r="1161" spans="1:13" x14ac:dyDescent="0.3">
      <c r="A1161" t="s">
        <v>280</v>
      </c>
      <c r="B1161" t="s">
        <v>308</v>
      </c>
      <c r="C1161" t="s">
        <v>89</v>
      </c>
      <c r="D1161" t="s">
        <v>151</v>
      </c>
      <c r="E1161" t="s">
        <v>346</v>
      </c>
      <c r="F1161" t="str">
        <f>VLOOKUP(H1161,Vlookup!A:B,2,0)</f>
        <v>560-567 Transmission Operations</v>
      </c>
      <c r="G1161" t="str">
        <f t="shared" si="18"/>
        <v>Non-Generation</v>
      </c>
      <c r="H1161" s="26">
        <v>566</v>
      </c>
      <c r="I1161" s="5" t="s">
        <v>60</v>
      </c>
      <c r="J1161" t="s">
        <v>61</v>
      </c>
      <c r="K1161" t="s">
        <v>134</v>
      </c>
      <c r="L1161" s="5">
        <v>2024</v>
      </c>
      <c r="M1161" s="6">
        <v>1853.88</v>
      </c>
    </row>
    <row r="1162" spans="1:13" x14ac:dyDescent="0.3">
      <c r="A1162" t="s">
        <v>280</v>
      </c>
      <c r="B1162" t="s">
        <v>308</v>
      </c>
      <c r="C1162" t="s">
        <v>89</v>
      </c>
      <c r="D1162" t="s">
        <v>151</v>
      </c>
      <c r="E1162" t="s">
        <v>346</v>
      </c>
      <c r="F1162" t="str">
        <f>VLOOKUP(H1162,Vlookup!A:B,2,0)</f>
        <v>560-567 Transmission Operations</v>
      </c>
      <c r="G1162" t="str">
        <f t="shared" si="18"/>
        <v>Non-Generation</v>
      </c>
      <c r="H1162" s="26">
        <v>566</v>
      </c>
      <c r="I1162" s="5" t="s">
        <v>60</v>
      </c>
      <c r="J1162" t="s">
        <v>61</v>
      </c>
      <c r="K1162" t="s">
        <v>103</v>
      </c>
      <c r="L1162" s="5">
        <v>2024</v>
      </c>
      <c r="M1162" s="6">
        <v>1099.96</v>
      </c>
    </row>
    <row r="1163" spans="1:13" x14ac:dyDescent="0.3">
      <c r="A1163" t="s">
        <v>280</v>
      </c>
      <c r="B1163" t="s">
        <v>308</v>
      </c>
      <c r="C1163" t="s">
        <v>89</v>
      </c>
      <c r="D1163" t="s">
        <v>151</v>
      </c>
      <c r="E1163" t="s">
        <v>346</v>
      </c>
      <c r="F1163" t="str">
        <f>VLOOKUP(H1163,Vlookup!A:B,2,0)</f>
        <v>580-589 Distribution Operations</v>
      </c>
      <c r="G1163" t="str">
        <f t="shared" si="18"/>
        <v>Non-Generation</v>
      </c>
      <c r="H1163" s="26">
        <v>588</v>
      </c>
      <c r="I1163" s="5" t="s">
        <v>43</v>
      </c>
      <c r="J1163" t="s">
        <v>44</v>
      </c>
      <c r="K1163" t="s">
        <v>102</v>
      </c>
      <c r="L1163" s="5">
        <v>2024</v>
      </c>
      <c r="M1163" s="6">
        <v>14858.411</v>
      </c>
    </row>
    <row r="1164" spans="1:13" x14ac:dyDescent="0.3">
      <c r="A1164" t="s">
        <v>280</v>
      </c>
      <c r="B1164" t="s">
        <v>308</v>
      </c>
      <c r="C1164" t="s">
        <v>89</v>
      </c>
      <c r="D1164" t="s">
        <v>151</v>
      </c>
      <c r="E1164" t="s">
        <v>346</v>
      </c>
      <c r="F1164" t="str">
        <f>VLOOKUP(H1164,Vlookup!A:B,2,0)</f>
        <v>580-589 Distribution Operations</v>
      </c>
      <c r="G1164" t="str">
        <f t="shared" si="18"/>
        <v>Non-Generation</v>
      </c>
      <c r="H1164" s="26">
        <v>588</v>
      </c>
      <c r="I1164" s="5" t="s">
        <v>43</v>
      </c>
      <c r="J1164" t="s">
        <v>44</v>
      </c>
      <c r="K1164" t="s">
        <v>134</v>
      </c>
      <c r="L1164" s="5">
        <v>2024</v>
      </c>
      <c r="M1164" s="6">
        <v>1058.67</v>
      </c>
    </row>
    <row r="1165" spans="1:13" x14ac:dyDescent="0.3">
      <c r="A1165" t="s">
        <v>280</v>
      </c>
      <c r="B1165" t="s">
        <v>308</v>
      </c>
      <c r="C1165" t="s">
        <v>89</v>
      </c>
      <c r="D1165" t="s">
        <v>151</v>
      </c>
      <c r="E1165" t="s">
        <v>346</v>
      </c>
      <c r="F1165" t="str">
        <f>VLOOKUP(H1165,Vlookup!A:B,2,0)</f>
        <v>580-589 Distribution Operations</v>
      </c>
      <c r="G1165" t="str">
        <f t="shared" si="18"/>
        <v>Non-Generation</v>
      </c>
      <c r="H1165" s="26">
        <v>588</v>
      </c>
      <c r="I1165" s="5" t="s">
        <v>43</v>
      </c>
      <c r="J1165" t="s">
        <v>44</v>
      </c>
      <c r="K1165" t="s">
        <v>103</v>
      </c>
      <c r="L1165" s="5">
        <v>2024</v>
      </c>
      <c r="M1165" s="6">
        <v>597.33000000000004</v>
      </c>
    </row>
    <row r="1166" spans="1:13" x14ac:dyDescent="0.3">
      <c r="A1166" t="s">
        <v>280</v>
      </c>
      <c r="B1166" t="s">
        <v>308</v>
      </c>
      <c r="C1166" t="s">
        <v>89</v>
      </c>
      <c r="D1166" t="s">
        <v>151</v>
      </c>
      <c r="E1166" t="s">
        <v>347</v>
      </c>
      <c r="F1166" t="str">
        <f>VLOOKUP(H1166,Vlookup!A:B,2,0)</f>
        <v>560-567 Transmission Operations</v>
      </c>
      <c r="G1166" t="str">
        <f t="shared" si="18"/>
        <v>Non-Generation</v>
      </c>
      <c r="H1166" s="26">
        <v>566</v>
      </c>
      <c r="I1166" s="5" t="s">
        <v>60</v>
      </c>
      <c r="J1166" t="s">
        <v>61</v>
      </c>
      <c r="K1166" t="s">
        <v>102</v>
      </c>
      <c r="L1166" s="5">
        <v>2024</v>
      </c>
      <c r="M1166" s="6">
        <v>337826.95</v>
      </c>
    </row>
    <row r="1167" spans="1:13" x14ac:dyDescent="0.3">
      <c r="A1167" t="s">
        <v>280</v>
      </c>
      <c r="B1167" t="s">
        <v>308</v>
      </c>
      <c r="C1167" t="s">
        <v>89</v>
      </c>
      <c r="D1167" t="s">
        <v>151</v>
      </c>
      <c r="E1167" t="s">
        <v>347</v>
      </c>
      <c r="F1167" t="str">
        <f>VLOOKUP(H1167,Vlookup!A:B,2,0)</f>
        <v>560-567 Transmission Operations</v>
      </c>
      <c r="G1167" t="str">
        <f t="shared" si="18"/>
        <v>Non-Generation</v>
      </c>
      <c r="H1167" s="26">
        <v>566</v>
      </c>
      <c r="I1167" s="5" t="s">
        <v>60</v>
      </c>
      <c r="J1167" t="s">
        <v>61</v>
      </c>
      <c r="K1167" t="s">
        <v>104</v>
      </c>
      <c r="L1167" s="5">
        <v>2024</v>
      </c>
      <c r="M1167" s="6">
        <v>2772.52</v>
      </c>
    </row>
    <row r="1168" spans="1:13" x14ac:dyDescent="0.3">
      <c r="A1168" t="s">
        <v>280</v>
      </c>
      <c r="B1168" t="s">
        <v>308</v>
      </c>
      <c r="C1168" t="s">
        <v>89</v>
      </c>
      <c r="D1168" t="s">
        <v>151</v>
      </c>
      <c r="E1168" t="s">
        <v>347</v>
      </c>
      <c r="F1168" t="str">
        <f>VLOOKUP(H1168,Vlookup!A:B,2,0)</f>
        <v>560-567 Transmission Operations</v>
      </c>
      <c r="G1168" t="str">
        <f t="shared" si="18"/>
        <v>Non-Generation</v>
      </c>
      <c r="H1168" s="26">
        <v>566</v>
      </c>
      <c r="I1168" s="5" t="s">
        <v>60</v>
      </c>
      <c r="J1168" t="s">
        <v>61</v>
      </c>
      <c r="K1168" t="s">
        <v>134</v>
      </c>
      <c r="L1168" s="5">
        <v>2024</v>
      </c>
      <c r="M1168" s="6">
        <v>15374.31</v>
      </c>
    </row>
    <row r="1169" spans="1:13" x14ac:dyDescent="0.3">
      <c r="A1169" t="s">
        <v>280</v>
      </c>
      <c r="B1169" t="s">
        <v>308</v>
      </c>
      <c r="C1169" t="s">
        <v>89</v>
      </c>
      <c r="D1169" t="s">
        <v>151</v>
      </c>
      <c r="E1169" t="s">
        <v>347</v>
      </c>
      <c r="F1169" t="str">
        <f>VLOOKUP(H1169,Vlookup!A:B,2,0)</f>
        <v>560-567 Transmission Operations</v>
      </c>
      <c r="G1169" t="str">
        <f t="shared" si="18"/>
        <v>Non-Generation</v>
      </c>
      <c r="H1169" s="26">
        <v>566</v>
      </c>
      <c r="I1169" s="5" t="s">
        <v>60</v>
      </c>
      <c r="J1169" t="s">
        <v>61</v>
      </c>
      <c r="K1169" t="s">
        <v>103</v>
      </c>
      <c r="L1169" s="5">
        <v>2024</v>
      </c>
      <c r="M1169" s="6">
        <v>13663.86</v>
      </c>
    </row>
    <row r="1170" spans="1:13" x14ac:dyDescent="0.3">
      <c r="A1170" t="s">
        <v>280</v>
      </c>
      <c r="B1170" t="s">
        <v>308</v>
      </c>
      <c r="C1170" t="s">
        <v>89</v>
      </c>
      <c r="D1170" t="s">
        <v>151</v>
      </c>
      <c r="E1170" t="s">
        <v>347</v>
      </c>
      <c r="F1170" t="str">
        <f>VLOOKUP(H1170,Vlookup!A:B,2,0)</f>
        <v>568-574 Transmission Maintenance</v>
      </c>
      <c r="G1170" t="str">
        <f t="shared" ref="G1170:G1199" si="19">IF(B1170="FEG_ES",E1170,"Non-Generation")</f>
        <v>Non-Generation</v>
      </c>
      <c r="H1170" s="26">
        <v>570</v>
      </c>
      <c r="I1170" s="5" t="s">
        <v>152</v>
      </c>
      <c r="J1170" t="s">
        <v>153</v>
      </c>
      <c r="K1170" t="s">
        <v>102</v>
      </c>
      <c r="L1170" s="5">
        <v>2024</v>
      </c>
      <c r="M1170" s="6">
        <v>590625.5</v>
      </c>
    </row>
    <row r="1171" spans="1:13" x14ac:dyDescent="0.3">
      <c r="A1171" t="s">
        <v>280</v>
      </c>
      <c r="B1171" t="s">
        <v>308</v>
      </c>
      <c r="C1171" t="s">
        <v>89</v>
      </c>
      <c r="D1171" t="s">
        <v>151</v>
      </c>
      <c r="E1171" t="s">
        <v>347</v>
      </c>
      <c r="F1171" t="str">
        <f>VLOOKUP(H1171,Vlookup!A:B,2,0)</f>
        <v>568-574 Transmission Maintenance</v>
      </c>
      <c r="G1171" t="str">
        <f t="shared" si="19"/>
        <v>Non-Generation</v>
      </c>
      <c r="H1171" s="26">
        <v>570</v>
      </c>
      <c r="I1171" s="5" t="s">
        <v>152</v>
      </c>
      <c r="J1171" t="s">
        <v>153</v>
      </c>
      <c r="K1171" t="s">
        <v>104</v>
      </c>
      <c r="L1171" s="5">
        <v>2024</v>
      </c>
      <c r="M1171" s="6">
        <v>100994.43</v>
      </c>
    </row>
    <row r="1172" spans="1:13" x14ac:dyDescent="0.3">
      <c r="A1172" t="s">
        <v>280</v>
      </c>
      <c r="B1172" t="s">
        <v>308</v>
      </c>
      <c r="C1172" t="s">
        <v>89</v>
      </c>
      <c r="D1172" t="s">
        <v>151</v>
      </c>
      <c r="E1172" t="s">
        <v>347</v>
      </c>
      <c r="F1172" t="str">
        <f>VLOOKUP(H1172,Vlookup!A:B,2,0)</f>
        <v>568-574 Transmission Maintenance</v>
      </c>
      <c r="G1172" t="str">
        <f t="shared" si="19"/>
        <v>Non-Generation</v>
      </c>
      <c r="H1172" s="26">
        <v>570</v>
      </c>
      <c r="I1172" s="5" t="s">
        <v>152</v>
      </c>
      <c r="J1172" t="s">
        <v>153</v>
      </c>
      <c r="K1172" t="s">
        <v>134</v>
      </c>
      <c r="L1172" s="5">
        <v>2024</v>
      </c>
      <c r="M1172" s="6">
        <v>32968.29</v>
      </c>
    </row>
    <row r="1173" spans="1:13" x14ac:dyDescent="0.3">
      <c r="A1173" t="s">
        <v>280</v>
      </c>
      <c r="B1173" t="s">
        <v>308</v>
      </c>
      <c r="C1173" t="s">
        <v>89</v>
      </c>
      <c r="D1173" t="s">
        <v>151</v>
      </c>
      <c r="E1173" t="s">
        <v>347</v>
      </c>
      <c r="F1173" t="str">
        <f>VLOOKUP(H1173,Vlookup!A:B,2,0)</f>
        <v>568-574 Transmission Maintenance</v>
      </c>
      <c r="G1173" t="str">
        <f t="shared" si="19"/>
        <v>Non-Generation</v>
      </c>
      <c r="H1173" s="26">
        <v>570</v>
      </c>
      <c r="I1173" s="5" t="s">
        <v>152</v>
      </c>
      <c r="J1173" t="s">
        <v>153</v>
      </c>
      <c r="K1173" t="s">
        <v>103</v>
      </c>
      <c r="L1173" s="5">
        <v>2024</v>
      </c>
      <c r="M1173" s="6">
        <v>27417.31</v>
      </c>
    </row>
    <row r="1174" spans="1:13" x14ac:dyDescent="0.3">
      <c r="A1174" t="s">
        <v>280</v>
      </c>
      <c r="B1174" t="s">
        <v>308</v>
      </c>
      <c r="C1174" t="s">
        <v>89</v>
      </c>
      <c r="D1174" t="s">
        <v>151</v>
      </c>
      <c r="E1174" t="s">
        <v>347</v>
      </c>
      <c r="F1174" t="str">
        <f>VLOOKUP(H1174,Vlookup!A:B,2,0)</f>
        <v>580-589 Distribution Operations</v>
      </c>
      <c r="G1174" t="str">
        <f t="shared" si="19"/>
        <v>Non-Generation</v>
      </c>
      <c r="H1174" s="26">
        <v>588</v>
      </c>
      <c r="I1174" s="5" t="s">
        <v>43</v>
      </c>
      <c r="J1174" t="s">
        <v>44</v>
      </c>
      <c r="K1174" t="s">
        <v>102</v>
      </c>
      <c r="L1174" s="5">
        <v>2024</v>
      </c>
      <c r="M1174" s="6">
        <v>237371.85</v>
      </c>
    </row>
    <row r="1175" spans="1:13" x14ac:dyDescent="0.3">
      <c r="A1175" t="s">
        <v>280</v>
      </c>
      <c r="B1175" t="s">
        <v>308</v>
      </c>
      <c r="C1175" t="s">
        <v>89</v>
      </c>
      <c r="D1175" t="s">
        <v>151</v>
      </c>
      <c r="E1175" t="s">
        <v>347</v>
      </c>
      <c r="F1175" t="str">
        <f>VLOOKUP(H1175,Vlookup!A:B,2,0)</f>
        <v>580-589 Distribution Operations</v>
      </c>
      <c r="G1175" t="str">
        <f t="shared" si="19"/>
        <v>Non-Generation</v>
      </c>
      <c r="H1175" s="26">
        <v>588</v>
      </c>
      <c r="I1175" s="5" t="s">
        <v>43</v>
      </c>
      <c r="J1175" t="s">
        <v>44</v>
      </c>
      <c r="K1175" t="s">
        <v>104</v>
      </c>
      <c r="L1175" s="5">
        <v>2024</v>
      </c>
      <c r="M1175" s="6">
        <v>1904.9</v>
      </c>
    </row>
    <row r="1176" spans="1:13" x14ac:dyDescent="0.3">
      <c r="A1176" t="s">
        <v>280</v>
      </c>
      <c r="B1176" t="s">
        <v>308</v>
      </c>
      <c r="C1176" t="s">
        <v>89</v>
      </c>
      <c r="D1176" t="s">
        <v>151</v>
      </c>
      <c r="E1176" t="s">
        <v>347</v>
      </c>
      <c r="F1176" t="str">
        <f>VLOOKUP(H1176,Vlookup!A:B,2,0)</f>
        <v>580-589 Distribution Operations</v>
      </c>
      <c r="G1176" t="str">
        <f t="shared" si="19"/>
        <v>Non-Generation</v>
      </c>
      <c r="H1176" s="26">
        <v>588</v>
      </c>
      <c r="I1176" s="5" t="s">
        <v>43</v>
      </c>
      <c r="J1176" t="s">
        <v>44</v>
      </c>
      <c r="K1176" t="s">
        <v>134</v>
      </c>
      <c r="L1176" s="5">
        <v>2024</v>
      </c>
      <c r="M1176" s="6">
        <v>10770.55</v>
      </c>
    </row>
    <row r="1177" spans="1:13" x14ac:dyDescent="0.3">
      <c r="A1177" t="s">
        <v>280</v>
      </c>
      <c r="B1177" t="s">
        <v>308</v>
      </c>
      <c r="C1177" t="s">
        <v>89</v>
      </c>
      <c r="D1177" t="s">
        <v>151</v>
      </c>
      <c r="E1177" t="s">
        <v>347</v>
      </c>
      <c r="F1177" t="str">
        <f>VLOOKUP(H1177,Vlookup!A:B,2,0)</f>
        <v>580-589 Distribution Operations</v>
      </c>
      <c r="G1177" t="str">
        <f t="shared" si="19"/>
        <v>Non-Generation</v>
      </c>
      <c r="H1177" s="26">
        <v>588</v>
      </c>
      <c r="I1177" s="5" t="s">
        <v>43</v>
      </c>
      <c r="J1177" t="s">
        <v>44</v>
      </c>
      <c r="K1177" t="s">
        <v>103</v>
      </c>
      <c r="L1177" s="5">
        <v>2024</v>
      </c>
      <c r="M1177" s="6">
        <v>9599.48</v>
      </c>
    </row>
    <row r="1178" spans="1:13" x14ac:dyDescent="0.3">
      <c r="A1178" t="s">
        <v>280</v>
      </c>
      <c r="B1178" t="s">
        <v>308</v>
      </c>
      <c r="C1178" t="s">
        <v>89</v>
      </c>
      <c r="D1178" t="s">
        <v>151</v>
      </c>
      <c r="E1178" t="s">
        <v>347</v>
      </c>
      <c r="F1178" t="str">
        <f>VLOOKUP(H1178,Vlookup!A:B,2,0)</f>
        <v>590-598 Distribution Maintenance</v>
      </c>
      <c r="G1178" t="str">
        <f t="shared" si="19"/>
        <v>Non-Generation</v>
      </c>
      <c r="H1178" s="26">
        <v>592</v>
      </c>
      <c r="I1178" s="5" t="s">
        <v>154</v>
      </c>
      <c r="J1178" t="s">
        <v>155</v>
      </c>
      <c r="K1178" t="s">
        <v>102</v>
      </c>
      <c r="L1178" s="5">
        <v>2024</v>
      </c>
      <c r="M1178" s="6">
        <v>594225.31000000006</v>
      </c>
    </row>
    <row r="1179" spans="1:13" x14ac:dyDescent="0.3">
      <c r="A1179" t="s">
        <v>280</v>
      </c>
      <c r="B1179" t="s">
        <v>308</v>
      </c>
      <c r="C1179" t="s">
        <v>89</v>
      </c>
      <c r="D1179" t="s">
        <v>151</v>
      </c>
      <c r="E1179" t="s">
        <v>347</v>
      </c>
      <c r="F1179" t="str">
        <f>VLOOKUP(H1179,Vlookup!A:B,2,0)</f>
        <v>590-598 Distribution Maintenance</v>
      </c>
      <c r="G1179" t="str">
        <f t="shared" si="19"/>
        <v>Non-Generation</v>
      </c>
      <c r="H1179" s="26">
        <v>592</v>
      </c>
      <c r="I1179" s="5" t="s">
        <v>154</v>
      </c>
      <c r="J1179" t="s">
        <v>155</v>
      </c>
      <c r="K1179" t="s">
        <v>104</v>
      </c>
      <c r="L1179" s="5">
        <v>2024</v>
      </c>
      <c r="M1179" s="6">
        <v>107935.94</v>
      </c>
    </row>
    <row r="1180" spans="1:13" x14ac:dyDescent="0.3">
      <c r="A1180" t="s">
        <v>280</v>
      </c>
      <c r="B1180" t="s">
        <v>308</v>
      </c>
      <c r="C1180" t="s">
        <v>89</v>
      </c>
      <c r="D1180" t="s">
        <v>151</v>
      </c>
      <c r="E1180" t="s">
        <v>347</v>
      </c>
      <c r="F1180" t="str">
        <f>VLOOKUP(H1180,Vlookup!A:B,2,0)</f>
        <v>590-598 Distribution Maintenance</v>
      </c>
      <c r="G1180" t="str">
        <f t="shared" si="19"/>
        <v>Non-Generation</v>
      </c>
      <c r="H1180" s="26">
        <v>592</v>
      </c>
      <c r="I1180" s="5" t="s">
        <v>154</v>
      </c>
      <c r="J1180" t="s">
        <v>155</v>
      </c>
      <c r="K1180" t="s">
        <v>134</v>
      </c>
      <c r="L1180" s="5">
        <v>2024</v>
      </c>
      <c r="M1180" s="6">
        <v>33680.43</v>
      </c>
    </row>
    <row r="1181" spans="1:13" x14ac:dyDescent="0.3">
      <c r="A1181" t="s">
        <v>280</v>
      </c>
      <c r="B1181" t="s">
        <v>308</v>
      </c>
      <c r="C1181" t="s">
        <v>89</v>
      </c>
      <c r="D1181" t="s">
        <v>151</v>
      </c>
      <c r="E1181" t="s">
        <v>347</v>
      </c>
      <c r="F1181" t="str">
        <f>VLOOKUP(H1181,Vlookup!A:B,2,0)</f>
        <v>590-598 Distribution Maintenance</v>
      </c>
      <c r="G1181" t="str">
        <f t="shared" si="19"/>
        <v>Non-Generation</v>
      </c>
      <c r="H1181" s="26">
        <v>592</v>
      </c>
      <c r="I1181" s="5" t="s">
        <v>154</v>
      </c>
      <c r="J1181" t="s">
        <v>155</v>
      </c>
      <c r="K1181" t="s">
        <v>103</v>
      </c>
      <c r="L1181" s="5">
        <v>2024</v>
      </c>
      <c r="M1181" s="6">
        <v>27770.26</v>
      </c>
    </row>
    <row r="1182" spans="1:13" x14ac:dyDescent="0.3">
      <c r="A1182" t="s">
        <v>280</v>
      </c>
      <c r="B1182" t="s">
        <v>308</v>
      </c>
      <c r="C1182" t="s">
        <v>89</v>
      </c>
      <c r="D1182" t="s">
        <v>204</v>
      </c>
      <c r="E1182" t="s">
        <v>348</v>
      </c>
      <c r="F1182" t="str">
        <f>VLOOKUP(H1182,Vlookup!A:B,2,0)</f>
        <v>560-567 Transmission Operations</v>
      </c>
      <c r="G1182" t="str">
        <f t="shared" si="19"/>
        <v>Non-Generation</v>
      </c>
      <c r="H1182" s="26">
        <v>562</v>
      </c>
      <c r="I1182" s="5" t="s">
        <v>192</v>
      </c>
      <c r="J1182" t="s">
        <v>193</v>
      </c>
      <c r="K1182" t="s">
        <v>134</v>
      </c>
      <c r="L1182" s="5">
        <v>2024</v>
      </c>
      <c r="M1182" s="6">
        <v>5779.49</v>
      </c>
    </row>
    <row r="1183" spans="1:13" x14ac:dyDescent="0.3">
      <c r="A1183" t="s">
        <v>280</v>
      </c>
      <c r="B1183" t="s">
        <v>308</v>
      </c>
      <c r="C1183" t="s">
        <v>89</v>
      </c>
      <c r="D1183" t="s">
        <v>204</v>
      </c>
      <c r="E1183" t="s">
        <v>348</v>
      </c>
      <c r="F1183" t="str">
        <f>VLOOKUP(H1183,Vlookup!A:B,2,0)</f>
        <v>560-567 Transmission Operations</v>
      </c>
      <c r="G1183" t="str">
        <f t="shared" si="19"/>
        <v>Non-Generation</v>
      </c>
      <c r="H1183" s="26">
        <v>566</v>
      </c>
      <c r="I1183" s="5" t="s">
        <v>60</v>
      </c>
      <c r="J1183" t="s">
        <v>61</v>
      </c>
      <c r="K1183" t="s">
        <v>15</v>
      </c>
      <c r="L1183" s="5">
        <v>2024</v>
      </c>
      <c r="M1183" s="6">
        <v>69714.97</v>
      </c>
    </row>
    <row r="1184" spans="1:13" x14ac:dyDescent="0.3">
      <c r="A1184" t="s">
        <v>280</v>
      </c>
      <c r="B1184" t="s">
        <v>308</v>
      </c>
      <c r="C1184" t="s">
        <v>89</v>
      </c>
      <c r="D1184" t="s">
        <v>204</v>
      </c>
      <c r="E1184" t="s">
        <v>348</v>
      </c>
      <c r="F1184" t="str">
        <f>VLOOKUP(H1184,Vlookup!A:B,2,0)</f>
        <v>560-567 Transmission Operations</v>
      </c>
      <c r="G1184" t="str">
        <f t="shared" si="19"/>
        <v>Non-Generation</v>
      </c>
      <c r="H1184" s="26">
        <v>566</v>
      </c>
      <c r="I1184" s="5" t="s">
        <v>60</v>
      </c>
      <c r="J1184" t="s">
        <v>61</v>
      </c>
      <c r="K1184" t="s">
        <v>16</v>
      </c>
      <c r="L1184" s="5">
        <v>2024</v>
      </c>
      <c r="M1184" s="6">
        <v>7668.69</v>
      </c>
    </row>
    <row r="1185" spans="1:13" x14ac:dyDescent="0.3">
      <c r="A1185" t="s">
        <v>280</v>
      </c>
      <c r="B1185" t="s">
        <v>308</v>
      </c>
      <c r="C1185" t="s">
        <v>89</v>
      </c>
      <c r="D1185" t="s">
        <v>204</v>
      </c>
      <c r="E1185" t="s">
        <v>348</v>
      </c>
      <c r="F1185" t="str">
        <f>VLOOKUP(H1185,Vlookup!A:B,2,0)</f>
        <v>580-589 Distribution Operations</v>
      </c>
      <c r="G1185" t="str">
        <f t="shared" si="19"/>
        <v>Non-Generation</v>
      </c>
      <c r="H1185" s="26">
        <v>582</v>
      </c>
      <c r="I1185" s="5" t="s">
        <v>200</v>
      </c>
      <c r="J1185" t="s">
        <v>201</v>
      </c>
      <c r="K1185" t="s">
        <v>134</v>
      </c>
      <c r="L1185" s="5">
        <v>2024</v>
      </c>
      <c r="M1185" s="6">
        <v>17338.330000000002</v>
      </c>
    </row>
    <row r="1186" spans="1:13" x14ac:dyDescent="0.3">
      <c r="A1186" t="s">
        <v>280</v>
      </c>
      <c r="B1186" t="s">
        <v>308</v>
      </c>
      <c r="C1186" t="s">
        <v>89</v>
      </c>
      <c r="D1186" t="s">
        <v>204</v>
      </c>
      <c r="E1186" t="s">
        <v>348</v>
      </c>
      <c r="F1186" t="str">
        <f>VLOOKUP(H1186,Vlookup!A:B,2,0)</f>
        <v>580-589 Distribution Operations</v>
      </c>
      <c r="G1186" t="str">
        <f t="shared" si="19"/>
        <v>Non-Generation</v>
      </c>
      <c r="H1186" s="26">
        <v>588</v>
      </c>
      <c r="I1186" s="5" t="s">
        <v>43</v>
      </c>
      <c r="J1186" t="s">
        <v>44</v>
      </c>
      <c r="K1186" t="s">
        <v>15</v>
      </c>
      <c r="L1186" s="5">
        <v>2024</v>
      </c>
      <c r="M1186" s="6">
        <v>209144.742</v>
      </c>
    </row>
    <row r="1187" spans="1:13" x14ac:dyDescent="0.3">
      <c r="A1187" t="s">
        <v>280</v>
      </c>
      <c r="B1187" t="s">
        <v>308</v>
      </c>
      <c r="C1187" t="s">
        <v>89</v>
      </c>
      <c r="D1187" t="s">
        <v>204</v>
      </c>
      <c r="E1187" t="s">
        <v>348</v>
      </c>
      <c r="F1187" t="str">
        <f>VLOOKUP(H1187,Vlookup!A:B,2,0)</f>
        <v>580-589 Distribution Operations</v>
      </c>
      <c r="G1187" t="str">
        <f t="shared" si="19"/>
        <v>Non-Generation</v>
      </c>
      <c r="H1187" s="26">
        <v>588</v>
      </c>
      <c r="I1187" s="5" t="s">
        <v>43</v>
      </c>
      <c r="J1187" t="s">
        <v>44</v>
      </c>
      <c r="K1187" t="s">
        <v>16</v>
      </c>
      <c r="L1187" s="5">
        <v>2024</v>
      </c>
      <c r="M1187" s="6">
        <v>23005.93</v>
      </c>
    </row>
    <row r="1188" spans="1:13" x14ac:dyDescent="0.3">
      <c r="A1188" t="s">
        <v>280</v>
      </c>
      <c r="B1188" t="s">
        <v>308</v>
      </c>
      <c r="C1188" t="s">
        <v>89</v>
      </c>
      <c r="D1188" t="s">
        <v>98</v>
      </c>
      <c r="E1188" t="s">
        <v>349</v>
      </c>
      <c r="F1188" t="str">
        <f>VLOOKUP(H1188,Vlookup!A:B,2,0)</f>
        <v>568-574 Transmission Maintenance</v>
      </c>
      <c r="G1188" t="str">
        <f t="shared" si="19"/>
        <v>Non-Generation</v>
      </c>
      <c r="H1188" s="26">
        <v>571</v>
      </c>
      <c r="I1188" s="5" t="s">
        <v>99</v>
      </c>
      <c r="J1188" t="s">
        <v>100</v>
      </c>
      <c r="K1188" t="s">
        <v>15</v>
      </c>
      <c r="L1188" s="5">
        <v>2024</v>
      </c>
      <c r="M1188" s="6">
        <v>317080.05800000002</v>
      </c>
    </row>
    <row r="1189" spans="1:13" x14ac:dyDescent="0.3">
      <c r="A1189" t="s">
        <v>280</v>
      </c>
      <c r="B1189" t="s">
        <v>308</v>
      </c>
      <c r="C1189" t="s">
        <v>89</v>
      </c>
      <c r="D1189" t="s">
        <v>98</v>
      </c>
      <c r="E1189" t="s">
        <v>349</v>
      </c>
      <c r="F1189" t="str">
        <f>VLOOKUP(H1189,Vlookup!A:B,2,0)</f>
        <v>568-574 Transmission Maintenance</v>
      </c>
      <c r="G1189" t="str">
        <f t="shared" si="19"/>
        <v>Non-Generation</v>
      </c>
      <c r="H1189" s="26">
        <v>571</v>
      </c>
      <c r="I1189" s="5" t="s">
        <v>99</v>
      </c>
      <c r="J1189" t="s">
        <v>100</v>
      </c>
      <c r="K1189" t="s">
        <v>16</v>
      </c>
      <c r="L1189" s="5">
        <v>2024</v>
      </c>
      <c r="M1189" s="6">
        <v>34878.78</v>
      </c>
    </row>
    <row r="1190" spans="1:13" x14ac:dyDescent="0.3">
      <c r="A1190" t="s">
        <v>280</v>
      </c>
      <c r="B1190" t="s">
        <v>308</v>
      </c>
      <c r="C1190" t="s">
        <v>89</v>
      </c>
      <c r="D1190" t="s">
        <v>98</v>
      </c>
      <c r="E1190" t="s">
        <v>350</v>
      </c>
      <c r="F1190" t="str">
        <f>VLOOKUP(H1190,Vlookup!A:B,2,0)</f>
        <v>568-574 Transmission Maintenance</v>
      </c>
      <c r="G1190" t="str">
        <f t="shared" si="19"/>
        <v>Non-Generation</v>
      </c>
      <c r="H1190" s="26">
        <v>571</v>
      </c>
      <c r="I1190" s="5" t="s">
        <v>99</v>
      </c>
      <c r="J1190" t="s">
        <v>100</v>
      </c>
      <c r="K1190" t="s">
        <v>15</v>
      </c>
      <c r="L1190" s="5">
        <v>2024</v>
      </c>
      <c r="M1190" s="6">
        <v>455025.99</v>
      </c>
    </row>
    <row r="1191" spans="1:13" x14ac:dyDescent="0.3">
      <c r="A1191" t="s">
        <v>280</v>
      </c>
      <c r="B1191" t="s">
        <v>308</v>
      </c>
      <c r="C1191" t="s">
        <v>89</v>
      </c>
      <c r="D1191" t="s">
        <v>98</v>
      </c>
      <c r="E1191" t="s">
        <v>350</v>
      </c>
      <c r="F1191" t="str">
        <f>VLOOKUP(H1191,Vlookup!A:B,2,0)</f>
        <v>568-574 Transmission Maintenance</v>
      </c>
      <c r="G1191" t="str">
        <f t="shared" si="19"/>
        <v>Non-Generation</v>
      </c>
      <c r="H1191" s="26">
        <v>571</v>
      </c>
      <c r="I1191" s="5" t="s">
        <v>99</v>
      </c>
      <c r="J1191" t="s">
        <v>100</v>
      </c>
      <c r="K1191" t="s">
        <v>16</v>
      </c>
      <c r="L1191" s="5">
        <v>2024</v>
      </c>
      <c r="M1191" s="6">
        <v>50052.82</v>
      </c>
    </row>
    <row r="1192" spans="1:13" x14ac:dyDescent="0.3">
      <c r="A1192" t="s">
        <v>280</v>
      </c>
      <c r="B1192" t="s">
        <v>308</v>
      </c>
      <c r="C1192" t="s">
        <v>89</v>
      </c>
      <c r="D1192" t="s">
        <v>98</v>
      </c>
      <c r="E1192" t="s">
        <v>331</v>
      </c>
      <c r="F1192" t="str">
        <f>VLOOKUP(H1192,Vlookup!A:B,2,0)</f>
        <v>568-574 Transmission Maintenance</v>
      </c>
      <c r="G1192" t="str">
        <f t="shared" si="19"/>
        <v>Non-Generation</v>
      </c>
      <c r="H1192" s="26">
        <v>571</v>
      </c>
      <c r="I1192" s="5" t="s">
        <v>99</v>
      </c>
      <c r="J1192" t="s">
        <v>100</v>
      </c>
      <c r="K1192" t="s">
        <v>15</v>
      </c>
      <c r="L1192" s="5">
        <v>2024</v>
      </c>
      <c r="M1192" s="6">
        <v>54509.32</v>
      </c>
    </row>
    <row r="1193" spans="1:13" x14ac:dyDescent="0.3">
      <c r="A1193" t="s">
        <v>280</v>
      </c>
      <c r="B1193" t="s">
        <v>308</v>
      </c>
      <c r="C1193" t="s">
        <v>89</v>
      </c>
      <c r="D1193" t="s">
        <v>98</v>
      </c>
      <c r="E1193" t="s">
        <v>331</v>
      </c>
      <c r="F1193" t="str">
        <f>VLOOKUP(H1193,Vlookup!A:B,2,0)</f>
        <v>568-574 Transmission Maintenance</v>
      </c>
      <c r="G1193" t="str">
        <f t="shared" si="19"/>
        <v>Non-Generation</v>
      </c>
      <c r="H1193" s="26">
        <v>571</v>
      </c>
      <c r="I1193" s="5" t="s">
        <v>99</v>
      </c>
      <c r="J1193" t="s">
        <v>100</v>
      </c>
      <c r="K1193" t="s">
        <v>16</v>
      </c>
      <c r="L1193" s="5">
        <v>2024</v>
      </c>
      <c r="M1193" s="6">
        <v>5996.02</v>
      </c>
    </row>
    <row r="1194" spans="1:13" x14ac:dyDescent="0.3">
      <c r="A1194" t="s">
        <v>280</v>
      </c>
      <c r="B1194" t="s">
        <v>309</v>
      </c>
      <c r="C1194" t="s">
        <v>109</v>
      </c>
      <c r="D1194" t="s">
        <v>110</v>
      </c>
      <c r="E1194" t="s">
        <v>110</v>
      </c>
      <c r="F1194" t="str">
        <f>VLOOKUP(H1194,Vlookup!A:B,2,0)</f>
        <v>906-910 Customer Service &amp; Informational Operations</v>
      </c>
      <c r="G1194" t="str">
        <f t="shared" si="19"/>
        <v>Non-Generation</v>
      </c>
      <c r="H1194" s="26">
        <v>910</v>
      </c>
      <c r="I1194" s="5" t="s">
        <v>40</v>
      </c>
      <c r="J1194" t="s">
        <v>41</v>
      </c>
      <c r="K1194" t="s">
        <v>15</v>
      </c>
      <c r="L1194" s="5">
        <v>2024</v>
      </c>
      <c r="M1194" s="6">
        <v>35601.18</v>
      </c>
    </row>
    <row r="1195" spans="1:13" x14ac:dyDescent="0.3">
      <c r="A1195" t="s">
        <v>280</v>
      </c>
      <c r="B1195" t="s">
        <v>309</v>
      </c>
      <c r="C1195" t="s">
        <v>109</v>
      </c>
      <c r="D1195" t="s">
        <v>110</v>
      </c>
      <c r="E1195" t="s">
        <v>110</v>
      </c>
      <c r="F1195" t="str">
        <f>VLOOKUP(H1195,Vlookup!A:B,2,0)</f>
        <v>906-910 Customer Service &amp; Informational Operations</v>
      </c>
      <c r="G1195" t="str">
        <f t="shared" si="19"/>
        <v>Non-Generation</v>
      </c>
      <c r="H1195" s="26">
        <v>910</v>
      </c>
      <c r="I1195" s="5" t="s">
        <v>40</v>
      </c>
      <c r="J1195" t="s">
        <v>41</v>
      </c>
      <c r="K1195" t="s">
        <v>16</v>
      </c>
      <c r="L1195" s="5">
        <v>2024</v>
      </c>
      <c r="M1195" s="6">
        <v>3916.1</v>
      </c>
    </row>
    <row r="1196" spans="1:13" x14ac:dyDescent="0.3">
      <c r="A1196" t="s">
        <v>280</v>
      </c>
      <c r="B1196" t="s">
        <v>309</v>
      </c>
      <c r="C1196" t="s">
        <v>109</v>
      </c>
      <c r="D1196" t="s">
        <v>110</v>
      </c>
      <c r="E1196" t="s">
        <v>110</v>
      </c>
      <c r="F1196" t="str">
        <f>VLOOKUP(H1196,Vlookup!A:B,2,0)</f>
        <v>920-933 Admin &amp; General Operations</v>
      </c>
      <c r="G1196" t="str">
        <f t="shared" si="19"/>
        <v>Non-Generation</v>
      </c>
      <c r="H1196" s="26">
        <v>920</v>
      </c>
      <c r="I1196" s="5" t="s">
        <v>35</v>
      </c>
      <c r="J1196" t="s">
        <v>36</v>
      </c>
      <c r="K1196" t="s">
        <v>15</v>
      </c>
      <c r="L1196" s="5">
        <v>2024</v>
      </c>
      <c r="M1196" s="6">
        <v>1333092.1000000001</v>
      </c>
    </row>
    <row r="1197" spans="1:13" x14ac:dyDescent="0.3">
      <c r="A1197" t="s">
        <v>280</v>
      </c>
      <c r="B1197" t="s">
        <v>309</v>
      </c>
      <c r="C1197" t="s">
        <v>109</v>
      </c>
      <c r="D1197" t="s">
        <v>110</v>
      </c>
      <c r="E1197" t="s">
        <v>110</v>
      </c>
      <c r="F1197" t="str">
        <f>VLOOKUP(H1197,Vlookup!A:B,2,0)</f>
        <v>920-933 Admin &amp; General Operations</v>
      </c>
      <c r="G1197" t="str">
        <f t="shared" si="19"/>
        <v>Non-Generation</v>
      </c>
      <c r="H1197" s="26">
        <v>920</v>
      </c>
      <c r="I1197" s="5" t="s">
        <v>35</v>
      </c>
      <c r="J1197" t="s">
        <v>36</v>
      </c>
      <c r="K1197" t="s">
        <v>16</v>
      </c>
      <c r="L1197" s="5">
        <v>2024</v>
      </c>
      <c r="M1197" s="6">
        <v>159971.14000000001</v>
      </c>
    </row>
    <row r="1198" spans="1:13" x14ac:dyDescent="0.3">
      <c r="A1198" t="s">
        <v>280</v>
      </c>
      <c r="B1198" t="s">
        <v>309</v>
      </c>
      <c r="C1198" t="s">
        <v>109</v>
      </c>
      <c r="D1198" t="s">
        <v>110</v>
      </c>
      <c r="E1198" t="s">
        <v>110</v>
      </c>
      <c r="F1198" t="str">
        <f>VLOOKUP(H1198,Vlookup!A:B,2,0)</f>
        <v>920-933 Admin &amp; General Operations</v>
      </c>
      <c r="G1198" t="str">
        <f t="shared" si="19"/>
        <v>Non-Generation</v>
      </c>
      <c r="H1198" s="26">
        <v>921</v>
      </c>
      <c r="I1198" s="5" t="s">
        <v>292</v>
      </c>
      <c r="J1198" t="s">
        <v>293</v>
      </c>
      <c r="K1198" t="s">
        <v>15</v>
      </c>
      <c r="L1198" s="5">
        <v>2024</v>
      </c>
      <c r="M1198" s="6">
        <v>52620</v>
      </c>
    </row>
    <row r="1199" spans="1:13" x14ac:dyDescent="0.3">
      <c r="A1199" t="s">
        <v>280</v>
      </c>
      <c r="B1199" t="s">
        <v>309</v>
      </c>
      <c r="C1199" t="s">
        <v>109</v>
      </c>
      <c r="D1199" t="s">
        <v>110</v>
      </c>
      <c r="E1199" t="s">
        <v>110</v>
      </c>
      <c r="F1199" t="str">
        <f>VLOOKUP(H1199,Vlookup!A:B,2,0)</f>
        <v>920-933 Admin &amp; General Operations</v>
      </c>
      <c r="G1199" t="str">
        <f t="shared" si="19"/>
        <v>Non-Generation</v>
      </c>
      <c r="H1199" s="26">
        <v>921</v>
      </c>
      <c r="I1199" s="5" t="s">
        <v>292</v>
      </c>
      <c r="J1199" t="s">
        <v>293</v>
      </c>
      <c r="K1199" t="s">
        <v>16</v>
      </c>
      <c r="L1199" s="5">
        <v>2024</v>
      </c>
      <c r="M1199" s="6">
        <v>6314.38</v>
      </c>
    </row>
  </sheetData>
  <autoFilter ref="A1:M1199" xr:uid="{47B358F9-8459-4278-9459-F0DCC3506AC9}"/>
  <pageMargins left="0.7" right="0.7" top="0.25" bottom="0.25" header="0.3" footer="0.3"/>
  <pageSetup scale="10" orientation="portrait" r:id="rId1"/>
  <headerFooter>
    <oddHeader xml:space="preserve">&amp;RDEF’s Response to OPC POD 1 (1-26)
Q7
Page &amp;P of &amp;N
</oddHeader>
    <oddFooter>&amp;R20240025-OPCPOD1-00004317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CF375-CF36-4C58-A264-CB9A1CE428C8}">
  <sheetPr>
    <pageSetUpPr fitToPage="1"/>
  </sheetPr>
  <dimension ref="A1:B94"/>
  <sheetViews>
    <sheetView tabSelected="1" topLeftCell="A94" workbookViewId="0">
      <selection activeCell="H19" sqref="H19"/>
    </sheetView>
  </sheetViews>
  <sheetFormatPr defaultRowHeight="14.4" x14ac:dyDescent="0.3"/>
  <cols>
    <col min="1" max="1" width="8.6640625" bestFit="1" customWidth="1"/>
    <col min="2" max="2" width="59.5546875" style="24" bestFit="1" customWidth="1"/>
  </cols>
  <sheetData>
    <row r="1" spans="1:2" x14ac:dyDescent="0.3">
      <c r="A1" s="18" t="s">
        <v>263</v>
      </c>
      <c r="B1" s="19" t="s">
        <v>3</v>
      </c>
    </row>
    <row r="2" spans="1:2" x14ac:dyDescent="0.3">
      <c r="A2" s="20">
        <v>500</v>
      </c>
      <c r="B2" s="21" t="s">
        <v>241</v>
      </c>
    </row>
    <row r="3" spans="1:2" x14ac:dyDescent="0.3">
      <c r="A3" s="20">
        <v>501</v>
      </c>
      <c r="B3" s="21" t="s">
        <v>241</v>
      </c>
    </row>
    <row r="4" spans="1:2" x14ac:dyDescent="0.3">
      <c r="A4" s="20">
        <v>502</v>
      </c>
      <c r="B4" s="21" t="s">
        <v>241</v>
      </c>
    </row>
    <row r="5" spans="1:2" x14ac:dyDescent="0.3">
      <c r="A5" s="20">
        <v>505</v>
      </c>
      <c r="B5" s="21" t="s">
        <v>241</v>
      </c>
    </row>
    <row r="6" spans="1:2" x14ac:dyDescent="0.3">
      <c r="A6" s="20">
        <v>506</v>
      </c>
      <c r="B6" s="21" t="s">
        <v>241</v>
      </c>
    </row>
    <row r="7" spans="1:2" x14ac:dyDescent="0.3">
      <c r="A7" s="20">
        <v>507</v>
      </c>
      <c r="B7" s="21" t="s">
        <v>241</v>
      </c>
    </row>
    <row r="8" spans="1:2" x14ac:dyDescent="0.3">
      <c r="A8" s="20">
        <v>509</v>
      </c>
      <c r="B8" s="21" t="s">
        <v>241</v>
      </c>
    </row>
    <row r="9" spans="1:2" x14ac:dyDescent="0.3">
      <c r="A9" s="20">
        <v>510</v>
      </c>
      <c r="B9" s="21" t="s">
        <v>243</v>
      </c>
    </row>
    <row r="10" spans="1:2" x14ac:dyDescent="0.3">
      <c r="A10" s="20">
        <v>511</v>
      </c>
      <c r="B10" s="21" t="s">
        <v>243</v>
      </c>
    </row>
    <row r="11" spans="1:2" x14ac:dyDescent="0.3">
      <c r="A11" s="20">
        <v>512</v>
      </c>
      <c r="B11" s="21" t="s">
        <v>243</v>
      </c>
    </row>
    <row r="12" spans="1:2" x14ac:dyDescent="0.3">
      <c r="A12" s="20">
        <v>513</v>
      </c>
      <c r="B12" s="21" t="s">
        <v>243</v>
      </c>
    </row>
    <row r="13" spans="1:2" x14ac:dyDescent="0.3">
      <c r="A13" s="20">
        <v>514</v>
      </c>
      <c r="B13" s="21" t="s">
        <v>243</v>
      </c>
    </row>
    <row r="14" spans="1:2" x14ac:dyDescent="0.3">
      <c r="A14" s="20">
        <v>517</v>
      </c>
      <c r="B14" s="21" t="s">
        <v>264</v>
      </c>
    </row>
    <row r="15" spans="1:2" x14ac:dyDescent="0.3">
      <c r="A15" s="20">
        <v>528</v>
      </c>
      <c r="B15" s="21" t="s">
        <v>265</v>
      </c>
    </row>
    <row r="16" spans="1:2" x14ac:dyDescent="0.3">
      <c r="A16" s="20">
        <v>541</v>
      </c>
      <c r="B16" s="21" t="s">
        <v>266</v>
      </c>
    </row>
    <row r="17" spans="1:2" x14ac:dyDescent="0.3">
      <c r="A17" s="20">
        <v>546</v>
      </c>
      <c r="B17" s="21" t="s">
        <v>242</v>
      </c>
    </row>
    <row r="18" spans="1:2" x14ac:dyDescent="0.3">
      <c r="A18" s="20">
        <v>547</v>
      </c>
      <c r="B18" s="21" t="s">
        <v>242</v>
      </c>
    </row>
    <row r="19" spans="1:2" x14ac:dyDescent="0.3">
      <c r="A19" s="20">
        <v>548</v>
      </c>
      <c r="B19" s="21" t="s">
        <v>242</v>
      </c>
    </row>
    <row r="20" spans="1:2" x14ac:dyDescent="0.3">
      <c r="A20" s="20">
        <v>548.1</v>
      </c>
      <c r="B20" s="21" t="s">
        <v>242</v>
      </c>
    </row>
    <row r="21" spans="1:2" x14ac:dyDescent="0.3">
      <c r="A21" s="20">
        <v>549</v>
      </c>
      <c r="B21" s="21" t="s">
        <v>242</v>
      </c>
    </row>
    <row r="22" spans="1:2" x14ac:dyDescent="0.3">
      <c r="A22" s="20">
        <v>551</v>
      </c>
      <c r="B22" s="21" t="s">
        <v>244</v>
      </c>
    </row>
    <row r="23" spans="1:2" x14ac:dyDescent="0.3">
      <c r="A23" s="20">
        <v>552</v>
      </c>
      <c r="B23" s="21" t="s">
        <v>244</v>
      </c>
    </row>
    <row r="24" spans="1:2" x14ac:dyDescent="0.3">
      <c r="A24" s="20">
        <v>553</v>
      </c>
      <c r="B24" s="21" t="s">
        <v>244</v>
      </c>
    </row>
    <row r="25" spans="1:2" x14ac:dyDescent="0.3">
      <c r="A25" s="20">
        <v>554</v>
      </c>
      <c r="B25" s="21" t="s">
        <v>244</v>
      </c>
    </row>
    <row r="26" spans="1:2" x14ac:dyDescent="0.3">
      <c r="A26" s="22">
        <v>555</v>
      </c>
      <c r="B26" s="21" t="s">
        <v>244</v>
      </c>
    </row>
    <row r="27" spans="1:2" x14ac:dyDescent="0.3">
      <c r="A27" s="20">
        <v>556</v>
      </c>
      <c r="B27" s="21" t="s">
        <v>244</v>
      </c>
    </row>
    <row r="28" spans="1:2" x14ac:dyDescent="0.3">
      <c r="A28" s="20">
        <v>557</v>
      </c>
      <c r="B28" s="21" t="s">
        <v>244</v>
      </c>
    </row>
    <row r="29" spans="1:2" x14ac:dyDescent="0.3">
      <c r="A29" s="20">
        <v>560</v>
      </c>
      <c r="B29" s="21" t="s">
        <v>246</v>
      </c>
    </row>
    <row r="30" spans="1:2" x14ac:dyDescent="0.3">
      <c r="A30" s="20">
        <v>562</v>
      </c>
      <c r="B30" s="21" t="s">
        <v>246</v>
      </c>
    </row>
    <row r="31" spans="1:2" x14ac:dyDescent="0.3">
      <c r="A31" s="20">
        <v>563</v>
      </c>
      <c r="B31" s="21" t="s">
        <v>246</v>
      </c>
    </row>
    <row r="32" spans="1:2" x14ac:dyDescent="0.3">
      <c r="A32" s="20">
        <v>564</v>
      </c>
      <c r="B32" s="21" t="s">
        <v>246</v>
      </c>
    </row>
    <row r="33" spans="1:2" x14ac:dyDescent="0.3">
      <c r="A33" s="20">
        <v>565</v>
      </c>
      <c r="B33" s="21" t="s">
        <v>246</v>
      </c>
    </row>
    <row r="34" spans="1:2" x14ac:dyDescent="0.3">
      <c r="A34" s="20">
        <v>566</v>
      </c>
      <c r="B34" s="21" t="s">
        <v>246</v>
      </c>
    </row>
    <row r="35" spans="1:2" x14ac:dyDescent="0.3">
      <c r="A35" s="20">
        <v>567</v>
      </c>
      <c r="B35" s="21" t="s">
        <v>246</v>
      </c>
    </row>
    <row r="36" spans="1:2" x14ac:dyDescent="0.3">
      <c r="A36" s="20">
        <v>568</v>
      </c>
      <c r="B36" s="21" t="s">
        <v>247</v>
      </c>
    </row>
    <row r="37" spans="1:2" x14ac:dyDescent="0.3">
      <c r="A37" s="20">
        <v>569</v>
      </c>
      <c r="B37" s="21" t="s">
        <v>247</v>
      </c>
    </row>
    <row r="38" spans="1:2" x14ac:dyDescent="0.3">
      <c r="A38" s="20">
        <v>570</v>
      </c>
      <c r="B38" s="21" t="s">
        <v>247</v>
      </c>
    </row>
    <row r="39" spans="1:2" x14ac:dyDescent="0.3">
      <c r="A39" s="20">
        <v>571</v>
      </c>
      <c r="B39" s="21" t="s">
        <v>247</v>
      </c>
    </row>
    <row r="40" spans="1:2" x14ac:dyDescent="0.3">
      <c r="A40" s="20">
        <v>572</v>
      </c>
      <c r="B40" s="21" t="s">
        <v>247</v>
      </c>
    </row>
    <row r="41" spans="1:2" x14ac:dyDescent="0.3">
      <c r="A41" s="20">
        <v>573</v>
      </c>
      <c r="B41" s="21" t="s">
        <v>247</v>
      </c>
    </row>
    <row r="42" spans="1:2" x14ac:dyDescent="0.3">
      <c r="A42" s="20">
        <v>580</v>
      </c>
      <c r="B42" s="21" t="s">
        <v>248</v>
      </c>
    </row>
    <row r="43" spans="1:2" x14ac:dyDescent="0.3">
      <c r="A43" s="20">
        <v>581</v>
      </c>
      <c r="B43" s="21" t="s">
        <v>248</v>
      </c>
    </row>
    <row r="44" spans="1:2" x14ac:dyDescent="0.3">
      <c r="A44" s="20">
        <v>582</v>
      </c>
      <c r="B44" s="21" t="s">
        <v>248</v>
      </c>
    </row>
    <row r="45" spans="1:2" x14ac:dyDescent="0.3">
      <c r="A45" s="20">
        <v>583</v>
      </c>
      <c r="B45" s="21" t="s">
        <v>248</v>
      </c>
    </row>
    <row r="46" spans="1:2" x14ac:dyDescent="0.3">
      <c r="A46" s="20">
        <v>584</v>
      </c>
      <c r="B46" s="21" t="s">
        <v>248</v>
      </c>
    </row>
    <row r="47" spans="1:2" x14ac:dyDescent="0.3">
      <c r="A47" s="20">
        <v>584.1</v>
      </c>
      <c r="B47" s="21" t="s">
        <v>248</v>
      </c>
    </row>
    <row r="48" spans="1:2" x14ac:dyDescent="0.3">
      <c r="A48" s="20">
        <v>585</v>
      </c>
      <c r="B48" s="21" t="s">
        <v>248</v>
      </c>
    </row>
    <row r="49" spans="1:2" x14ac:dyDescent="0.3">
      <c r="A49" s="20">
        <v>586</v>
      </c>
      <c r="B49" s="21" t="s">
        <v>248</v>
      </c>
    </row>
    <row r="50" spans="1:2" x14ac:dyDescent="0.3">
      <c r="A50" s="20">
        <v>587</v>
      </c>
      <c r="B50" s="21" t="s">
        <v>248</v>
      </c>
    </row>
    <row r="51" spans="1:2" x14ac:dyDescent="0.3">
      <c r="A51" s="20">
        <v>588</v>
      </c>
      <c r="B51" s="21" t="s">
        <v>248</v>
      </c>
    </row>
    <row r="52" spans="1:2" x14ac:dyDescent="0.3">
      <c r="A52" s="20">
        <v>589</v>
      </c>
      <c r="B52" s="21" t="s">
        <v>248</v>
      </c>
    </row>
    <row r="53" spans="1:2" x14ac:dyDescent="0.3">
      <c r="A53" s="20">
        <v>590</v>
      </c>
      <c r="B53" s="21" t="s">
        <v>249</v>
      </c>
    </row>
    <row r="54" spans="1:2" x14ac:dyDescent="0.3">
      <c r="A54" s="20">
        <v>591</v>
      </c>
      <c r="B54" s="21" t="s">
        <v>249</v>
      </c>
    </row>
    <row r="55" spans="1:2" x14ac:dyDescent="0.3">
      <c r="A55" s="20">
        <v>592</v>
      </c>
      <c r="B55" s="21" t="s">
        <v>249</v>
      </c>
    </row>
    <row r="56" spans="1:2" x14ac:dyDescent="0.3">
      <c r="A56" s="20">
        <v>593</v>
      </c>
      <c r="B56" s="21" t="s">
        <v>249</v>
      </c>
    </row>
    <row r="57" spans="1:2" x14ac:dyDescent="0.3">
      <c r="A57" s="20">
        <v>594</v>
      </c>
      <c r="B57" s="21" t="s">
        <v>249</v>
      </c>
    </row>
    <row r="58" spans="1:2" x14ac:dyDescent="0.3">
      <c r="A58" s="20">
        <v>595</v>
      </c>
      <c r="B58" s="21" t="s">
        <v>249</v>
      </c>
    </row>
    <row r="59" spans="1:2" x14ac:dyDescent="0.3">
      <c r="A59" s="20">
        <v>596</v>
      </c>
      <c r="B59" s="21" t="s">
        <v>249</v>
      </c>
    </row>
    <row r="60" spans="1:2" x14ac:dyDescent="0.3">
      <c r="A60" s="20">
        <v>597</v>
      </c>
      <c r="B60" s="21" t="s">
        <v>249</v>
      </c>
    </row>
    <row r="61" spans="1:2" x14ac:dyDescent="0.3">
      <c r="A61" s="20">
        <v>598</v>
      </c>
      <c r="B61" s="21" t="s">
        <v>249</v>
      </c>
    </row>
    <row r="62" spans="1:2" x14ac:dyDescent="0.3">
      <c r="A62" s="20">
        <v>901</v>
      </c>
      <c r="B62" s="21" t="s">
        <v>250</v>
      </c>
    </row>
    <row r="63" spans="1:2" x14ac:dyDescent="0.3">
      <c r="A63" s="20">
        <v>902</v>
      </c>
      <c r="B63" s="21" t="s">
        <v>250</v>
      </c>
    </row>
    <row r="64" spans="1:2" x14ac:dyDescent="0.3">
      <c r="A64" s="20">
        <v>903</v>
      </c>
      <c r="B64" s="21" t="s">
        <v>250</v>
      </c>
    </row>
    <row r="65" spans="1:2" x14ac:dyDescent="0.3">
      <c r="A65" s="20">
        <v>904</v>
      </c>
      <c r="B65" s="21" t="s">
        <v>250</v>
      </c>
    </row>
    <row r="66" spans="1:2" x14ac:dyDescent="0.3">
      <c r="A66" s="20">
        <v>905</v>
      </c>
      <c r="B66" s="21" t="s">
        <v>250</v>
      </c>
    </row>
    <row r="67" spans="1:2" x14ac:dyDescent="0.3">
      <c r="A67" s="20">
        <v>908</v>
      </c>
      <c r="B67" s="21" t="s">
        <v>251</v>
      </c>
    </row>
    <row r="68" spans="1:2" x14ac:dyDescent="0.3">
      <c r="A68" s="20">
        <v>909</v>
      </c>
      <c r="B68" s="21" t="s">
        <v>251</v>
      </c>
    </row>
    <row r="69" spans="1:2" x14ac:dyDescent="0.3">
      <c r="A69" s="20">
        <v>910</v>
      </c>
      <c r="B69" s="21" t="s">
        <v>251</v>
      </c>
    </row>
    <row r="70" spans="1:2" x14ac:dyDescent="0.3">
      <c r="A70" s="20">
        <v>911</v>
      </c>
      <c r="B70" s="21" t="s">
        <v>252</v>
      </c>
    </row>
    <row r="71" spans="1:2" x14ac:dyDescent="0.3">
      <c r="A71" s="20">
        <v>912</v>
      </c>
      <c r="B71" s="21" t="s">
        <v>252</v>
      </c>
    </row>
    <row r="72" spans="1:2" x14ac:dyDescent="0.3">
      <c r="A72" s="20">
        <v>913</v>
      </c>
      <c r="B72" s="21" t="s">
        <v>252</v>
      </c>
    </row>
    <row r="73" spans="1:2" x14ac:dyDescent="0.3">
      <c r="A73" s="20">
        <v>920</v>
      </c>
      <c r="B73" s="21" t="s">
        <v>253</v>
      </c>
    </row>
    <row r="74" spans="1:2" x14ac:dyDescent="0.3">
      <c r="A74" s="20">
        <v>921</v>
      </c>
      <c r="B74" s="21" t="s">
        <v>253</v>
      </c>
    </row>
    <row r="75" spans="1:2" x14ac:dyDescent="0.3">
      <c r="A75" s="23">
        <v>922</v>
      </c>
      <c r="B75" s="21" t="s">
        <v>253</v>
      </c>
    </row>
    <row r="76" spans="1:2" x14ac:dyDescent="0.3">
      <c r="A76" s="20">
        <v>923</v>
      </c>
      <c r="B76" s="21" t="s">
        <v>253</v>
      </c>
    </row>
    <row r="77" spans="1:2" x14ac:dyDescent="0.3">
      <c r="A77" s="20">
        <v>924</v>
      </c>
      <c r="B77" s="21" t="s">
        <v>253</v>
      </c>
    </row>
    <row r="78" spans="1:2" x14ac:dyDescent="0.3">
      <c r="A78" s="20">
        <v>925</v>
      </c>
      <c r="B78" s="21" t="s">
        <v>253</v>
      </c>
    </row>
    <row r="79" spans="1:2" x14ac:dyDescent="0.3">
      <c r="A79" s="20">
        <v>926</v>
      </c>
      <c r="B79" s="21" t="s">
        <v>253</v>
      </c>
    </row>
    <row r="80" spans="1:2" x14ac:dyDescent="0.3">
      <c r="A80" s="20">
        <v>928</v>
      </c>
      <c r="B80" s="21" t="s">
        <v>253</v>
      </c>
    </row>
    <row r="81" spans="1:2" x14ac:dyDescent="0.3">
      <c r="A81" s="23">
        <v>929</v>
      </c>
      <c r="B81" s="21" t="s">
        <v>253</v>
      </c>
    </row>
    <row r="82" spans="1:2" x14ac:dyDescent="0.3">
      <c r="A82" s="20">
        <v>930.1</v>
      </c>
      <c r="B82" s="21" t="s">
        <v>253</v>
      </c>
    </row>
    <row r="83" spans="1:2" x14ac:dyDescent="0.3">
      <c r="A83" s="20">
        <v>930.2</v>
      </c>
      <c r="B83" s="21" t="s">
        <v>253</v>
      </c>
    </row>
    <row r="84" spans="1:2" x14ac:dyDescent="0.3">
      <c r="A84" s="20">
        <v>931</v>
      </c>
      <c r="B84" s="21" t="s">
        <v>253</v>
      </c>
    </row>
    <row r="85" spans="1:2" x14ac:dyDescent="0.3">
      <c r="A85" s="20">
        <v>935</v>
      </c>
      <c r="B85" s="21" t="s">
        <v>267</v>
      </c>
    </row>
    <row r="86" spans="1:2" x14ac:dyDescent="0.3">
      <c r="A86" s="20">
        <v>569.20000000000005</v>
      </c>
      <c r="B86" s="21" t="s">
        <v>247</v>
      </c>
    </row>
    <row r="87" spans="1:2" x14ac:dyDescent="0.3">
      <c r="A87" s="20">
        <v>561</v>
      </c>
      <c r="B87" s="21" t="s">
        <v>246</v>
      </c>
    </row>
    <row r="88" spans="1:2" x14ac:dyDescent="0.3">
      <c r="A88" s="20">
        <v>417.1</v>
      </c>
      <c r="B88" s="21" t="s">
        <v>268</v>
      </c>
    </row>
    <row r="89" spans="1:2" x14ac:dyDescent="0.3">
      <c r="A89" s="20">
        <v>426.1</v>
      </c>
      <c r="B89" s="21" t="s">
        <v>269</v>
      </c>
    </row>
    <row r="90" spans="1:2" x14ac:dyDescent="0.3">
      <c r="A90" s="20">
        <v>426.4</v>
      </c>
      <c r="B90" s="21" t="s">
        <v>270</v>
      </c>
    </row>
    <row r="91" spans="1:2" x14ac:dyDescent="0.3">
      <c r="A91" s="20">
        <v>426.5</v>
      </c>
      <c r="B91" s="21" t="s">
        <v>271</v>
      </c>
    </row>
    <row r="92" spans="1:2" x14ac:dyDescent="0.3">
      <c r="A92" s="20"/>
      <c r="B92" s="21"/>
    </row>
    <row r="93" spans="1:2" x14ac:dyDescent="0.3">
      <c r="A93" s="20"/>
      <c r="B93" s="21"/>
    </row>
    <row r="94" spans="1:2" x14ac:dyDescent="0.3">
      <c r="A94" s="20"/>
      <c r="B94" s="21"/>
    </row>
  </sheetData>
  <pageMargins left="0.7" right="0.7" top="0.25" bottom="0.25" header="0.3" footer="0.3"/>
  <pageSetup scale="57" orientation="portrait" r:id="rId1"/>
  <headerFooter>
    <oddHeader xml:space="preserve">&amp;RDEF’s Response to OPC POD 1 (1-26)
Q7
Page &amp;P of &amp;N
</oddHeader>
    <oddFooter>&amp;R20240025-OPCPOD1-00004317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17FF-FB45-4F22-9420-0AE44A537411}">
  <sheetPr>
    <pageSetUpPr fitToPage="1"/>
  </sheetPr>
  <dimension ref="A1:E21"/>
  <sheetViews>
    <sheetView tabSelected="1" zoomScale="90" zoomScaleNormal="90" workbookViewId="0">
      <selection activeCell="H19" sqref="H19"/>
    </sheetView>
  </sheetViews>
  <sheetFormatPr defaultRowHeight="14.4" x14ac:dyDescent="0.3"/>
  <cols>
    <col min="1" max="1" width="40.44140625" bestFit="1" customWidth="1"/>
    <col min="2" max="2" width="21.44140625" customWidth="1"/>
    <col min="5" max="5" width="40.44140625" bestFit="1" customWidth="1"/>
  </cols>
  <sheetData>
    <row r="1" spans="1:5" x14ac:dyDescent="0.3">
      <c r="A1" s="3" t="s">
        <v>272</v>
      </c>
      <c r="E1" s="1"/>
    </row>
    <row r="2" spans="1:5" x14ac:dyDescent="0.3">
      <c r="A2" s="4" t="s">
        <v>15</v>
      </c>
      <c r="E2" s="4"/>
    </row>
    <row r="3" spans="1:5" x14ac:dyDescent="0.3">
      <c r="A3" s="25" t="s">
        <v>273</v>
      </c>
      <c r="E3" s="4"/>
    </row>
    <row r="4" spans="1:5" x14ac:dyDescent="0.3">
      <c r="A4" s="4" t="s">
        <v>102</v>
      </c>
      <c r="E4" s="4"/>
    </row>
    <row r="5" spans="1:5" x14ac:dyDescent="0.3">
      <c r="A5" s="4" t="s">
        <v>22</v>
      </c>
      <c r="E5" s="4"/>
    </row>
    <row r="6" spans="1:5" x14ac:dyDescent="0.3">
      <c r="A6" s="25" t="s">
        <v>274</v>
      </c>
      <c r="E6" s="4"/>
    </row>
    <row r="7" spans="1:5" x14ac:dyDescent="0.3">
      <c r="A7" s="25" t="s">
        <v>275</v>
      </c>
      <c r="E7" s="4"/>
    </row>
    <row r="8" spans="1:5" x14ac:dyDescent="0.3">
      <c r="A8" s="4" t="s">
        <v>26</v>
      </c>
      <c r="E8" s="4"/>
    </row>
    <row r="9" spans="1:5" x14ac:dyDescent="0.3">
      <c r="A9" s="25" t="s">
        <v>276</v>
      </c>
      <c r="E9" s="4"/>
    </row>
    <row r="10" spans="1:5" x14ac:dyDescent="0.3">
      <c r="A10" s="4" t="s">
        <v>37</v>
      </c>
      <c r="E10" s="4"/>
    </row>
    <row r="11" spans="1:5" x14ac:dyDescent="0.3">
      <c r="A11" s="4" t="s">
        <v>23</v>
      </c>
      <c r="E11" s="4"/>
    </row>
    <row r="12" spans="1:5" x14ac:dyDescent="0.3">
      <c r="A12" s="4" t="s">
        <v>104</v>
      </c>
      <c r="E12" s="4"/>
    </row>
    <row r="13" spans="1:5" x14ac:dyDescent="0.3">
      <c r="A13" s="4" t="s">
        <v>68</v>
      </c>
      <c r="E13" s="4"/>
    </row>
    <row r="14" spans="1:5" x14ac:dyDescent="0.3">
      <c r="A14" s="4" t="s">
        <v>27</v>
      </c>
      <c r="E14" s="4"/>
    </row>
    <row r="15" spans="1:5" x14ac:dyDescent="0.3">
      <c r="A15" s="4" t="s">
        <v>30</v>
      </c>
      <c r="E15" s="4"/>
    </row>
    <row r="16" spans="1:5" x14ac:dyDescent="0.3">
      <c r="A16" s="4" t="s">
        <v>169</v>
      </c>
      <c r="E16" s="4"/>
    </row>
    <row r="17" spans="1:1" x14ac:dyDescent="0.3">
      <c r="A17" s="4" t="s">
        <v>134</v>
      </c>
    </row>
    <row r="18" spans="1:1" x14ac:dyDescent="0.3">
      <c r="A18" s="4" t="s">
        <v>16</v>
      </c>
    </row>
    <row r="19" spans="1:1" x14ac:dyDescent="0.3">
      <c r="A19" s="4" t="s">
        <v>103</v>
      </c>
    </row>
    <row r="20" spans="1:1" x14ac:dyDescent="0.3">
      <c r="A20" s="25" t="s">
        <v>277</v>
      </c>
    </row>
    <row r="21" spans="1:1" x14ac:dyDescent="0.3">
      <c r="A21" s="4" t="s">
        <v>101</v>
      </c>
    </row>
  </sheetData>
  <pageMargins left="0.7" right="0.7" top="0.25" bottom="0.25" header="0.3" footer="0.3"/>
  <pageSetup orientation="portrait" r:id="rId1"/>
  <headerFooter>
    <oddHeader xml:space="preserve">&amp;RDEF’s Response to OPC POD 1 (1-26)
Q7
Page &amp;P of &amp;N
</oddHeader>
    <oddFooter>&amp;R20240025-OPCPOD1-00004317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4EAD043515EE408A808D1623B876BF" ma:contentTypeVersion="16" ma:contentTypeDescription="Create a new document." ma:contentTypeScope="" ma:versionID="4c362b19ee3327833c3f56f132cf66b6">
  <xsd:schema xmlns:xsd="http://www.w3.org/2001/XMLSchema" xmlns:xs="http://www.w3.org/2001/XMLSchema" xmlns:p="http://schemas.microsoft.com/office/2006/metadata/properties" xmlns:ns2="1f9b4577-d510-4d0a-9b77-58a7ce050573" xmlns:ns3="cb0cb807-e4cb-4197-a0a9-ff4221d065c9" xmlns:ns4="fb449c68-7da9-4414-a7d8-785e223757ce" targetNamespace="http://schemas.microsoft.com/office/2006/metadata/properties" ma:root="true" ma:fieldsID="19f4afdcdad0360863ada656c772d039" ns2:_="" ns3:_="" ns4:_="">
    <xsd:import namespace="1f9b4577-d510-4d0a-9b77-58a7ce050573"/>
    <xsd:import namespace="cb0cb807-e4cb-4197-a0a9-ff4221d065c9"/>
    <xsd:import namespace="fb449c68-7da9-4414-a7d8-785e223757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Comment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9b4577-d510-4d0a-9b77-58a7ce0505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cf6a659c-b33e-46f9-a878-2211c7a73f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Comments" ma:index="22" nillable="true" ma:displayName="Comments" ma:format="Dropdown" ma:internalName="Comments">
      <xsd:simpleType>
        <xsd:restriction base="dms:Text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0cb807-e4cb-4197-a0a9-ff4221d065c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449c68-7da9-4414-a7d8-785e223757c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6767940-a93d-42dc-ba06-3854c77682a6}" ma:internalName="TaxCatchAll" ma:showField="CatchAllData" ma:web="cb0cb807-e4cb-4197-a0a9-ff4221d065c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DF798B8-5E0F-47BC-AE34-6F61CFBC084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161BB3D-C485-4B81-8F01-589C0E51C6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9b4577-d510-4d0a-9b77-58a7ce050573"/>
    <ds:schemaRef ds:uri="cb0cb807-e4cb-4197-a0a9-ff4221d065c9"/>
    <ds:schemaRef ds:uri="fb449c68-7da9-4414-a7d8-785e223757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Link to COS - 2024</vt:lpstr>
      <vt:lpstr>Budget Pivot - All Charges</vt:lpstr>
      <vt:lpstr>2024  Budget - FINAL</vt:lpstr>
      <vt:lpstr>Vlookup</vt:lpstr>
      <vt:lpstr>RT for Labor Cost</vt:lpstr>
      <vt:lpstr>'Budget Pivot - All Charges'!Print_Area</vt:lpstr>
      <vt:lpstr>'Link to COS - 2024'!Print_Area</vt:lpstr>
      <vt:lpstr>'Budget Pivot - All Charges'!Print_Titles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Maxwell, Crystal P</dc:creator>
  <cp:lastModifiedBy>Hampton, Monique</cp:lastModifiedBy>
  <cp:lastPrinted>2024-04-14T22:58:44Z</cp:lastPrinted>
  <dcterms:created xsi:type="dcterms:W3CDTF">2021-10-18T21:06:21Z</dcterms:created>
  <dcterms:modified xsi:type="dcterms:W3CDTF">2024-04-14T22:58:48Z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