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ORECASTING\2024\Filings RATECASE\5_POD\OPCs 1st PODs 1-30\OPC POD No1\MFR Support\"/>
    </mc:Choice>
  </mc:AlternateContent>
  <xr:revisionPtr revIDLastSave="0" documentId="13_ncr:1_{E7BFDF56-C77C-4077-8E50-D1EC56C1B06C}" xr6:coauthVersionLast="47" xr6:coauthVersionMax="47" xr10:uidLastSave="{00000000-0000-0000-0000-000000000000}"/>
  <bookViews>
    <workbookView xWindow="-93" yWindow="-93" windowWidth="23120" windowHeight="9186" xr2:uid="{3BBECA04-88FD-48ED-BCC7-F524F9AE2510}"/>
  </bookViews>
  <sheets>
    <sheet name="Peak Demand Report" sheetId="1" r:id="rId1"/>
  </sheets>
  <externalReferences>
    <externalReference r:id="rId2"/>
  </externalReferences>
  <definedNames>
    <definedName name="__123Graph_A" localSheetId="0" hidden="1">[1]INPUT!#REF!</definedName>
    <definedName name="__123Graph_A" hidden="1">[1]INPUT!#REF!</definedName>
    <definedName name="__123Graph_B" localSheetId="0" hidden="1">[1]INPUT!#REF!</definedName>
    <definedName name="__123Graph_B" hidden="1">[1]INPUT!#REF!</definedName>
    <definedName name="__123Graph_F" localSheetId="0" hidden="1">[1]INPUT!#REF!</definedName>
    <definedName name="__123Graph_F" hidden="1">[1]INPUT!#REF!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40407.5826851852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PEAKREPORT" localSheetId="0">[1]INPUT!#REF!</definedName>
    <definedName name="PEAKREPORT">[1]INPUT!#REF!</definedName>
    <definedName name="_xlnm.Print_Area" localSheetId="0">'Peak Demand Report'!$A$1:$O$158</definedName>
    <definedName name="SDG_REPORT" localSheetId="0">[1]INPUT!#REF!</definedName>
    <definedName name="SDG_REPORT">[1]INPUT!#REF!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9" i="1" l="1"/>
  <c r="E79" i="1"/>
  <c r="F79" i="1"/>
  <c r="G79" i="1"/>
  <c r="H79" i="1"/>
  <c r="I79" i="1"/>
  <c r="J79" i="1"/>
  <c r="K79" i="1"/>
  <c r="L79" i="1"/>
  <c r="M79" i="1"/>
  <c r="C79" i="1"/>
  <c r="D136" i="1" l="1"/>
  <c r="E136" i="1"/>
  <c r="F136" i="1"/>
  <c r="G136" i="1"/>
  <c r="C136" i="1"/>
  <c r="O115" i="1" l="1"/>
  <c r="O137" i="1"/>
  <c r="O145" i="1"/>
  <c r="O12" i="1" l="1"/>
  <c r="O4" i="1"/>
</calcChain>
</file>

<file path=xl/sharedStrings.xml><?xml version="1.0" encoding="utf-8"?>
<sst xmlns="http://schemas.openxmlformats.org/spreadsheetml/2006/main" count="216" uniqueCount="159">
  <si>
    <t>GROSS INSTANTANEOUS SYSTEM DATA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</si>
  <si>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</si>
  <si>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</si>
  <si>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</si>
  <si>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</si>
  <si>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</si>
  <si>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</si>
  <si>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</si>
  <si>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</si>
  <si>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</si>
  <si>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</si>
  <si>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</si>
  <si>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</si>
  <si>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 Peak</t>
  </si>
  <si>
    <t>INSTANTANEOUS SYSTEM PEAK DEMAND (MW)</t>
  </si>
  <si>
    <t>(1)</t>
  </si>
  <si>
    <t>Date</t>
  </si>
  <si>
    <t>Time (24-Hour Clock)</t>
  </si>
  <si>
    <t>Temperature (F)</t>
  </si>
  <si>
    <t>Spinning Reserve (MW)</t>
  </si>
  <si>
    <t>NET INTEGRATED RETAIL PEAK DATA</t>
  </si>
  <si>
    <t>YEAR</t>
  </si>
  <si>
    <t>MAX</t>
  </si>
  <si>
    <t>UNIT GENERATION (Net Integrated)</t>
  </si>
  <si>
    <t xml:space="preserve">BAYSIDE STATION: </t>
  </si>
  <si>
    <t>BSCT1SS</t>
  </si>
  <si>
    <t>BSCT1A</t>
  </si>
  <si>
    <t>BSCT1B</t>
  </si>
  <si>
    <t>BSCT1C</t>
  </si>
  <si>
    <t>BSCT2SS</t>
  </si>
  <si>
    <t>BSCT2A</t>
  </si>
  <si>
    <t>BSCT2B</t>
  </si>
  <si>
    <t>BSCT2C</t>
  </si>
  <si>
    <t>BSCT2D</t>
  </si>
  <si>
    <t>BSCT3</t>
  </si>
  <si>
    <t>BSCT3SS</t>
  </si>
  <si>
    <t>BSCT4</t>
  </si>
  <si>
    <t>BSCT4SS</t>
  </si>
  <si>
    <t>BSCT5</t>
  </si>
  <si>
    <t>BSCT5SS</t>
  </si>
  <si>
    <t>BSCT6</t>
  </si>
  <si>
    <t>BSCT6SS</t>
  </si>
  <si>
    <t>BSRESERVES + EXCT</t>
  </si>
  <si>
    <t>BSST1</t>
  </si>
  <si>
    <t>BSST1SS</t>
  </si>
  <si>
    <t>BSST2</t>
  </si>
  <si>
    <t>BSST2SS</t>
  </si>
  <si>
    <t>Bayside Station</t>
  </si>
  <si>
    <t>BIG BEND STATION:</t>
  </si>
  <si>
    <t>BBCT4</t>
  </si>
  <si>
    <t>BBCT4SS</t>
  </si>
  <si>
    <t>BSRESERVES + SS301A and SS301B</t>
  </si>
  <si>
    <t>BB1</t>
  </si>
  <si>
    <t>BB1SS + BB1SSB</t>
  </si>
  <si>
    <t xml:space="preserve">BB2  </t>
  </si>
  <si>
    <t>BB2SS</t>
  </si>
  <si>
    <t>BB2BSS</t>
  </si>
  <si>
    <t xml:space="preserve">BB3  </t>
  </si>
  <si>
    <t>BB3SS</t>
  </si>
  <si>
    <t xml:space="preserve">BB4  </t>
  </si>
  <si>
    <t>BB4SS</t>
  </si>
  <si>
    <t>Big Bend Station</t>
  </si>
  <si>
    <t>POLK STATION: (no reserve)</t>
  </si>
  <si>
    <t>W50SS+W51SS</t>
  </si>
  <si>
    <t>PK1ASS+PK1BSS+PK1CSS</t>
  </si>
  <si>
    <t>PK2SS+PK3SS+PK4SS+PK5SS</t>
  </si>
  <si>
    <t>PKCT1</t>
  </si>
  <si>
    <t>PKCT2</t>
  </si>
  <si>
    <t>PKCT3</t>
  </si>
  <si>
    <t>PKCT4</t>
  </si>
  <si>
    <t>PKCT5</t>
  </si>
  <si>
    <t>PKST1</t>
  </si>
  <si>
    <t>PKST2</t>
  </si>
  <si>
    <t>PKSS2A</t>
  </si>
  <si>
    <t>PKSS2B</t>
  </si>
  <si>
    <t>Polk Station</t>
  </si>
  <si>
    <t>TPA Solar</t>
  </si>
  <si>
    <t>Legoland Solar</t>
  </si>
  <si>
    <t>Big Bend Solar</t>
  </si>
  <si>
    <t>Payne Creek Solar</t>
  </si>
  <si>
    <t>Balm Solar</t>
  </si>
  <si>
    <t>Lithia Solar</t>
  </si>
  <si>
    <t>Grange Solar</t>
  </si>
  <si>
    <t>TEC OWNED</t>
  </si>
  <si>
    <t>Calpine</t>
  </si>
  <si>
    <t>Osprey Energy Center</t>
  </si>
  <si>
    <t>Pasco Cogen</t>
  </si>
  <si>
    <t>Hillsborough County Cogen</t>
  </si>
  <si>
    <t>McKay Bay</t>
  </si>
  <si>
    <t>OTHER</t>
  </si>
  <si>
    <t>(2)</t>
  </si>
  <si>
    <t>COGENERATION</t>
  </si>
  <si>
    <t>Firm Contract</t>
  </si>
  <si>
    <t>As-Available</t>
  </si>
  <si>
    <t>Total Purchased (Firm Contract + As-Avail.)</t>
  </si>
  <si>
    <t>Wheeling Received</t>
  </si>
  <si>
    <t>INTERCHANGE</t>
  </si>
  <si>
    <t>Net Inadvertent</t>
  </si>
  <si>
    <t>(3)</t>
  </si>
  <si>
    <t>Net Scheduled</t>
  </si>
  <si>
    <t>Tie Line (Net Actual = Net Sched.+ Net Inadv.)</t>
  </si>
  <si>
    <t>Non-Scheduled Interchange Sales</t>
  </si>
  <si>
    <t>(4)</t>
  </si>
  <si>
    <t>Losses on Off System Sales (Sched. &amp; Non-Sched.)</t>
  </si>
  <si>
    <t>RETAIL LOAD SERVED</t>
  </si>
  <si>
    <t>(5)</t>
  </si>
  <si>
    <t>Curtailed MWs - Standby Generator &amp; C/I</t>
  </si>
  <si>
    <t>Curtailed MWs - Load Management Control</t>
  </si>
  <si>
    <t>Curtailed MWs - Demand Response</t>
  </si>
  <si>
    <t>Curtailed MWs - Interruptible</t>
  </si>
  <si>
    <t xml:space="preserve">     Total Curtailed MWs</t>
  </si>
  <si>
    <t>Potential MWs - Standby Generator &amp; C/I</t>
  </si>
  <si>
    <t>Potential MWs - Load Management</t>
  </si>
  <si>
    <t>Potential MWs - Demand Response</t>
  </si>
  <si>
    <t>Potential MWs - Interruptible</t>
  </si>
  <si>
    <t xml:space="preserve">     Total Potential MWs</t>
  </si>
  <si>
    <t>RETAIL PEAK DEMAND</t>
  </si>
  <si>
    <t>(6)</t>
  </si>
  <si>
    <t>Temp @ Retail Peak</t>
  </si>
  <si>
    <t>24-Hour Average Temp. (F)</t>
  </si>
  <si>
    <t>Forecast</t>
  </si>
  <si>
    <t>Variance</t>
  </si>
  <si>
    <t>NET INTEGRATED RETAIL FIRM PEAK DATA</t>
  </si>
  <si>
    <t>Potential MWs - Load Mgmt.</t>
  </si>
  <si>
    <t>RETAIL FIRM PEAK DEMAND (MW)</t>
  </si>
  <si>
    <t>(7)</t>
  </si>
  <si>
    <t>OTHER MONTHLY DATA</t>
  </si>
  <si>
    <t>SUM</t>
  </si>
  <si>
    <t>Forecast (GWH)</t>
  </si>
  <si>
    <t>RETAIL LOAD FACTOR</t>
  </si>
  <si>
    <t>(1)  Instantaneous Peak includes Non-Scheduled Interchange (PRECO)</t>
  </si>
  <si>
    <t>NOTE: All values in MWs, unless noted otherwise</t>
  </si>
  <si>
    <t>(2) Other Net Generation includes: IPPs: Calpine and Osprey, Pasco Co., McKay Bay and HC Cogen</t>
  </si>
  <si>
    <t>*Peaks not coincident with retail peak.</t>
  </si>
  <si>
    <t>Prepared by Load Research &amp; Forecasting:</t>
  </si>
  <si>
    <t xml:space="preserve">(3) Includes Wheeling Inadvertent </t>
  </si>
  <si>
    <t>(4) Non-Scheduled Interchange = PRECO</t>
  </si>
  <si>
    <t>&lt;= Indicates an estimated value</t>
  </si>
  <si>
    <t>(5) Retail Load Served = Net Generation plus Cogen less Interchange</t>
  </si>
  <si>
    <t>(6) Retail Peak Demand = Load Served plus MWs Curtailed; Retail Peak Demand does NOT include Non-Scheduled Interchange NOR any PR Sales (currently no PR) as does the Instantaneous Peak</t>
  </si>
  <si>
    <t>(7) Retail Firm Peak Demand = Ret. Sys. Pk. Dem. less Potential Curtailable MWs</t>
  </si>
  <si>
    <t xml:space="preserve">(8) System Peak Demand = Retail Peak Dem. + PR Wholesale Sales Dem. (Usually, but NOT always coincident with the Retail Peak Demand) This data is NOT provided on this report. </t>
  </si>
  <si>
    <t>NOTE: System Peaks are used in FERC Form 1 and 3Q filings. Contact Load Research &amp; Forecasting.</t>
  </si>
  <si>
    <t>Bonnie Solar</t>
  </si>
  <si>
    <t>Peace Creek Solar</t>
  </si>
  <si>
    <t>Hancock Solar</t>
  </si>
  <si>
    <t>CURTAILABLE LOAD on Retail Peak Day</t>
  </si>
  <si>
    <t>CURTAILABLE LOAD on Firm Peak Day</t>
  </si>
  <si>
    <t>RETAIL NET ENERGY FOR LOAD (GWH)</t>
  </si>
  <si>
    <t>ANNUAL</t>
  </si>
  <si>
    <t>LMR Solar</t>
  </si>
  <si>
    <t>Wimauma Solar</t>
  </si>
  <si>
    <t>**Jan - Mar 2020 retail and firm peaks MWs revised upward by 4 to 6 MWs each month.</t>
  </si>
  <si>
    <t>This revision was due to overstating Polk station service. Did not change peak day or hour.</t>
  </si>
  <si>
    <t>*</t>
  </si>
  <si>
    <r>
      <t xml:space="preserve">Durrance Solar </t>
    </r>
    <r>
      <rPr>
        <i/>
        <sz val="11"/>
        <color rgb="FF000000"/>
        <rFont val="Arial"/>
        <family val="2"/>
      </rPr>
      <t>[as of 11/2020]</t>
    </r>
  </si>
  <si>
    <t>TEC Owned Solar Total</t>
  </si>
  <si>
    <t>% of Net Integrated Unit Generation that is Utility Solar at time of Retail Peak</t>
  </si>
  <si>
    <r>
      <t xml:space="preserve">2020 Tampa Electric Peak Demand Report </t>
    </r>
    <r>
      <rPr>
        <b/>
        <sz val="11"/>
        <color rgb="FF0000FF"/>
        <rFont val="Comic Sans MS"/>
        <family val="4"/>
      </rPr>
      <t>FINAL</t>
    </r>
    <r>
      <rPr>
        <b/>
        <sz val="8"/>
        <color rgb="FF0000FF"/>
        <rFont val="Comic Sans MS"/>
        <family val="4"/>
      </rPr>
      <t xml:space="preserve"> </t>
    </r>
    <r>
      <rPr>
        <b/>
        <sz val="10"/>
        <color rgb="FF0000FF"/>
        <rFont val="Comic Sans MS"/>
        <family val="4"/>
      </rPr>
      <t>1/19/21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</si>
</sst>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0"/>
    <numFmt numFmtId="165" formatCode="0.0%"/>
    <numFmt numFmtId="166" formatCode="_(* #,##0_);_(* \(#,##0\);_(* &quot;-&quot;??_);_(@_)"/>
    <numFmt numFmtId="167" formatCode="0.000"/>
    <numFmt numFmtId="168" formatCode="0.0"/>
  </numFmts>
  <fonts count="36" x14ac:knownFonts="1">
    <font>
      <sz val="12"/>
      <name val="Helv"/>
    </font>
    <font>
      <sz val="12"/>
      <name val="Helv"/>
    </font>
    <font>
      <b/>
      <sz val="26"/>
      <name val="Comic Sans MS"/>
      <family val="4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Helv"/>
    </font>
    <font>
      <b/>
      <sz val="12"/>
      <name val="Helv"/>
    </font>
    <font>
      <b/>
      <sz val="10"/>
      <name val="Helv"/>
    </font>
    <font>
      <b/>
      <sz val="12"/>
      <color indexed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sz val="12"/>
      <color theme="1"/>
      <name val="Helv"/>
    </font>
    <font>
      <sz val="10"/>
      <color theme="1"/>
      <name val="Arial"/>
      <family val="2"/>
    </font>
    <font>
      <sz val="8"/>
      <name val="Helv"/>
    </font>
    <font>
      <sz val="9"/>
      <name val="Arial"/>
      <family val="2"/>
    </font>
    <font>
      <b/>
      <vertAlign val="superscript"/>
      <sz val="8"/>
      <name val="Arial"/>
      <family val="2"/>
    </font>
    <font>
      <b/>
      <vertAlign val="superscript"/>
      <sz val="8"/>
      <color theme="1"/>
      <name val="Arial"/>
      <family val="2"/>
    </font>
    <font>
      <sz val="9"/>
      <name val="Helv"/>
    </font>
    <font>
      <b/>
      <sz val="9"/>
      <name val="Arial"/>
      <family val="2"/>
    </font>
    <font>
      <vertAlign val="superscript"/>
      <sz val="8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color rgb="FF0000FF"/>
      <name val="Comic Sans MS"/>
      <family val="4"/>
    </font>
    <font>
      <b/>
      <sz val="9"/>
      <color rgb="FF0000FF"/>
      <name val="Arial"/>
      <family val="2"/>
    </font>
    <font>
      <i/>
      <sz val="11"/>
      <color rgb="FF000000"/>
      <name val="Arial"/>
      <family val="2"/>
    </font>
    <font>
      <b/>
      <i/>
      <sz val="12"/>
      <color indexed="8"/>
      <name val="Arial"/>
      <family val="2"/>
    </font>
    <font>
      <b/>
      <i/>
      <sz val="9"/>
      <color indexed="8"/>
      <name val="Arial"/>
      <family val="2"/>
    </font>
    <font>
      <b/>
      <sz val="10"/>
      <color rgb="FF0000FF"/>
      <name val="Comic Sans MS"/>
      <family val="4"/>
    </font>
    <font>
      <b/>
      <sz val="8"/>
      <color rgb="FF0000FF"/>
      <name val="Comic Sans MS"/>
      <family val="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gray125">
        <fgColor indexed="8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/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/>
      <bottom style="thin">
        <color indexed="64"/>
      </bottom>
      <diagonal/>
    </border>
    <border>
      <left style="thin">
        <color indexed="22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 applyFill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 applyFill="0"/>
  </cellStyleXfs>
  <cellXfs count="200">
    <xf numFmtId="0" fontId="0" fillId="0" borderId="0" xfId="0"/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/>
    </xf>
    <xf numFmtId="164" fontId="5" fillId="3" borderId="2" xfId="0" quotePrefix="1" applyNumberFormat="1" applyFont="1" applyFill="1" applyBorder="1" applyAlignment="1">
      <alignment horizontal="left" vertical="top"/>
    </xf>
    <xf numFmtId="3" fontId="6" fillId="3" borderId="6" xfId="0" applyNumberFormat="1" applyFont="1" applyFill="1" applyBorder="1"/>
    <xf numFmtId="3" fontId="7" fillId="3" borderId="6" xfId="0" applyNumberFormat="1" applyFont="1" applyFill="1" applyBorder="1"/>
    <xf numFmtId="3" fontId="8" fillId="3" borderId="6" xfId="0" applyNumberFormat="1" applyFont="1" applyFill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9" xfId="0" applyFont="1" applyBorder="1"/>
    <xf numFmtId="165" fontId="11" fillId="0" borderId="8" xfId="2" applyNumberFormat="1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8" xfId="0" applyFont="1" applyBorder="1"/>
    <xf numFmtId="0" fontId="4" fillId="0" borderId="1" xfId="0" applyFont="1" applyBorder="1" applyAlignment="1">
      <alignment horizontal="left"/>
    </xf>
    <xf numFmtId="164" fontId="5" fillId="0" borderId="2" xfId="0" quotePrefix="1" applyNumberFormat="1" applyFont="1" applyBorder="1" applyAlignment="1">
      <alignment horizontal="left" vertical="top"/>
    </xf>
    <xf numFmtId="3" fontId="0" fillId="0" borderId="0" xfId="0" applyNumberFormat="1"/>
    <xf numFmtId="1" fontId="0" fillId="0" borderId="0" xfId="0" applyNumberFormat="1"/>
    <xf numFmtId="0" fontId="4" fillId="0" borderId="1" xfId="0" applyFont="1" applyBorder="1" applyAlignment="1">
      <alignment horizontal="left" indent="2"/>
    </xf>
    <xf numFmtId="0" fontId="4" fillId="0" borderId="7" xfId="0" applyFont="1" applyBorder="1" applyAlignment="1">
      <alignment horizontal="left"/>
    </xf>
    <xf numFmtId="0" fontId="6" fillId="0" borderId="7" xfId="0" applyFont="1" applyBorder="1" applyAlignment="1">
      <alignment horizontal="left" indent="2"/>
    </xf>
    <xf numFmtId="1" fontId="6" fillId="0" borderId="9" xfId="0" applyNumberFormat="1" applyFont="1" applyBorder="1"/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/>
    <xf numFmtId="1" fontId="6" fillId="0" borderId="14" xfId="0" applyNumberFormat="1" applyFont="1" applyBorder="1"/>
    <xf numFmtId="0" fontId="6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1" fontId="6" fillId="0" borderId="8" xfId="1" applyNumberFormat="1" applyFont="1" applyBorder="1" applyAlignment="1">
      <alignment horizontal="right"/>
    </xf>
    <xf numFmtId="1" fontId="7" fillId="0" borderId="8" xfId="1" applyNumberFormat="1" applyFont="1" applyBorder="1" applyAlignment="1">
      <alignment horizontal="right"/>
    </xf>
    <xf numFmtId="3" fontId="4" fillId="3" borderId="6" xfId="0" applyNumberFormat="1" applyFont="1" applyFill="1" applyBorder="1"/>
    <xf numFmtId="0" fontId="7" fillId="0" borderId="8" xfId="0" applyFont="1" applyBorder="1"/>
    <xf numFmtId="0" fontId="6" fillId="0" borderId="17" xfId="0" quotePrefix="1" applyFont="1" applyBorder="1" applyAlignment="1">
      <alignment horizontal="left"/>
    </xf>
    <xf numFmtId="0" fontId="6" fillId="0" borderId="18" xfId="0" quotePrefix="1" applyFont="1" applyBorder="1" applyAlignment="1">
      <alignment horizontal="left"/>
    </xf>
    <xf numFmtId="0" fontId="6" fillId="0" borderId="16" xfId="0" applyFont="1" applyBorder="1"/>
    <xf numFmtId="0" fontId="7" fillId="0" borderId="16" xfId="0" applyFont="1" applyBorder="1"/>
    <xf numFmtId="3" fontId="6" fillId="0" borderId="8" xfId="1" applyNumberFormat="1" applyFont="1" applyBorder="1" applyAlignment="1">
      <alignment horizontal="right"/>
    </xf>
    <xf numFmtId="3" fontId="7" fillId="0" borderId="8" xfId="1" applyNumberFormat="1" applyFont="1" applyBorder="1" applyAlignment="1">
      <alignment horizontal="right"/>
    </xf>
    <xf numFmtId="165" fontId="18" fillId="0" borderId="8" xfId="2" applyNumberFormat="1" applyFont="1" applyBorder="1" applyAlignment="1">
      <alignment horizontal="right"/>
    </xf>
    <xf numFmtId="0" fontId="17" fillId="0" borderId="8" xfId="0" applyFont="1" applyBorder="1" applyAlignment="1">
      <alignment horizontal="right"/>
    </xf>
    <xf numFmtId="1" fontId="1" fillId="0" borderId="8" xfId="1" applyNumberFormat="1" applyFont="1" applyBorder="1" applyAlignment="1">
      <alignment horizontal="right"/>
    </xf>
    <xf numFmtId="1" fontId="17" fillId="0" borderId="8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7" fillId="0" borderId="8" xfId="0" applyFont="1" applyBorder="1"/>
    <xf numFmtId="165" fontId="0" fillId="0" borderId="0" xfId="2" applyNumberFormat="1" applyFont="1"/>
    <xf numFmtId="0" fontId="7" fillId="0" borderId="9" xfId="0" applyFont="1" applyBorder="1"/>
    <xf numFmtId="3" fontId="6" fillId="0" borderId="9" xfId="1" applyNumberFormat="1" applyFont="1" applyBorder="1" applyAlignment="1">
      <alignment horizontal="right"/>
    </xf>
    <xf numFmtId="3" fontId="7" fillId="0" borderId="9" xfId="1" applyNumberFormat="1" applyFont="1" applyBorder="1" applyAlignment="1">
      <alignment horizontal="right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64" fontId="21" fillId="0" borderId="0" xfId="0" quotePrefix="1" applyNumberFormat="1" applyFont="1" applyAlignment="1">
      <alignment horizontal="left" vertical="center"/>
    </xf>
    <xf numFmtId="164" fontId="22" fillId="0" borderId="0" xfId="0" quotePrefix="1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14" fontId="16" fillId="0" borderId="0" xfId="0" applyNumberFormat="1" applyFont="1" applyAlignment="1">
      <alignment horizontal="right" vertical="center"/>
    </xf>
    <xf numFmtId="1" fontId="16" fillId="4" borderId="22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9" fillId="0" borderId="23" xfId="0" applyFont="1" applyBorder="1" applyAlignment="1">
      <alignment horizontal="left"/>
    </xf>
    <xf numFmtId="167" fontId="10" fillId="0" borderId="0" xfId="0" applyNumberFormat="1" applyFont="1"/>
    <xf numFmtId="0" fontId="10" fillId="0" borderId="0" xfId="0" applyFont="1" applyFill="1"/>
    <xf numFmtId="168" fontId="27" fillId="0" borderId="0" xfId="0" applyNumberFormat="1" applyFont="1" applyFill="1" applyProtection="1">
      <protection locked="0"/>
    </xf>
    <xf numFmtId="0" fontId="28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3" fontId="6" fillId="0" borderId="10" xfId="1" applyNumberFormat="1" applyFont="1" applyBorder="1" applyAlignment="1">
      <alignment horizontal="right"/>
    </xf>
    <xf numFmtId="3" fontId="6" fillId="0" borderId="11" xfId="1" applyNumberFormat="1" applyFont="1" applyBorder="1" applyAlignment="1">
      <alignment horizontal="right"/>
    </xf>
    <xf numFmtId="1" fontId="6" fillId="0" borderId="9" xfId="3" applyNumberFormat="1" applyFont="1" applyBorder="1" applyAlignment="1">
      <alignment horizontal="right"/>
    </xf>
    <xf numFmtId="3" fontId="6" fillId="0" borderId="2" xfId="1" applyNumberFormat="1" applyFont="1" applyBorder="1" applyAlignment="1">
      <alignment horizontal="right"/>
    </xf>
    <xf numFmtId="166" fontId="6" fillId="0" borderId="8" xfId="1" applyNumberFormat="1" applyFont="1" applyBorder="1" applyAlignment="1">
      <alignment horizontal="right"/>
    </xf>
    <xf numFmtId="1" fontId="6" fillId="0" borderId="9" xfId="1" applyNumberFormat="1" applyFont="1" applyBorder="1" applyAlignment="1">
      <alignment horizontal="right"/>
    </xf>
    <xf numFmtId="1" fontId="6" fillId="0" borderId="15" xfId="1" applyNumberFormat="1" applyFont="1" applyBorder="1" applyAlignment="1">
      <alignment horizontal="right"/>
    </xf>
    <xf numFmtId="1" fontId="6" fillId="0" borderId="14" xfId="1" applyNumberFormat="1" applyFont="1" applyBorder="1" applyAlignment="1">
      <alignment horizontal="right"/>
    </xf>
    <xf numFmtId="3" fontId="7" fillId="0" borderId="2" xfId="1" applyNumberFormat="1" applyFont="1" applyBorder="1" applyAlignment="1">
      <alignment horizontal="right"/>
    </xf>
    <xf numFmtId="9" fontId="6" fillId="0" borderId="8" xfId="2" applyFont="1" applyBorder="1" applyAlignment="1">
      <alignment horizontal="right"/>
    </xf>
    <xf numFmtId="9" fontId="7" fillId="0" borderId="8" xfId="2" applyFont="1" applyBorder="1" applyAlignment="1">
      <alignment horizontal="right"/>
    </xf>
    <xf numFmtId="165" fontId="9" fillId="0" borderId="8" xfId="2" applyNumberFormat="1" applyBorder="1" applyAlignment="1">
      <alignment horizontal="right"/>
    </xf>
    <xf numFmtId="9" fontId="6" fillId="0" borderId="19" xfId="2" applyFont="1" applyBorder="1" applyAlignment="1">
      <alignment horizontal="right"/>
    </xf>
    <xf numFmtId="9" fontId="7" fillId="0" borderId="19" xfId="2" applyFont="1" applyBorder="1" applyAlignment="1">
      <alignment horizontal="right"/>
    </xf>
    <xf numFmtId="0" fontId="13" fillId="0" borderId="7" xfId="3" applyFont="1" applyBorder="1" applyAlignment="1">
      <alignment horizontal="left"/>
    </xf>
    <xf numFmtId="0" fontId="6" fillId="0" borderId="7" xfId="3" applyFont="1" applyBorder="1" applyAlignment="1">
      <alignment horizontal="left"/>
    </xf>
    <xf numFmtId="0" fontId="1" fillId="0" borderId="7" xfId="3" applyBorder="1"/>
    <xf numFmtId="0" fontId="14" fillId="0" borderId="7" xfId="3" applyFont="1" applyBorder="1" applyAlignment="1">
      <alignment horizontal="left"/>
    </xf>
    <xf numFmtId="164" fontId="25" fillId="0" borderId="0" xfId="0" quotePrefix="1" applyNumberFormat="1" applyFont="1" applyAlignment="1">
      <alignment horizontal="left" vertical="center"/>
    </xf>
    <xf numFmtId="164" fontId="16" fillId="0" borderId="0" xfId="0" quotePrefix="1" applyNumberFormat="1" applyFont="1" applyAlignment="1">
      <alignment horizontal="left" vertical="center"/>
    </xf>
    <xf numFmtId="0" fontId="14" fillId="0" borderId="7" xfId="3" applyFont="1" applyFill="1" applyBorder="1" applyAlignment="1">
      <alignment horizontal="left"/>
    </xf>
    <xf numFmtId="166" fontId="6" fillId="3" borderId="6" xfId="1" applyNumberFormat="1" applyFont="1" applyFill="1" applyBorder="1"/>
    <xf numFmtId="166" fontId="6" fillId="0" borderId="8" xfId="1" applyNumberFormat="1" applyFont="1" applyBorder="1"/>
    <xf numFmtId="166" fontId="11" fillId="0" borderId="8" xfId="1" applyNumberFormat="1" applyFont="1" applyBorder="1" applyAlignment="1">
      <alignment horizontal="center"/>
    </xf>
    <xf numFmtId="166" fontId="12" fillId="0" borderId="8" xfId="1" applyNumberFormat="1" applyFont="1" applyBorder="1" applyAlignment="1">
      <alignment horizontal="center"/>
    </xf>
    <xf numFmtId="166" fontId="10" fillId="0" borderId="8" xfId="1" applyNumberFormat="1" applyFont="1" applyBorder="1" applyAlignment="1">
      <alignment horizontal="right"/>
    </xf>
    <xf numFmtId="166" fontId="3" fillId="2" borderId="4" xfId="1" applyNumberFormat="1" applyFont="1" applyFill="1" applyBorder="1" applyAlignment="1">
      <alignment horizontal="center"/>
    </xf>
    <xf numFmtId="166" fontId="1" fillId="0" borderId="8" xfId="1" applyNumberFormat="1" applyFont="1" applyBorder="1" applyAlignment="1">
      <alignment horizontal="right"/>
    </xf>
    <xf numFmtId="166" fontId="6" fillId="0" borderId="10" xfId="1" applyNumberFormat="1" applyFont="1" applyBorder="1" applyAlignment="1">
      <alignment horizontal="right"/>
    </xf>
    <xf numFmtId="166" fontId="6" fillId="0" borderId="11" xfId="1" applyNumberFormat="1" applyFont="1" applyBorder="1" applyAlignment="1">
      <alignment horizontal="right"/>
    </xf>
    <xf numFmtId="166" fontId="6" fillId="0" borderId="9" xfId="1" applyNumberFormat="1" applyFont="1" applyBorder="1" applyAlignment="1">
      <alignment horizontal="right"/>
    </xf>
    <xf numFmtId="166" fontId="6" fillId="0" borderId="2" xfId="1" applyNumberFormat="1" applyFont="1" applyBorder="1" applyAlignment="1">
      <alignment horizontal="right"/>
    </xf>
    <xf numFmtId="166" fontId="6" fillId="0" borderId="9" xfId="1" applyNumberFormat="1" applyFont="1" applyBorder="1"/>
    <xf numFmtId="166" fontId="6" fillId="0" borderId="15" xfId="1" applyNumberFormat="1" applyFont="1" applyBorder="1" applyAlignment="1">
      <alignment horizontal="right"/>
    </xf>
    <xf numFmtId="166" fontId="6" fillId="0" borderId="14" xfId="1" applyNumberFormat="1" applyFont="1" applyBorder="1" applyAlignment="1">
      <alignment horizontal="right"/>
    </xf>
    <xf numFmtId="166" fontId="16" fillId="0" borderId="8" xfId="1" applyNumberFormat="1" applyFont="1" applyBorder="1" applyAlignment="1">
      <alignment horizontal="right"/>
    </xf>
    <xf numFmtId="166" fontId="4" fillId="3" borderId="6" xfId="1" applyNumberFormat="1" applyFont="1" applyFill="1" applyBorder="1"/>
    <xf numFmtId="166" fontId="6" fillId="0" borderId="16" xfId="1" applyNumberFormat="1" applyFont="1" applyBorder="1"/>
    <xf numFmtId="166" fontId="9" fillId="0" borderId="8" xfId="1" applyNumberFormat="1" applyBorder="1" applyAlignment="1">
      <alignment horizontal="right"/>
    </xf>
    <xf numFmtId="166" fontId="16" fillId="0" borderId="19" xfId="1" applyNumberFormat="1" applyFont="1" applyBorder="1" applyAlignment="1">
      <alignment horizontal="right"/>
    </xf>
    <xf numFmtId="166" fontId="4" fillId="3" borderId="10" xfId="1" applyNumberFormat="1" applyFont="1" applyFill="1" applyBorder="1"/>
    <xf numFmtId="0" fontId="6" fillId="0" borderId="9" xfId="1" applyNumberFormat="1" applyFont="1" applyBorder="1"/>
    <xf numFmtId="0" fontId="6" fillId="0" borderId="0" xfId="1" applyNumberFormat="1" applyFont="1" applyBorder="1" applyAlignment="1">
      <alignment horizontal="right"/>
    </xf>
    <xf numFmtId="1" fontId="6" fillId="0" borderId="0" xfId="1" applyNumberFormat="1" applyFont="1" applyBorder="1" applyAlignment="1">
      <alignment horizontal="right"/>
    </xf>
    <xf numFmtId="0" fontId="6" fillId="0" borderId="13" xfId="1" applyNumberFormat="1" applyFont="1" applyBorder="1" applyAlignment="1">
      <alignment horizontal="right"/>
    </xf>
    <xf numFmtId="0" fontId="6" fillId="0" borderId="24" xfId="1" applyNumberFormat="1" applyFont="1" applyBorder="1" applyAlignment="1">
      <alignment horizontal="right"/>
    </xf>
    <xf numFmtId="0" fontId="30" fillId="5" borderId="0" xfId="0" applyFont="1" applyFill="1" applyAlignment="1">
      <alignment horizontal="left"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1" fontId="6" fillId="0" borderId="8" xfId="1" applyNumberFormat="1" applyFont="1" applyFill="1" applyBorder="1" applyAlignment="1">
      <alignment horizontal="right"/>
    </xf>
    <xf numFmtId="3" fontId="6" fillId="0" borderId="10" xfId="1" applyNumberFormat="1" applyFont="1" applyFill="1" applyBorder="1" applyAlignment="1">
      <alignment horizontal="right"/>
    </xf>
    <xf numFmtId="3" fontId="6" fillId="0" borderId="11" xfId="1" applyNumberFormat="1" applyFont="1" applyFill="1" applyBorder="1" applyAlignment="1">
      <alignment horizontal="right"/>
    </xf>
    <xf numFmtId="1" fontId="6" fillId="0" borderId="9" xfId="3" applyNumberFormat="1" applyFont="1" applyFill="1" applyBorder="1" applyAlignment="1">
      <alignment horizontal="right"/>
    </xf>
    <xf numFmtId="3" fontId="6" fillId="0" borderId="2" xfId="1" applyNumberFormat="1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166" fontId="6" fillId="0" borderId="8" xfId="1" applyNumberFormat="1" applyFont="1" applyFill="1" applyBorder="1" applyAlignment="1">
      <alignment horizontal="right"/>
    </xf>
    <xf numFmtId="1" fontId="6" fillId="0" borderId="9" xfId="1" applyNumberFormat="1" applyFont="1" applyFill="1" applyBorder="1" applyAlignment="1">
      <alignment horizontal="right"/>
    </xf>
    <xf numFmtId="1" fontId="6" fillId="0" borderId="15" xfId="1" applyNumberFormat="1" applyFont="1" applyFill="1" applyBorder="1" applyAlignment="1">
      <alignment horizontal="right"/>
    </xf>
    <xf numFmtId="1" fontId="6" fillId="0" borderId="14" xfId="1" applyNumberFormat="1" applyFont="1" applyFill="1" applyBorder="1" applyAlignment="1">
      <alignment horizontal="right"/>
    </xf>
    <xf numFmtId="165" fontId="9" fillId="0" borderId="8" xfId="2" applyNumberFormat="1" applyFont="1" applyBorder="1" applyAlignment="1">
      <alignment horizontal="right"/>
    </xf>
    <xf numFmtId="165" fontId="10" fillId="0" borderId="8" xfId="2" applyNumberFormat="1" applyFont="1" applyBorder="1" applyAlignment="1">
      <alignment horizontal="right"/>
    </xf>
    <xf numFmtId="3" fontId="6" fillId="0" borderId="9" xfId="1" applyNumberFormat="1" applyFont="1" applyFill="1" applyBorder="1" applyAlignment="1">
      <alignment horizontal="right"/>
    </xf>
    <xf numFmtId="9" fontId="6" fillId="0" borderId="8" xfId="2" applyFont="1" applyFill="1" applyBorder="1" applyAlignment="1">
      <alignment horizontal="right"/>
    </xf>
    <xf numFmtId="9" fontId="6" fillId="0" borderId="19" xfId="2" applyFont="1" applyFill="1" applyBorder="1" applyAlignment="1">
      <alignment horizontal="right"/>
    </xf>
    <xf numFmtId="166" fontId="6" fillId="0" borderId="0" xfId="1" applyNumberFormat="1" applyFont="1" applyBorder="1" applyAlignment="1">
      <alignment horizontal="right"/>
    </xf>
    <xf numFmtId="1" fontId="6" fillId="0" borderId="0" xfId="3" applyNumberFormat="1" applyFont="1" applyAlignment="1">
      <alignment horizontal="right"/>
    </xf>
    <xf numFmtId="1" fontId="6" fillId="0" borderId="0" xfId="3" applyNumberFormat="1" applyFont="1" applyFill="1" applyAlignment="1">
      <alignment horizontal="right"/>
    </xf>
    <xf numFmtId="0" fontId="32" fillId="8" borderId="17" xfId="3" applyFont="1" applyFill="1" applyBorder="1" applyAlignment="1">
      <alignment horizontal="left"/>
    </xf>
    <xf numFmtId="0" fontId="15" fillId="8" borderId="18" xfId="3" applyFont="1" applyFill="1" applyBorder="1"/>
    <xf numFmtId="1" fontId="6" fillId="8" borderId="18" xfId="3" applyNumberFormat="1" applyFont="1" applyFill="1" applyBorder="1" applyAlignment="1">
      <alignment horizontal="right"/>
    </xf>
    <xf numFmtId="3" fontId="1" fillId="8" borderId="26" xfId="1" applyNumberFormat="1" applyFont="1" applyFill="1" applyBorder="1" applyAlignment="1">
      <alignment horizontal="right"/>
    </xf>
    <xf numFmtId="0" fontId="0" fillId="8" borderId="0" xfId="0" applyFill="1"/>
    <xf numFmtId="0" fontId="33" fillId="8" borderId="17" xfId="3" applyFont="1" applyFill="1" applyBorder="1" applyAlignment="1">
      <alignment horizontal="left"/>
    </xf>
    <xf numFmtId="165" fontId="6" fillId="8" borderId="0" xfId="2" applyNumberFormat="1" applyFont="1" applyFill="1" applyBorder="1" applyAlignment="1">
      <alignment horizontal="right"/>
    </xf>
    <xf numFmtId="0" fontId="0" fillId="0" borderId="0" xfId="0" applyFill="1"/>
    <xf numFmtId="0" fontId="0" fillId="6" borderId="0" xfId="0" applyFill="1"/>
    <xf numFmtId="0" fontId="0" fillId="6" borderId="27" xfId="0" applyFill="1" applyBorder="1"/>
    <xf numFmtId="3" fontId="4" fillId="3" borderId="28" xfId="0" applyNumberFormat="1" applyFont="1" applyFill="1" applyBorder="1"/>
    <xf numFmtId="0" fontId="6" fillId="0" borderId="0" xfId="0" applyFont="1" applyAlignment="1">
      <alignment horizontal="left"/>
    </xf>
    <xf numFmtId="1" fontId="6" fillId="0" borderId="29" xfId="1" applyNumberFormat="1" applyFont="1" applyBorder="1" applyAlignment="1">
      <alignment horizontal="right"/>
    </xf>
    <xf numFmtId="0" fontId="6" fillId="0" borderId="0" xfId="1" applyNumberFormat="1" applyFont="1" applyBorder="1"/>
    <xf numFmtId="0" fontId="6" fillId="0" borderId="29" xfId="0" applyFont="1" applyBorder="1"/>
    <xf numFmtId="165" fontId="11" fillId="0" borderId="29" xfId="2" applyNumberFormat="1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3" fontId="4" fillId="0" borderId="3" xfId="1" applyNumberFormat="1" applyFont="1" applyBorder="1" applyAlignment="1">
      <alignment horizontal="right"/>
    </xf>
    <xf numFmtId="0" fontId="6" fillId="0" borderId="0" xfId="3" applyFont="1"/>
    <xf numFmtId="166" fontId="6" fillId="0" borderId="0" xfId="1" applyNumberFormat="1" applyFont="1" applyBorder="1"/>
    <xf numFmtId="3" fontId="6" fillId="0" borderId="27" xfId="1" applyNumberFormat="1" applyFont="1" applyBorder="1" applyAlignment="1">
      <alignment horizontal="right"/>
    </xf>
    <xf numFmtId="0" fontId="6" fillId="0" borderId="0" xfId="3" applyFont="1" applyAlignment="1">
      <alignment horizontal="left"/>
    </xf>
    <xf numFmtId="1" fontId="6" fillId="0" borderId="27" xfId="3" applyNumberFormat="1" applyFont="1" applyBorder="1" applyAlignment="1">
      <alignment horizontal="right"/>
    </xf>
    <xf numFmtId="0" fontId="15" fillId="0" borderId="0" xfId="3" applyFont="1"/>
    <xf numFmtId="1" fontId="6" fillId="0" borderId="29" xfId="3" applyNumberFormat="1" applyFont="1" applyBorder="1" applyAlignment="1">
      <alignment horizontal="right"/>
    </xf>
    <xf numFmtId="166" fontId="6" fillId="7" borderId="0" xfId="1" applyNumberFormat="1" applyFont="1" applyFill="1" applyBorder="1" applyAlignment="1">
      <alignment horizontal="right"/>
    </xf>
    <xf numFmtId="1" fontId="6" fillId="7" borderId="0" xfId="3" applyNumberFormat="1" applyFont="1" applyFill="1" applyAlignment="1">
      <alignment horizontal="right"/>
    </xf>
    <xf numFmtId="0" fontId="15" fillId="8" borderId="0" xfId="3" applyFont="1" applyFill="1"/>
    <xf numFmtId="1" fontId="6" fillId="8" borderId="27" xfId="3" applyNumberFormat="1" applyFont="1" applyFill="1" applyBorder="1" applyAlignment="1">
      <alignment horizontal="right"/>
    </xf>
    <xf numFmtId="3" fontId="6" fillId="0" borderId="3" xfId="1" applyNumberFormat="1" applyFont="1" applyBorder="1" applyAlignment="1">
      <alignment horizontal="right"/>
    </xf>
    <xf numFmtId="1" fontId="14" fillId="0" borderId="0" xfId="3" applyNumberFormat="1" applyFont="1"/>
    <xf numFmtId="1" fontId="14" fillId="0" borderId="0" xfId="3" applyNumberFormat="1" applyFont="1" applyFill="1"/>
    <xf numFmtId="1" fontId="14" fillId="0" borderId="27" xfId="3" applyNumberFormat="1" applyFont="1" applyBorder="1"/>
    <xf numFmtId="0" fontId="6" fillId="0" borderId="29" xfId="0" applyFont="1" applyBorder="1" applyAlignment="1">
      <alignment horizontal="right"/>
    </xf>
    <xf numFmtId="0" fontId="4" fillId="0" borderId="0" xfId="0" applyFont="1" applyAlignment="1">
      <alignment horizontal="left"/>
    </xf>
    <xf numFmtId="164" fontId="5" fillId="0" borderId="0" xfId="0" quotePrefix="1" applyNumberFormat="1" applyFont="1" applyAlignment="1">
      <alignment horizontal="left" vertical="top"/>
    </xf>
    <xf numFmtId="1" fontId="6" fillId="0" borderId="29" xfId="0" applyNumberFormat="1" applyFont="1" applyBorder="1"/>
    <xf numFmtId="1" fontId="6" fillId="0" borderId="30" xfId="0" applyNumberFormat="1" applyFont="1" applyBorder="1"/>
    <xf numFmtId="166" fontId="6" fillId="0" borderId="29" xfId="1" applyNumberFormat="1" applyFont="1" applyBorder="1" applyAlignment="1">
      <alignment horizontal="right"/>
    </xf>
    <xf numFmtId="1" fontId="6" fillId="0" borderId="31" xfId="1" applyNumberFormat="1" applyFont="1" applyBorder="1" applyAlignment="1">
      <alignment horizontal="right"/>
    </xf>
    <xf numFmtId="1" fontId="6" fillId="0" borderId="30" xfId="1" applyNumberFormat="1" applyFont="1" applyBorder="1" applyAlignment="1">
      <alignment horizontal="right"/>
    </xf>
    <xf numFmtId="0" fontId="7" fillId="0" borderId="0" xfId="1" applyNumberFormat="1" applyFont="1" applyBorder="1" applyAlignment="1">
      <alignment horizontal="right"/>
    </xf>
    <xf numFmtId="0" fontId="6" fillId="0" borderId="27" xfId="1" applyNumberFormat="1" applyFont="1" applyBorder="1" applyAlignment="1">
      <alignment horizontal="right"/>
    </xf>
    <xf numFmtId="1" fontId="7" fillId="0" borderId="0" xfId="0" applyNumberFormat="1" applyFont="1"/>
    <xf numFmtId="1" fontId="6" fillId="0" borderId="0" xfId="0" applyNumberFormat="1" applyFont="1"/>
    <xf numFmtId="1" fontId="6" fillId="0" borderId="27" xfId="0" applyNumberFormat="1" applyFont="1" applyBorder="1"/>
    <xf numFmtId="166" fontId="0" fillId="0" borderId="0" xfId="1" applyNumberFormat="1" applyFont="1" applyBorder="1"/>
    <xf numFmtId="0" fontId="17" fillId="0" borderId="0" xfId="0" applyFont="1"/>
    <xf numFmtId="0" fontId="4" fillId="0" borderId="27" xfId="0" applyFont="1" applyBorder="1" applyAlignment="1">
      <alignment horizontal="center"/>
    </xf>
    <xf numFmtId="0" fontId="6" fillId="0" borderId="31" xfId="0" applyFont="1" applyBorder="1"/>
    <xf numFmtId="3" fontId="6" fillId="0" borderId="29" xfId="1" applyNumberFormat="1" applyFont="1" applyBorder="1" applyAlignment="1">
      <alignment horizontal="right"/>
    </xf>
    <xf numFmtId="9" fontId="6" fillId="0" borderId="29" xfId="2" applyFont="1" applyBorder="1" applyAlignment="1">
      <alignment horizontal="right"/>
    </xf>
    <xf numFmtId="165" fontId="9" fillId="0" borderId="29" xfId="2" applyNumberFormat="1" applyBorder="1" applyAlignment="1">
      <alignment horizontal="right"/>
    </xf>
    <xf numFmtId="0" fontId="1" fillId="0" borderId="29" xfId="0" applyFont="1" applyBorder="1" applyAlignment="1">
      <alignment horizontal="right"/>
    </xf>
    <xf numFmtId="1" fontId="1" fillId="0" borderId="29" xfId="1" applyNumberFormat="1" applyFont="1" applyBorder="1" applyAlignment="1">
      <alignment horizontal="right"/>
    </xf>
    <xf numFmtId="1" fontId="7" fillId="0" borderId="0" xfId="1" applyNumberFormat="1" applyFont="1" applyBorder="1" applyAlignment="1">
      <alignment horizontal="right"/>
    </xf>
    <xf numFmtId="9" fontId="6" fillId="0" borderId="32" xfId="2" applyFont="1" applyBorder="1" applyAlignment="1">
      <alignment horizontal="right"/>
    </xf>
    <xf numFmtId="3" fontId="4" fillId="9" borderId="6" xfId="0" applyNumberFormat="1" applyFont="1" applyFill="1" applyBorder="1"/>
    <xf numFmtId="3" fontId="4" fillId="9" borderId="28" xfId="0" applyNumberFormat="1" applyFont="1" applyFill="1" applyBorder="1"/>
    <xf numFmtId="3" fontId="6" fillId="9" borderId="6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 6" xfId="3" xr:uid="{3B347469-55E1-4050-B326-2234E28CD65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ING/2019/Generate/DMDGEN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PUT GEN PIVOT"/>
      <sheetName val="Peak Demand Repor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EF41C-291E-488F-9E42-72A74B7027DB}">
  <sheetPr>
    <pageSetUpPr fitToPage="1"/>
  </sheetPr>
  <dimension ref="A1:EW436"/>
  <sheetViews>
    <sheetView tabSelected="1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7" outlineLevelRow="1" x14ac:dyDescent="0.65"/>
  <cols>
    <col min="1" max="1" width="48.546875" customWidth="1"/>
    <col min="2" max="2" width="2.75" customWidth="1"/>
    <col min="3" max="3" width="8.25" customWidth="1"/>
    <col min="4" max="4" width="9.046875" bestFit="1" customWidth="1"/>
    <col min="5" max="5" width="7.69921875" customWidth="1"/>
    <col min="6" max="6" width="9.046875" bestFit="1" customWidth="1"/>
    <col min="7" max="7" width="8.44921875" customWidth="1"/>
    <col min="8" max="10" width="7.69921875" bestFit="1" customWidth="1"/>
    <col min="11" max="11" width="7.69921875" customWidth="1"/>
    <col min="12" max="12" width="8" customWidth="1"/>
    <col min="13" max="13" width="7.69921875" bestFit="1" customWidth="1"/>
    <col min="14" max="14" width="8.046875" customWidth="1"/>
    <col min="15" max="15" width="9.25" customWidth="1"/>
  </cols>
  <sheetData>
    <row r="1" spans="1:17" ht="39.700000000000003" thickBot="1" x14ac:dyDescent="0.7">
      <c r="A1" s="197" t="s">
        <v>158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9"/>
    </row>
    <row r="2" spans="1:17" ht="33" customHeight="1" thickBot="1" x14ac:dyDescent="0.7">
      <c r="A2" s="116"/>
      <c r="B2" s="117"/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3" t="s">
        <v>13</v>
      </c>
    </row>
    <row r="3" spans="1:17" ht="17.350000000000001" thickBot="1" x14ac:dyDescent="0.7">
      <c r="A3" s="1" t="s">
        <v>0</v>
      </c>
      <c r="B3" s="1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5"/>
    </row>
    <row r="4" spans="1:17" ht="18" thickBot="1" x14ac:dyDescent="0.7">
      <c r="A4" s="4" t="s">
        <v>14</v>
      </c>
      <c r="B4" s="5" t="s">
        <v>15</v>
      </c>
      <c r="C4" s="90">
        <v>3680</v>
      </c>
      <c r="D4" s="90">
        <v>3072</v>
      </c>
      <c r="E4" s="90">
        <v>3665</v>
      </c>
      <c r="F4" s="90">
        <v>3681</v>
      </c>
      <c r="G4" s="90">
        <v>4005</v>
      </c>
      <c r="H4" s="6">
        <v>4369</v>
      </c>
      <c r="I4" s="7">
        <v>4261</v>
      </c>
      <c r="J4" s="6">
        <v>4363</v>
      </c>
      <c r="K4" s="196">
        <v>4380</v>
      </c>
      <c r="L4" s="6">
        <v>3997</v>
      </c>
      <c r="M4" s="6">
        <v>3395</v>
      </c>
      <c r="N4" s="6">
        <v>3137</v>
      </c>
      <c r="O4" s="195">
        <f>+MAX(C4:N4)</f>
        <v>4380</v>
      </c>
    </row>
    <row r="5" spans="1:17" x14ac:dyDescent="0.65">
      <c r="A5" s="9" t="s">
        <v>16</v>
      </c>
      <c r="B5" s="147"/>
      <c r="C5" s="73">
        <v>22</v>
      </c>
      <c r="D5" s="73">
        <v>18</v>
      </c>
      <c r="E5" s="73">
        <v>30</v>
      </c>
      <c r="F5" s="73">
        <v>12</v>
      </c>
      <c r="G5" s="73">
        <v>22</v>
      </c>
      <c r="H5" s="29">
        <v>25</v>
      </c>
      <c r="I5" s="29">
        <v>13</v>
      </c>
      <c r="J5" s="29">
        <v>25</v>
      </c>
      <c r="K5" s="29">
        <v>4</v>
      </c>
      <c r="L5" s="29">
        <v>8</v>
      </c>
      <c r="M5" s="118">
        <v>15</v>
      </c>
      <c r="N5" s="29">
        <v>26</v>
      </c>
      <c r="O5" s="148"/>
    </row>
    <row r="6" spans="1:17" x14ac:dyDescent="0.65">
      <c r="A6" s="9" t="s">
        <v>17</v>
      </c>
      <c r="B6" s="147"/>
      <c r="C6" s="149">
        <v>722</v>
      </c>
      <c r="D6" s="149">
        <v>1646</v>
      </c>
      <c r="E6" s="110">
        <v>1726</v>
      </c>
      <c r="F6" s="110">
        <v>1648</v>
      </c>
      <c r="G6" s="110">
        <v>1655</v>
      </c>
      <c r="H6" s="29">
        <v>1650</v>
      </c>
      <c r="I6" s="29">
        <v>1524</v>
      </c>
      <c r="J6" s="29">
        <v>1620</v>
      </c>
      <c r="K6" s="29">
        <v>1633</v>
      </c>
      <c r="L6" s="29">
        <v>1650</v>
      </c>
      <c r="M6" s="118">
        <v>1444</v>
      </c>
      <c r="N6" s="29">
        <v>930</v>
      </c>
      <c r="O6" s="148"/>
    </row>
    <row r="7" spans="1:17" x14ac:dyDescent="0.65">
      <c r="A7" s="9" t="s">
        <v>18</v>
      </c>
      <c r="B7" s="147"/>
      <c r="C7" s="91">
        <v>34</v>
      </c>
      <c r="D7" s="91">
        <v>82</v>
      </c>
      <c r="E7" s="91">
        <v>85</v>
      </c>
      <c r="F7" s="91">
        <v>88</v>
      </c>
      <c r="G7" s="91">
        <v>91</v>
      </c>
      <c r="H7" s="10">
        <v>93</v>
      </c>
      <c r="I7" s="10">
        <v>92</v>
      </c>
      <c r="J7" s="10">
        <v>93</v>
      </c>
      <c r="K7" s="10">
        <v>93</v>
      </c>
      <c r="L7" s="10">
        <v>91</v>
      </c>
      <c r="M7" s="10">
        <v>85</v>
      </c>
      <c r="N7" s="10">
        <v>41</v>
      </c>
      <c r="O7" s="150"/>
    </row>
    <row r="8" spans="1:17" x14ac:dyDescent="0.65">
      <c r="A8" s="9" t="s">
        <v>19</v>
      </c>
      <c r="B8" s="147"/>
      <c r="C8" s="91">
        <v>357</v>
      </c>
      <c r="D8" s="91">
        <v>68</v>
      </c>
      <c r="E8" s="91">
        <v>109</v>
      </c>
      <c r="F8" s="91">
        <v>13</v>
      </c>
      <c r="G8" s="91">
        <v>-407</v>
      </c>
      <c r="H8" s="10">
        <v>89</v>
      </c>
      <c r="I8" s="10">
        <v>353</v>
      </c>
      <c r="J8" s="10">
        <v>35</v>
      </c>
      <c r="K8" s="10">
        <v>100</v>
      </c>
      <c r="L8" s="10">
        <v>159</v>
      </c>
      <c r="M8" s="10">
        <v>172</v>
      </c>
      <c r="N8" s="10">
        <v>416</v>
      </c>
      <c r="O8" s="150"/>
    </row>
    <row r="9" spans="1:17" ht="17.350000000000001" thickBot="1" x14ac:dyDescent="0.7">
      <c r="A9" s="9"/>
      <c r="B9" s="147"/>
      <c r="C9" s="92"/>
      <c r="D9" s="93"/>
      <c r="E9" s="92"/>
      <c r="F9" s="94"/>
      <c r="G9" s="92"/>
      <c r="H9" s="12"/>
      <c r="I9" s="12"/>
      <c r="J9" s="12"/>
      <c r="K9" s="12"/>
      <c r="L9" s="12"/>
      <c r="M9" s="12" t="s">
        <v>154</v>
      </c>
      <c r="N9" s="12"/>
      <c r="O9" s="151"/>
    </row>
    <row r="10" spans="1:17" x14ac:dyDescent="0.65">
      <c r="A10" s="1" t="s">
        <v>20</v>
      </c>
      <c r="B10" s="1"/>
      <c r="C10" s="95" t="s">
        <v>1</v>
      </c>
      <c r="D10" s="95" t="s">
        <v>2</v>
      </c>
      <c r="E10" s="95" t="s">
        <v>3</v>
      </c>
      <c r="F10" s="95" t="s">
        <v>4</v>
      </c>
      <c r="G10" s="95" t="s">
        <v>5</v>
      </c>
      <c r="H10" s="2" t="s">
        <v>6</v>
      </c>
      <c r="I10" s="2" t="s">
        <v>7</v>
      </c>
      <c r="J10" s="2" t="s">
        <v>8</v>
      </c>
      <c r="K10" s="2" t="s">
        <v>9</v>
      </c>
      <c r="L10" s="2" t="s">
        <v>10</v>
      </c>
      <c r="M10" s="2" t="s">
        <v>11</v>
      </c>
      <c r="N10" s="2" t="s">
        <v>12</v>
      </c>
      <c r="O10" s="152" t="s">
        <v>21</v>
      </c>
    </row>
    <row r="11" spans="1:17" ht="17.350000000000001" thickBot="1" x14ac:dyDescent="0.7">
      <c r="A11" s="9"/>
      <c r="B11" s="147"/>
      <c r="C11" s="73"/>
      <c r="D11" s="96"/>
      <c r="E11" s="96"/>
      <c r="F11" s="96"/>
      <c r="G11" s="96"/>
      <c r="H11" s="13"/>
      <c r="I11" s="13"/>
      <c r="J11" s="13"/>
      <c r="K11" s="13"/>
      <c r="L11" s="13"/>
      <c r="M11" s="14"/>
      <c r="N11" s="13"/>
      <c r="O11" s="153" t="s">
        <v>22</v>
      </c>
    </row>
    <row r="12" spans="1:17" ht="18" thickBot="1" x14ac:dyDescent="0.7">
      <c r="A12" s="15" t="s">
        <v>23</v>
      </c>
      <c r="B12" s="16"/>
      <c r="C12" s="97">
        <v>3275.3041938245296</v>
      </c>
      <c r="D12" s="97">
        <v>3017.1777453422546</v>
      </c>
      <c r="E12" s="97">
        <v>3320.2888678908348</v>
      </c>
      <c r="F12" s="97">
        <v>3068.7875812906532</v>
      </c>
      <c r="G12" s="97">
        <v>3181.221220889332</v>
      </c>
      <c r="H12" s="69">
        <v>3698.4036826465599</v>
      </c>
      <c r="I12" s="69">
        <v>3929.9578364082076</v>
      </c>
      <c r="J12" s="69">
        <v>3871.5426832233129</v>
      </c>
      <c r="K12" s="69">
        <v>3950.0056537796663</v>
      </c>
      <c r="L12" s="69">
        <v>3736.5984211084628</v>
      </c>
      <c r="M12" s="119">
        <v>2979.0676067681443</v>
      </c>
      <c r="N12" s="69">
        <v>2595.8236962181072</v>
      </c>
      <c r="O12" s="154">
        <f>+MAX(C12:N12)</f>
        <v>3950.0056537796663</v>
      </c>
      <c r="Q12" s="17"/>
    </row>
    <row r="13" spans="1:17" hidden="1" outlineLevel="1" x14ac:dyDescent="0.65">
      <c r="A13" s="83" t="s">
        <v>24</v>
      </c>
      <c r="B13" s="155"/>
      <c r="C13" s="156"/>
      <c r="D13" s="156"/>
      <c r="E13" s="98"/>
      <c r="F13" s="98"/>
      <c r="G13" s="98"/>
      <c r="H13" s="70"/>
      <c r="I13" s="70"/>
      <c r="J13" s="70"/>
      <c r="K13" s="70"/>
      <c r="L13" s="70"/>
      <c r="M13" s="120"/>
      <c r="N13" s="70"/>
      <c r="O13" s="157"/>
    </row>
    <row r="14" spans="1:17" hidden="1" outlineLevel="1" x14ac:dyDescent="0.65">
      <c r="A14" s="84" t="s">
        <v>25</v>
      </c>
      <c r="B14" s="158"/>
      <c r="C14" s="133">
        <v>5</v>
      </c>
      <c r="D14" s="133">
        <v>5</v>
      </c>
      <c r="E14" s="133">
        <v>4.0513887405395508</v>
      </c>
      <c r="F14" s="133">
        <v>5</v>
      </c>
      <c r="G14" s="133">
        <v>5</v>
      </c>
      <c r="H14" s="134">
        <v>3.0513889789581299</v>
      </c>
      <c r="I14" s="134">
        <v>5</v>
      </c>
      <c r="J14" s="134">
        <v>5</v>
      </c>
      <c r="K14" s="134">
        <v>5</v>
      </c>
      <c r="L14" s="134">
        <v>5</v>
      </c>
      <c r="M14" s="135">
        <v>5</v>
      </c>
      <c r="N14" s="134">
        <v>4</v>
      </c>
      <c r="O14" s="159"/>
    </row>
    <row r="15" spans="1:17" hidden="1" outlineLevel="1" x14ac:dyDescent="0.65">
      <c r="A15" s="84" t="s">
        <v>26</v>
      </c>
      <c r="B15" s="158"/>
      <c r="C15" s="133">
        <v>139.79444885253906</v>
      </c>
      <c r="D15" s="133">
        <v>159</v>
      </c>
      <c r="E15" s="133">
        <v>125.35972595214844</v>
      </c>
      <c r="F15" s="133">
        <v>134.102783203125</v>
      </c>
      <c r="G15" s="133">
        <v>131.51388549804688</v>
      </c>
      <c r="H15" s="134">
        <v>134.25277709960938</v>
      </c>
      <c r="I15" s="134">
        <v>125.35972595214844</v>
      </c>
      <c r="J15" s="134">
        <v>136.38333129882813</v>
      </c>
      <c r="K15" s="134">
        <v>137.74305725097656</v>
      </c>
      <c r="L15" s="134">
        <v>144.43472290039063</v>
      </c>
      <c r="M15" s="135">
        <v>134</v>
      </c>
      <c r="N15" s="134">
        <v>0</v>
      </c>
      <c r="O15" s="159"/>
    </row>
    <row r="16" spans="1:17" hidden="1" outlineLevel="1" x14ac:dyDescent="0.65">
      <c r="A16" s="84" t="s">
        <v>27</v>
      </c>
      <c r="B16" s="158"/>
      <c r="C16" s="133">
        <v>140.79444885253906</v>
      </c>
      <c r="D16" s="133">
        <v>159.15415954589844</v>
      </c>
      <c r="E16" s="133">
        <v>125.51388549804688</v>
      </c>
      <c r="F16" s="133">
        <v>134.102783203125</v>
      </c>
      <c r="G16" s="133">
        <v>133.35972595214844</v>
      </c>
      <c r="H16" s="134">
        <v>136.20138549804688</v>
      </c>
      <c r="I16" s="134">
        <v>139.35972595214844</v>
      </c>
      <c r="J16" s="134">
        <v>137.38333129882813</v>
      </c>
      <c r="K16" s="134">
        <v>138.69166564941406</v>
      </c>
      <c r="L16" s="134">
        <v>147.38333129882813</v>
      </c>
      <c r="M16" s="135">
        <v>134.8458251953125</v>
      </c>
      <c r="N16" s="134">
        <v>0</v>
      </c>
      <c r="O16" s="159"/>
    </row>
    <row r="17" spans="1:15" hidden="1" outlineLevel="1" x14ac:dyDescent="0.65">
      <c r="A17" s="84" t="s">
        <v>28</v>
      </c>
      <c r="B17" s="158"/>
      <c r="C17" s="133">
        <v>140.79444885253906</v>
      </c>
      <c r="D17" s="133">
        <v>160.15415954589844</v>
      </c>
      <c r="E17" s="133">
        <v>125.56527709960938</v>
      </c>
      <c r="F17" s="133">
        <v>134.102783203125</v>
      </c>
      <c r="G17" s="133">
        <v>133.51388549804688</v>
      </c>
      <c r="H17" s="134">
        <v>0</v>
      </c>
      <c r="I17" s="134">
        <v>127.35972595214844</v>
      </c>
      <c r="J17" s="134">
        <v>137.53750610351563</v>
      </c>
      <c r="K17" s="134">
        <v>139.64027404785156</v>
      </c>
      <c r="L17" s="134">
        <v>146.48611450195313</v>
      </c>
      <c r="M17" s="135">
        <v>134.9486083984375</v>
      </c>
      <c r="N17" s="134">
        <v>0</v>
      </c>
      <c r="O17" s="159"/>
    </row>
    <row r="18" spans="1:15" hidden="1" outlineLevel="1" x14ac:dyDescent="0.65">
      <c r="A18" s="84" t="s">
        <v>29</v>
      </c>
      <c r="B18" s="158"/>
      <c r="C18" s="133">
        <v>1</v>
      </c>
      <c r="D18" s="133">
        <v>6.9486112594604492</v>
      </c>
      <c r="E18" s="133">
        <v>6</v>
      </c>
      <c r="F18" s="133">
        <v>6</v>
      </c>
      <c r="G18" s="133">
        <v>5.0513887405395508</v>
      </c>
      <c r="H18" s="134">
        <v>7</v>
      </c>
      <c r="I18" s="134">
        <v>6</v>
      </c>
      <c r="J18" s="134">
        <v>7</v>
      </c>
      <c r="K18" s="134">
        <v>7</v>
      </c>
      <c r="L18" s="134">
        <v>6.8972220420837402</v>
      </c>
      <c r="M18" s="135">
        <v>0.94860970973968506</v>
      </c>
      <c r="N18" s="134">
        <v>0</v>
      </c>
      <c r="O18" s="159"/>
    </row>
    <row r="19" spans="1:15" hidden="1" outlineLevel="1" x14ac:dyDescent="0.65">
      <c r="A19" s="84" t="s">
        <v>30</v>
      </c>
      <c r="B19" s="158"/>
      <c r="C19" s="133">
        <v>0</v>
      </c>
      <c r="D19" s="133">
        <v>161.02360534667969</v>
      </c>
      <c r="E19" s="133">
        <v>127.66805267333984</v>
      </c>
      <c r="F19" s="133">
        <v>135.84584045410156</v>
      </c>
      <c r="G19" s="133">
        <v>137.20555114746094</v>
      </c>
      <c r="H19" s="134">
        <v>140.38333129882813</v>
      </c>
      <c r="I19" s="134">
        <v>123.51388549804688</v>
      </c>
      <c r="J19" s="134">
        <v>138.48611450195313</v>
      </c>
      <c r="K19" s="134">
        <v>140.58888244628906</v>
      </c>
      <c r="L19" s="134">
        <v>33.201389312744141</v>
      </c>
      <c r="M19" s="135">
        <v>0</v>
      </c>
      <c r="N19" s="134">
        <v>117.86944580078125</v>
      </c>
      <c r="O19" s="159"/>
    </row>
    <row r="20" spans="1:15" hidden="1" outlineLevel="1" x14ac:dyDescent="0.65">
      <c r="A20" s="84" t="s">
        <v>31</v>
      </c>
      <c r="B20" s="158"/>
      <c r="C20" s="133">
        <v>0</v>
      </c>
      <c r="D20" s="133">
        <v>159.07499694824219</v>
      </c>
      <c r="E20" s="133">
        <v>129.56527709960938</v>
      </c>
      <c r="F20" s="133">
        <v>134.897216796875</v>
      </c>
      <c r="G20" s="133">
        <v>136.30833435058594</v>
      </c>
      <c r="H20" s="134">
        <v>137.48611450195313</v>
      </c>
      <c r="I20" s="134">
        <v>123.46250152587891</v>
      </c>
      <c r="J20" s="134">
        <v>136.58888244628906</v>
      </c>
      <c r="K20" s="134">
        <v>138.69166564941406</v>
      </c>
      <c r="L20" s="134">
        <v>142.79444885253906</v>
      </c>
      <c r="M20" s="135">
        <v>0</v>
      </c>
      <c r="N20" s="134">
        <v>118.02361297607422</v>
      </c>
      <c r="O20" s="159"/>
    </row>
    <row r="21" spans="1:15" hidden="1" outlineLevel="1" x14ac:dyDescent="0.65">
      <c r="A21" s="84" t="s">
        <v>32</v>
      </c>
      <c r="B21" s="158"/>
      <c r="C21" s="133">
        <v>0</v>
      </c>
      <c r="D21" s="133">
        <v>160.02360534667969</v>
      </c>
      <c r="E21" s="133">
        <v>129.56527709960938</v>
      </c>
      <c r="F21" s="133">
        <v>133</v>
      </c>
      <c r="G21" s="133">
        <v>0</v>
      </c>
      <c r="H21" s="134">
        <v>140.22917175292969</v>
      </c>
      <c r="I21" s="134">
        <v>124.41110992431641</v>
      </c>
      <c r="J21" s="134">
        <v>136.58888244628906</v>
      </c>
      <c r="K21" s="134">
        <v>138.69166564941406</v>
      </c>
      <c r="L21" s="134">
        <v>144.64027404785156</v>
      </c>
      <c r="M21" s="135">
        <v>0</v>
      </c>
      <c r="N21" s="134">
        <v>0</v>
      </c>
      <c r="O21" s="159"/>
    </row>
    <row r="22" spans="1:15" hidden="1" outlineLevel="1" x14ac:dyDescent="0.65">
      <c r="A22" s="84" t="s">
        <v>33</v>
      </c>
      <c r="B22" s="158"/>
      <c r="C22" s="133">
        <v>0</v>
      </c>
      <c r="D22" s="133">
        <v>162.92083740234375</v>
      </c>
      <c r="E22" s="133">
        <v>129.51388549804688</v>
      </c>
      <c r="F22" s="133">
        <v>134.897216796875</v>
      </c>
      <c r="G22" s="133">
        <v>135.46249389648438</v>
      </c>
      <c r="H22" s="134">
        <v>141.28054809570313</v>
      </c>
      <c r="I22" s="134">
        <v>121.25277709960938</v>
      </c>
      <c r="J22" s="134">
        <v>137.48611450195313</v>
      </c>
      <c r="K22" s="134">
        <v>136.79444885253906</v>
      </c>
      <c r="L22" s="134">
        <v>146.48611450195313</v>
      </c>
      <c r="M22" s="135">
        <v>0</v>
      </c>
      <c r="N22" s="134">
        <v>0</v>
      </c>
      <c r="O22" s="159"/>
    </row>
    <row r="23" spans="1:15" hidden="1" outlineLevel="1" x14ac:dyDescent="0.65">
      <c r="A23" s="84" t="s">
        <v>34</v>
      </c>
      <c r="B23" s="158"/>
      <c r="C23" s="133">
        <v>0</v>
      </c>
      <c r="D23" s="133">
        <v>0</v>
      </c>
      <c r="E23" s="133">
        <v>0</v>
      </c>
      <c r="F23" s="133">
        <v>0</v>
      </c>
      <c r="G23" s="133">
        <v>50.098609924316406</v>
      </c>
      <c r="H23" s="134">
        <v>0</v>
      </c>
      <c r="I23" s="134">
        <v>0</v>
      </c>
      <c r="J23" s="134">
        <v>0</v>
      </c>
      <c r="K23" s="134">
        <v>0</v>
      </c>
      <c r="L23" s="134">
        <v>0</v>
      </c>
      <c r="M23" s="135">
        <v>0</v>
      </c>
      <c r="N23" s="134">
        <v>0</v>
      </c>
      <c r="O23" s="159"/>
    </row>
    <row r="24" spans="1:15" hidden="1" outlineLevel="1" x14ac:dyDescent="0.65">
      <c r="A24" s="84" t="s">
        <v>35</v>
      </c>
      <c r="B24" s="158"/>
      <c r="C24" s="133">
        <v>0</v>
      </c>
      <c r="D24" s="133">
        <v>0</v>
      </c>
      <c r="E24" s="133">
        <v>0</v>
      </c>
      <c r="F24" s="133">
        <v>0</v>
      </c>
      <c r="G24" s="133">
        <v>0</v>
      </c>
      <c r="H24" s="134">
        <v>5.138888955116272E-2</v>
      </c>
      <c r="I24" s="134">
        <v>0</v>
      </c>
      <c r="J24" s="134">
        <v>0</v>
      </c>
      <c r="K24" s="134">
        <v>0</v>
      </c>
      <c r="L24" s="134">
        <v>5.138888955116272E-2</v>
      </c>
      <c r="M24" s="135">
        <v>0</v>
      </c>
      <c r="N24" s="134">
        <v>0</v>
      </c>
      <c r="O24" s="159"/>
    </row>
    <row r="25" spans="1:15" hidden="1" outlineLevel="1" x14ac:dyDescent="0.65">
      <c r="A25" s="84" t="s">
        <v>36</v>
      </c>
      <c r="B25" s="158"/>
      <c r="C25" s="133">
        <v>0</v>
      </c>
      <c r="D25" s="133">
        <v>0</v>
      </c>
      <c r="E25" s="133">
        <v>0</v>
      </c>
      <c r="F25" s="133">
        <v>0</v>
      </c>
      <c r="G25" s="133">
        <v>0</v>
      </c>
      <c r="H25" s="134">
        <v>0</v>
      </c>
      <c r="I25" s="134">
        <v>0</v>
      </c>
      <c r="J25" s="134">
        <v>16.126388549804688</v>
      </c>
      <c r="K25" s="134">
        <v>0</v>
      </c>
      <c r="L25" s="134">
        <v>0</v>
      </c>
      <c r="M25" s="135">
        <v>0</v>
      </c>
      <c r="N25" s="134">
        <v>0</v>
      </c>
      <c r="O25" s="159"/>
    </row>
    <row r="26" spans="1:15" hidden="1" outlineLevel="1" x14ac:dyDescent="0.65">
      <c r="A26" s="84" t="s">
        <v>37</v>
      </c>
      <c r="B26" s="158"/>
      <c r="C26" s="133">
        <v>0</v>
      </c>
      <c r="D26" s="133">
        <v>0</v>
      </c>
      <c r="E26" s="133">
        <v>0</v>
      </c>
      <c r="F26" s="133">
        <v>0</v>
      </c>
      <c r="G26" s="133">
        <v>0</v>
      </c>
      <c r="H26" s="134">
        <v>0</v>
      </c>
      <c r="I26" s="134">
        <v>0</v>
      </c>
      <c r="J26" s="134">
        <v>0</v>
      </c>
      <c r="K26" s="134">
        <v>0</v>
      </c>
      <c r="L26" s="134">
        <v>0</v>
      </c>
      <c r="M26" s="135">
        <v>0</v>
      </c>
      <c r="N26" s="134">
        <v>0</v>
      </c>
      <c r="O26" s="159"/>
    </row>
    <row r="27" spans="1:15" hidden="1" outlineLevel="1" x14ac:dyDescent="0.65">
      <c r="A27" s="84" t="s">
        <v>38</v>
      </c>
      <c r="B27" s="158"/>
      <c r="C27" s="133">
        <v>0</v>
      </c>
      <c r="D27" s="133">
        <v>0</v>
      </c>
      <c r="E27" s="133">
        <v>0</v>
      </c>
      <c r="F27" s="133">
        <v>0</v>
      </c>
      <c r="G27" s="133">
        <v>50.098609924316406</v>
      </c>
      <c r="H27" s="134">
        <v>0</v>
      </c>
      <c r="I27" s="134">
        <v>0</v>
      </c>
      <c r="J27" s="134">
        <v>0</v>
      </c>
      <c r="K27" s="134">
        <v>0</v>
      </c>
      <c r="L27" s="134">
        <v>0</v>
      </c>
      <c r="M27" s="135">
        <v>0</v>
      </c>
      <c r="N27" s="134">
        <v>0</v>
      </c>
      <c r="O27" s="159"/>
    </row>
    <row r="28" spans="1:15" hidden="1" outlineLevel="1" x14ac:dyDescent="0.65">
      <c r="A28" s="84" t="s">
        <v>39</v>
      </c>
      <c r="B28" s="158"/>
      <c r="C28" s="133">
        <v>0</v>
      </c>
      <c r="D28" s="133">
        <v>0</v>
      </c>
      <c r="E28" s="133">
        <v>0</v>
      </c>
      <c r="F28" s="133">
        <v>0</v>
      </c>
      <c r="G28" s="133">
        <v>0</v>
      </c>
      <c r="H28" s="134">
        <v>0</v>
      </c>
      <c r="I28" s="134">
        <v>0</v>
      </c>
      <c r="J28" s="134">
        <v>0</v>
      </c>
      <c r="K28" s="134">
        <v>0</v>
      </c>
      <c r="L28" s="134">
        <v>0</v>
      </c>
      <c r="M28" s="135">
        <v>0</v>
      </c>
      <c r="N28" s="134">
        <v>0</v>
      </c>
      <c r="O28" s="159"/>
    </row>
    <row r="29" spans="1:15" hidden="1" outlineLevel="1" x14ac:dyDescent="0.65">
      <c r="A29" s="84" t="s">
        <v>40</v>
      </c>
      <c r="B29" s="158"/>
      <c r="C29" s="133">
        <v>0</v>
      </c>
      <c r="D29" s="133">
        <v>0</v>
      </c>
      <c r="E29" s="133">
        <v>0</v>
      </c>
      <c r="F29" s="133">
        <v>0</v>
      </c>
      <c r="G29" s="133">
        <v>0</v>
      </c>
      <c r="H29" s="134">
        <v>0</v>
      </c>
      <c r="I29" s="134">
        <v>0</v>
      </c>
      <c r="J29" s="134">
        <v>54.051387786865234</v>
      </c>
      <c r="K29" s="134">
        <v>0</v>
      </c>
      <c r="L29" s="134">
        <v>0</v>
      </c>
      <c r="M29" s="135">
        <v>0</v>
      </c>
      <c r="N29" s="134">
        <v>0</v>
      </c>
      <c r="O29" s="159"/>
    </row>
    <row r="30" spans="1:15" hidden="1" outlineLevel="1" x14ac:dyDescent="0.65">
      <c r="A30" s="84" t="s">
        <v>41</v>
      </c>
      <c r="B30" s="158"/>
      <c r="C30" s="133">
        <v>0</v>
      </c>
      <c r="D30" s="133">
        <v>0</v>
      </c>
      <c r="E30" s="133">
        <v>0</v>
      </c>
      <c r="F30" s="133">
        <v>0</v>
      </c>
      <c r="G30" s="133">
        <v>0</v>
      </c>
      <c r="H30" s="134">
        <v>0</v>
      </c>
      <c r="I30" s="134">
        <v>0</v>
      </c>
      <c r="J30" s="134">
        <v>0</v>
      </c>
      <c r="K30" s="134">
        <v>0</v>
      </c>
      <c r="L30" s="134">
        <v>0</v>
      </c>
      <c r="M30" s="135">
        <v>0</v>
      </c>
      <c r="N30" s="134">
        <v>0</v>
      </c>
      <c r="O30" s="159"/>
    </row>
    <row r="31" spans="1:15" hidden="1" outlineLevel="1" x14ac:dyDescent="0.65">
      <c r="A31" s="85" t="s">
        <v>42</v>
      </c>
      <c r="B31" s="158"/>
      <c r="C31" s="133">
        <v>2.0513888597488403</v>
      </c>
      <c r="D31" s="133">
        <v>1.0000000298023224</v>
      </c>
      <c r="E31" s="133">
        <v>0.10277777910232544</v>
      </c>
      <c r="F31" s="133">
        <v>1.0000000298023224</v>
      </c>
      <c r="G31" s="133">
        <v>5.138888955116272E-2</v>
      </c>
      <c r="H31" s="134">
        <v>5.138888955116272E-2</v>
      </c>
      <c r="I31" s="134">
        <v>0.10277777910232544</v>
      </c>
      <c r="J31" s="134">
        <v>0.10277777910232544</v>
      </c>
      <c r="K31" s="134">
        <v>0</v>
      </c>
      <c r="L31" s="134">
        <v>1.8972222805023193</v>
      </c>
      <c r="M31" s="135">
        <v>0.1027805507183075</v>
      </c>
      <c r="N31" s="134">
        <v>1.0000000298023224</v>
      </c>
      <c r="O31" s="159"/>
    </row>
    <row r="32" spans="1:15" hidden="1" outlineLevel="1" x14ac:dyDescent="0.65">
      <c r="A32" s="84" t="s">
        <v>43</v>
      </c>
      <c r="B32" s="158"/>
      <c r="C32" s="133">
        <v>216.84584045410156</v>
      </c>
      <c r="D32" s="133">
        <v>243.9486083984375</v>
      </c>
      <c r="E32" s="133">
        <v>210.35972595214844</v>
      </c>
      <c r="F32" s="133">
        <v>219.0513916015625</v>
      </c>
      <c r="G32" s="133">
        <v>215.46249389648438</v>
      </c>
      <c r="H32" s="134">
        <v>143.86944580078125</v>
      </c>
      <c r="I32" s="134">
        <v>214.30833435058594</v>
      </c>
      <c r="J32" s="134">
        <v>221.53750610351563</v>
      </c>
      <c r="K32" s="134">
        <v>220.74305725097656</v>
      </c>
      <c r="L32" s="134">
        <v>229.48611450195313</v>
      </c>
      <c r="M32" s="135">
        <v>220.0513916015625</v>
      </c>
      <c r="N32" s="134">
        <v>0</v>
      </c>
      <c r="O32" s="159"/>
    </row>
    <row r="33" spans="1:16" hidden="1" outlineLevel="1" x14ac:dyDescent="0.65">
      <c r="A33" s="84" t="s">
        <v>44</v>
      </c>
      <c r="B33" s="158"/>
      <c r="C33" s="133">
        <v>3.9486110210418701</v>
      </c>
      <c r="D33" s="133">
        <v>3</v>
      </c>
      <c r="E33" s="133">
        <v>3.9486110210418701</v>
      </c>
      <c r="F33" s="133">
        <v>3</v>
      </c>
      <c r="G33" s="133">
        <v>3.0513889789581299</v>
      </c>
      <c r="H33" s="134">
        <v>3</v>
      </c>
      <c r="I33" s="134">
        <v>3</v>
      </c>
      <c r="J33" s="134">
        <v>3</v>
      </c>
      <c r="K33" s="134">
        <v>3.9486110210418701</v>
      </c>
      <c r="L33" s="134">
        <v>3</v>
      </c>
      <c r="M33" s="135">
        <v>4</v>
      </c>
      <c r="N33" s="134">
        <v>0</v>
      </c>
      <c r="O33" s="159"/>
    </row>
    <row r="34" spans="1:16" hidden="1" outlineLevel="1" x14ac:dyDescent="0.65">
      <c r="A34" s="84" t="s">
        <v>45</v>
      </c>
      <c r="B34" s="158"/>
      <c r="C34" s="133">
        <v>0</v>
      </c>
      <c r="D34" s="133">
        <v>317.71527099609375</v>
      </c>
      <c r="E34" s="133">
        <v>284.51388549804688</v>
      </c>
      <c r="F34" s="133">
        <v>291.64028930664063</v>
      </c>
      <c r="G34" s="133">
        <v>220.41111755371094</v>
      </c>
      <c r="H34" s="134">
        <v>297.33193969726563</v>
      </c>
      <c r="I34" s="134">
        <v>273.25277709960938</v>
      </c>
      <c r="J34" s="134">
        <v>297.33193969726563</v>
      </c>
      <c r="K34" s="134">
        <v>298.58889770507813</v>
      </c>
      <c r="L34" s="134">
        <v>224.79444885253906</v>
      </c>
      <c r="M34" s="135">
        <v>0</v>
      </c>
      <c r="N34" s="134">
        <v>132.53750610351563</v>
      </c>
      <c r="O34" s="159"/>
    </row>
    <row r="35" spans="1:16" hidden="1" outlineLevel="1" x14ac:dyDescent="0.65">
      <c r="A35" s="84" t="s">
        <v>46</v>
      </c>
      <c r="B35" s="158"/>
      <c r="C35" s="133">
        <v>1</v>
      </c>
      <c r="D35" s="133">
        <v>1</v>
      </c>
      <c r="E35" s="133">
        <v>2.0513889789581299</v>
      </c>
      <c r="F35" s="133">
        <v>2.0513889789581299</v>
      </c>
      <c r="G35" s="133">
        <v>2.0513889789581299</v>
      </c>
      <c r="H35" s="134">
        <v>1.9486111402511597</v>
      </c>
      <c r="I35" s="134">
        <v>2.0513889789581299</v>
      </c>
      <c r="J35" s="134">
        <v>2</v>
      </c>
      <c r="K35" s="134">
        <v>1.9486111402511597</v>
      </c>
      <c r="L35" s="134">
        <v>2</v>
      </c>
      <c r="M35" s="135">
        <v>1</v>
      </c>
      <c r="N35" s="134">
        <v>0</v>
      </c>
      <c r="O35" s="159"/>
    </row>
    <row r="36" spans="1:16" collapsed="1" x14ac:dyDescent="0.65">
      <c r="A36" s="86" t="s">
        <v>47</v>
      </c>
      <c r="B36" s="160"/>
      <c r="C36" s="133">
        <v>625.22918713092804</v>
      </c>
      <c r="D36" s="133">
        <v>1666.0666322410107</v>
      </c>
      <c r="E36" s="133">
        <v>1371.4708258509636</v>
      </c>
      <c r="F36" s="133">
        <v>1434.5889155566692</v>
      </c>
      <c r="G36" s="133">
        <v>1328.2291520535946</v>
      </c>
      <c r="H36" s="134">
        <v>1255.9319358468056</v>
      </c>
      <c r="I36" s="134">
        <v>1356.1263965964317</v>
      </c>
      <c r="J36" s="134">
        <v>1532.3986069560051</v>
      </c>
      <c r="K36" s="134">
        <v>1472.2763923406601</v>
      </c>
      <c r="L36" s="134">
        <v>1340.8611255586147</v>
      </c>
      <c r="M36" s="135">
        <v>612.79443493485451</v>
      </c>
      <c r="N36" s="134">
        <v>363.43056485056877</v>
      </c>
      <c r="O36" s="159"/>
    </row>
    <row r="37" spans="1:16" hidden="1" outlineLevel="1" x14ac:dyDescent="0.65">
      <c r="A37" s="83" t="s">
        <v>48</v>
      </c>
      <c r="B37" s="155"/>
      <c r="C37" s="156"/>
      <c r="D37" s="156"/>
      <c r="E37" s="98"/>
      <c r="F37" s="98"/>
      <c r="G37" s="98"/>
      <c r="H37" s="70"/>
      <c r="I37" s="70"/>
      <c r="J37" s="70"/>
      <c r="K37" s="70"/>
      <c r="L37" s="70"/>
      <c r="M37" s="120"/>
      <c r="N37" s="70"/>
      <c r="O37" s="157"/>
    </row>
    <row r="38" spans="1:16" hidden="1" outlineLevel="1" x14ac:dyDescent="0.65">
      <c r="A38" s="84" t="s">
        <v>49</v>
      </c>
      <c r="B38" s="158"/>
      <c r="C38" s="99">
        <v>0</v>
      </c>
      <c r="D38" s="99">
        <v>0</v>
      </c>
      <c r="E38" s="99">
        <v>0</v>
      </c>
      <c r="F38" s="99">
        <v>0</v>
      </c>
      <c r="G38" s="99">
        <v>53.509723663330078</v>
      </c>
      <c r="H38" s="71">
        <v>0</v>
      </c>
      <c r="I38" s="71">
        <v>0</v>
      </c>
      <c r="J38" s="71">
        <v>50.948612213134766</v>
      </c>
      <c r="K38" s="71">
        <v>0</v>
      </c>
      <c r="L38" s="71">
        <v>0</v>
      </c>
      <c r="M38" s="121">
        <v>0</v>
      </c>
      <c r="N38" s="71">
        <v>0</v>
      </c>
      <c r="O38" s="161"/>
    </row>
    <row r="39" spans="1:16" hidden="1" outlineLevel="1" x14ac:dyDescent="0.65">
      <c r="A39" s="84" t="s">
        <v>50</v>
      </c>
      <c r="B39" s="158"/>
      <c r="C39" s="99">
        <v>0</v>
      </c>
      <c r="D39" s="99">
        <v>0</v>
      </c>
      <c r="E39" s="99">
        <v>0</v>
      </c>
      <c r="F39" s="99">
        <v>0</v>
      </c>
      <c r="G39" s="99">
        <v>0</v>
      </c>
      <c r="H39" s="71">
        <v>0</v>
      </c>
      <c r="I39" s="71">
        <v>0</v>
      </c>
      <c r="J39" s="71">
        <v>5.138888955116272E-2</v>
      </c>
      <c r="K39" s="71">
        <v>0</v>
      </c>
      <c r="L39" s="71">
        <v>0</v>
      </c>
      <c r="M39" s="121">
        <v>0</v>
      </c>
      <c r="N39" s="71">
        <v>0</v>
      </c>
      <c r="O39" s="161"/>
    </row>
    <row r="40" spans="1:16" hidden="1" outlineLevel="1" x14ac:dyDescent="0.65">
      <c r="A40" s="84" t="s">
        <v>51</v>
      </c>
      <c r="B40" s="158"/>
      <c r="C40" s="99">
        <v>7.0513888597488403</v>
      </c>
      <c r="D40" s="99">
        <v>2.0513888597488403</v>
      </c>
      <c r="E40" s="99">
        <v>14.897222399711609</v>
      </c>
      <c r="F40" s="99">
        <v>14.94861102104187</v>
      </c>
      <c r="G40" s="99">
        <v>18.051388740539551</v>
      </c>
      <c r="H40" s="71">
        <v>6.0000000298023224</v>
      </c>
      <c r="I40" s="71">
        <v>3.1027777493000031</v>
      </c>
      <c r="J40" s="71">
        <v>9.9486110210418701</v>
      </c>
      <c r="K40" s="71">
        <v>17.102777481079102</v>
      </c>
      <c r="L40" s="71">
        <v>7.8972221612930298</v>
      </c>
      <c r="M40" s="121">
        <v>3.1027805656194687</v>
      </c>
      <c r="N40" s="71">
        <v>7.9486111402511597</v>
      </c>
      <c r="O40" s="161"/>
    </row>
    <row r="41" spans="1:16" hidden="1" outlineLevel="1" x14ac:dyDescent="0.65">
      <c r="A41" s="84" t="s">
        <v>52</v>
      </c>
      <c r="B41" s="158"/>
      <c r="C41" s="99">
        <v>189.0513916015625</v>
      </c>
      <c r="D41" s="99">
        <v>0</v>
      </c>
      <c r="E41" s="99">
        <v>0</v>
      </c>
      <c r="F41" s="99">
        <v>0</v>
      </c>
      <c r="G41" s="99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121">
        <v>0</v>
      </c>
      <c r="N41" s="71">
        <v>0</v>
      </c>
      <c r="O41" s="161"/>
    </row>
    <row r="42" spans="1:16" hidden="1" outlineLevel="1" x14ac:dyDescent="0.65">
      <c r="A42" s="84" t="s">
        <v>53</v>
      </c>
      <c r="B42" s="158"/>
      <c r="C42" s="99">
        <v>11.051388740539551</v>
      </c>
      <c r="D42" s="99">
        <v>0</v>
      </c>
      <c r="E42" s="99">
        <v>0</v>
      </c>
      <c r="F42" s="99">
        <v>0</v>
      </c>
      <c r="G42" s="99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121">
        <v>0</v>
      </c>
      <c r="N42" s="71">
        <v>0</v>
      </c>
      <c r="O42" s="161"/>
    </row>
    <row r="43" spans="1:16" hidden="1" outlineLevel="1" x14ac:dyDescent="0.65">
      <c r="A43" s="84" t="s">
        <v>54</v>
      </c>
      <c r="B43" s="158"/>
      <c r="C43" s="99">
        <v>0</v>
      </c>
      <c r="D43" s="99">
        <v>0</v>
      </c>
      <c r="E43" s="99">
        <v>0</v>
      </c>
      <c r="F43" s="99">
        <v>0</v>
      </c>
      <c r="G43" s="99">
        <v>0</v>
      </c>
      <c r="H43" s="71">
        <v>0</v>
      </c>
      <c r="I43" s="71">
        <v>0</v>
      </c>
      <c r="J43" s="71">
        <v>0</v>
      </c>
      <c r="K43" s="71">
        <v>263.07501220703125</v>
      </c>
      <c r="L43" s="71">
        <v>269</v>
      </c>
      <c r="M43" s="121">
        <v>119.0513916015625</v>
      </c>
      <c r="N43" s="71">
        <v>249</v>
      </c>
      <c r="O43" s="161"/>
    </row>
    <row r="44" spans="1:16" hidden="1" outlineLevel="1" x14ac:dyDescent="0.65">
      <c r="A44" s="84" t="s">
        <v>55</v>
      </c>
      <c r="B44" s="158"/>
      <c r="C44" s="99">
        <v>0</v>
      </c>
      <c r="D44" s="99">
        <v>0</v>
      </c>
      <c r="E44" s="99">
        <v>0</v>
      </c>
      <c r="F44" s="99">
        <v>0</v>
      </c>
      <c r="G44" s="99">
        <v>0</v>
      </c>
      <c r="H44" s="71">
        <v>0</v>
      </c>
      <c r="I44" s="71">
        <v>0</v>
      </c>
      <c r="J44" s="71">
        <v>0</v>
      </c>
      <c r="K44" s="71">
        <v>7</v>
      </c>
      <c r="L44" s="71">
        <v>7</v>
      </c>
      <c r="M44" s="121">
        <v>6</v>
      </c>
      <c r="N44" s="71">
        <v>7.0513887405395508</v>
      </c>
      <c r="O44" s="161"/>
    </row>
    <row r="45" spans="1:16" hidden="1" outlineLevel="1" x14ac:dyDescent="0.65">
      <c r="A45" s="84" t="s">
        <v>56</v>
      </c>
      <c r="B45" s="158"/>
      <c r="C45" s="99">
        <v>0</v>
      </c>
      <c r="D45" s="99">
        <v>0</v>
      </c>
      <c r="E45" s="99">
        <v>0</v>
      </c>
      <c r="F45" s="99">
        <v>0</v>
      </c>
      <c r="G45" s="99">
        <v>0</v>
      </c>
      <c r="H45" s="71">
        <v>0</v>
      </c>
      <c r="I45" s="71">
        <v>0</v>
      </c>
      <c r="J45" s="71">
        <v>0</v>
      </c>
      <c r="K45" s="71">
        <v>5.8972220420837402</v>
      </c>
      <c r="L45" s="71">
        <v>7</v>
      </c>
      <c r="M45" s="121">
        <v>2</v>
      </c>
      <c r="N45" s="71">
        <v>9</v>
      </c>
      <c r="O45" s="161"/>
    </row>
    <row r="46" spans="1:16" hidden="1" outlineLevel="1" x14ac:dyDescent="0.65">
      <c r="A46" s="84" t="s">
        <v>57</v>
      </c>
      <c r="B46" s="158"/>
      <c r="C46" s="99">
        <v>277</v>
      </c>
      <c r="D46" s="99">
        <v>187.9486083984375</v>
      </c>
      <c r="E46" s="99">
        <v>301.56109619140625</v>
      </c>
      <c r="F46" s="99">
        <v>0</v>
      </c>
      <c r="G46" s="99">
        <v>0</v>
      </c>
      <c r="H46" s="71">
        <v>207.28472900390625</v>
      </c>
      <c r="I46" s="71">
        <v>186</v>
      </c>
      <c r="J46" s="71">
        <v>302.102783203125</v>
      </c>
      <c r="K46" s="71">
        <v>302</v>
      </c>
      <c r="L46" s="71">
        <v>301.9486083984375</v>
      </c>
      <c r="M46" s="121">
        <v>200.9486083984375</v>
      </c>
      <c r="N46" s="71">
        <v>301.25277709960938</v>
      </c>
      <c r="O46" s="161"/>
    </row>
    <row r="47" spans="1:16" hidden="1" outlineLevel="1" x14ac:dyDescent="0.65">
      <c r="A47" s="84" t="s">
        <v>58</v>
      </c>
      <c r="B47" s="158"/>
      <c r="C47" s="99">
        <v>6</v>
      </c>
      <c r="D47" s="99">
        <v>4.9486112594604492</v>
      </c>
      <c r="E47" s="99">
        <v>5.9486112594604492</v>
      </c>
      <c r="F47" s="99">
        <v>0</v>
      </c>
      <c r="G47" s="99">
        <v>0</v>
      </c>
      <c r="H47" s="71">
        <v>6</v>
      </c>
      <c r="I47" s="71">
        <v>5.9486112594604492</v>
      </c>
      <c r="J47" s="71">
        <v>9</v>
      </c>
      <c r="K47" s="71">
        <v>9</v>
      </c>
      <c r="L47" s="71">
        <v>9.0513887405395508</v>
      </c>
      <c r="M47" s="121">
        <v>5.0513901710510254</v>
      </c>
      <c r="N47" s="71">
        <v>9</v>
      </c>
      <c r="O47" s="161"/>
    </row>
    <row r="48" spans="1:16" hidden="1" outlineLevel="1" x14ac:dyDescent="0.65">
      <c r="A48" s="84" t="s">
        <v>59</v>
      </c>
      <c r="B48" s="158"/>
      <c r="C48" s="99">
        <v>372</v>
      </c>
      <c r="D48" s="99">
        <v>0</v>
      </c>
      <c r="E48" s="99">
        <v>0</v>
      </c>
      <c r="F48" s="99">
        <v>0</v>
      </c>
      <c r="G48" s="99">
        <v>0</v>
      </c>
      <c r="H48" s="71">
        <v>255</v>
      </c>
      <c r="I48" s="71">
        <v>174.9486083984375</v>
      </c>
      <c r="J48" s="71">
        <v>0</v>
      </c>
      <c r="K48" s="71">
        <v>0</v>
      </c>
      <c r="L48" s="71">
        <v>227.3125</v>
      </c>
      <c r="M48" s="121">
        <v>377.99578857421875</v>
      </c>
      <c r="N48" s="71">
        <v>0</v>
      </c>
      <c r="O48" s="161"/>
      <c r="P48" s="18"/>
    </row>
    <row r="49" spans="1:153" hidden="1" outlineLevel="1" x14ac:dyDescent="0.65">
      <c r="A49" s="84" t="s">
        <v>60</v>
      </c>
      <c r="B49" s="158"/>
      <c r="C49" s="99">
        <v>27.948610305786133</v>
      </c>
      <c r="D49" s="99">
        <v>0</v>
      </c>
      <c r="E49" s="99">
        <v>0</v>
      </c>
      <c r="F49" s="99">
        <v>0</v>
      </c>
      <c r="G49" s="99">
        <v>0</v>
      </c>
      <c r="H49" s="71">
        <v>19.948610305786133</v>
      </c>
      <c r="I49" s="71">
        <v>18</v>
      </c>
      <c r="J49" s="71">
        <v>0</v>
      </c>
      <c r="K49" s="71">
        <v>0</v>
      </c>
      <c r="L49" s="71">
        <v>16.102777481079102</v>
      </c>
      <c r="M49" s="121">
        <v>22</v>
      </c>
      <c r="N49" s="71">
        <v>0</v>
      </c>
      <c r="O49" s="161"/>
    </row>
    <row r="50" spans="1:153" collapsed="1" x14ac:dyDescent="0.65">
      <c r="A50" s="86" t="s">
        <v>61</v>
      </c>
      <c r="B50" s="160"/>
      <c r="C50" s="99">
        <v>786.00000369548798</v>
      </c>
      <c r="D50" s="99">
        <v>180.94860827922821</v>
      </c>
      <c r="E50" s="99">
        <v>280.71526253223419</v>
      </c>
      <c r="F50" s="99">
        <v>-14.94861102104187</v>
      </c>
      <c r="G50" s="99">
        <v>35.458334922790527</v>
      </c>
      <c r="H50" s="71">
        <v>430.33611866831779</v>
      </c>
      <c r="I50" s="71">
        <v>333.89721938967705</v>
      </c>
      <c r="J50" s="71">
        <v>334.05139550566673</v>
      </c>
      <c r="K50" s="71">
        <v>526.07501268386841</v>
      </c>
      <c r="L50" s="71">
        <v>751.20972001552582</v>
      </c>
      <c r="M50" s="121">
        <v>659.84161783754826</v>
      </c>
      <c r="N50" s="71">
        <v>517.25277721881866</v>
      </c>
      <c r="O50" s="161"/>
    </row>
    <row r="51" spans="1:153" hidden="1" outlineLevel="1" x14ac:dyDescent="0.65">
      <c r="A51" s="83" t="s">
        <v>62</v>
      </c>
      <c r="B51" s="155"/>
      <c r="C51" s="156"/>
      <c r="D51" s="156"/>
      <c r="E51" s="98"/>
      <c r="F51" s="98"/>
      <c r="G51" s="98"/>
      <c r="H51" s="70"/>
      <c r="I51" s="70"/>
      <c r="J51" s="70"/>
      <c r="K51" s="70"/>
      <c r="L51" s="70"/>
      <c r="M51" s="120"/>
      <c r="N51" s="70"/>
      <c r="O51" s="157"/>
    </row>
    <row r="52" spans="1:153" hidden="1" outlineLevel="1" x14ac:dyDescent="0.65">
      <c r="A52" s="84" t="s">
        <v>63</v>
      </c>
      <c r="B52" s="158"/>
      <c r="C52" s="99">
        <v>5.138888955116272E-2</v>
      </c>
      <c r="D52" s="99">
        <v>0</v>
      </c>
      <c r="E52" s="99">
        <v>0</v>
      </c>
      <c r="F52" s="99">
        <v>0</v>
      </c>
      <c r="G52" s="99">
        <v>0</v>
      </c>
      <c r="H52" s="71">
        <v>0.94861114025115967</v>
      </c>
      <c r="I52" s="71">
        <v>0</v>
      </c>
      <c r="J52" s="71">
        <v>0</v>
      </c>
      <c r="K52" s="71">
        <v>0</v>
      </c>
      <c r="L52" s="71">
        <v>0</v>
      </c>
      <c r="M52" s="121">
        <v>0</v>
      </c>
      <c r="N52" s="71">
        <v>0</v>
      </c>
      <c r="O52" s="161"/>
    </row>
    <row r="53" spans="1:153" hidden="1" outlineLevel="1" x14ac:dyDescent="0.65">
      <c r="A53" s="84" t="s">
        <v>64</v>
      </c>
      <c r="B53" s="158"/>
      <c r="C53" s="99">
        <v>10.051388740539551</v>
      </c>
      <c r="D53" s="99">
        <v>6.0513889789581299</v>
      </c>
      <c r="E53" s="99">
        <v>11</v>
      </c>
      <c r="F53" s="99">
        <v>10</v>
      </c>
      <c r="G53" s="99">
        <v>5</v>
      </c>
      <c r="H53" s="71">
        <v>10</v>
      </c>
      <c r="I53" s="71">
        <v>11</v>
      </c>
      <c r="J53" s="71">
        <v>8</v>
      </c>
      <c r="K53" s="71">
        <v>8</v>
      </c>
      <c r="L53" s="71">
        <v>4</v>
      </c>
      <c r="M53" s="121">
        <v>10</v>
      </c>
      <c r="N53" s="71">
        <v>6.9486110210418701</v>
      </c>
      <c r="O53" s="161"/>
    </row>
    <row r="54" spans="1:153" hidden="1" outlineLevel="1" x14ac:dyDescent="0.65">
      <c r="A54" s="84" t="s">
        <v>65</v>
      </c>
      <c r="B54" s="158"/>
      <c r="C54" s="99" t="e">
        <v>#REF!</v>
      </c>
      <c r="D54" s="99" t="e">
        <v>#REF!</v>
      </c>
      <c r="E54" s="99" t="e">
        <v>#REF!</v>
      </c>
      <c r="F54" s="99" t="e">
        <v>#REF!</v>
      </c>
      <c r="G54" s="99" t="e">
        <v>#REF!</v>
      </c>
      <c r="H54" s="71" t="e">
        <v>#REF!</v>
      </c>
      <c r="I54" s="71" t="e">
        <v>#REF!</v>
      </c>
      <c r="J54" s="71" t="e">
        <v>#REF!</v>
      </c>
      <c r="K54" s="71" t="e">
        <v>#REF!</v>
      </c>
      <c r="L54" s="71" t="e">
        <v>#REF!</v>
      </c>
      <c r="M54" s="121" t="e">
        <v>#REF!</v>
      </c>
      <c r="N54" s="71" t="e">
        <v>#REF!</v>
      </c>
      <c r="O54" s="161"/>
    </row>
    <row r="55" spans="1:153" hidden="1" outlineLevel="1" x14ac:dyDescent="0.65">
      <c r="A55" s="84" t="s">
        <v>66</v>
      </c>
      <c r="B55" s="158"/>
      <c r="C55" s="99">
        <v>189</v>
      </c>
      <c r="D55" s="99">
        <v>0</v>
      </c>
      <c r="E55" s="99">
        <v>147.99583435058594</v>
      </c>
      <c r="F55" s="99">
        <v>151.76666259765625</v>
      </c>
      <c r="G55" s="99">
        <v>0</v>
      </c>
      <c r="H55" s="71">
        <v>149</v>
      </c>
      <c r="I55" s="71">
        <v>148.9486083984375</v>
      </c>
      <c r="J55" s="71">
        <v>0</v>
      </c>
      <c r="K55" s="71">
        <v>151</v>
      </c>
      <c r="L55" s="71">
        <v>0</v>
      </c>
      <c r="M55" s="121">
        <v>154.9486083984375</v>
      </c>
      <c r="N55" s="71">
        <v>0</v>
      </c>
      <c r="O55" s="161"/>
    </row>
    <row r="56" spans="1:153" hidden="1" outlineLevel="1" x14ac:dyDescent="0.65">
      <c r="A56" s="84" t="s">
        <v>67</v>
      </c>
      <c r="B56" s="158"/>
      <c r="C56" s="99">
        <v>165.0513916015625</v>
      </c>
      <c r="D56" s="99">
        <v>139</v>
      </c>
      <c r="E56" s="99">
        <v>140.0513916015625</v>
      </c>
      <c r="F56" s="99">
        <v>137</v>
      </c>
      <c r="G56" s="99">
        <v>0</v>
      </c>
      <c r="H56" s="71">
        <v>140</v>
      </c>
      <c r="I56" s="71">
        <v>139</v>
      </c>
      <c r="J56" s="71">
        <v>141.84584045410156</v>
      </c>
      <c r="K56" s="71">
        <v>0</v>
      </c>
      <c r="L56" s="71">
        <v>0</v>
      </c>
      <c r="M56" s="121">
        <v>147</v>
      </c>
      <c r="N56" s="71">
        <v>139.64027404785156</v>
      </c>
      <c r="O56" s="161"/>
    </row>
    <row r="57" spans="1:153" hidden="1" outlineLevel="1" x14ac:dyDescent="0.65">
      <c r="A57" s="84" t="s">
        <v>68</v>
      </c>
      <c r="B57" s="158"/>
      <c r="C57" s="99">
        <v>165.0513916015625</v>
      </c>
      <c r="D57" s="99">
        <v>142</v>
      </c>
      <c r="E57" s="99">
        <v>144.0513916015625</v>
      </c>
      <c r="F57" s="99">
        <v>141.102783203125</v>
      </c>
      <c r="G57" s="99">
        <v>147</v>
      </c>
      <c r="H57" s="71">
        <v>144</v>
      </c>
      <c r="I57" s="71">
        <v>143</v>
      </c>
      <c r="J57" s="71">
        <v>145.897216796875</v>
      </c>
      <c r="K57" s="71">
        <v>144</v>
      </c>
      <c r="L57" s="71">
        <v>145</v>
      </c>
      <c r="M57" s="121">
        <v>147.9486083984375</v>
      </c>
      <c r="N57" s="71">
        <v>140.53750610351563</v>
      </c>
      <c r="O57" s="161"/>
    </row>
    <row r="58" spans="1:153" hidden="1" outlineLevel="1" x14ac:dyDescent="0.65">
      <c r="A58" s="84" t="s">
        <v>69</v>
      </c>
      <c r="B58" s="158"/>
      <c r="C58" s="99">
        <v>173.9486083984375</v>
      </c>
      <c r="D58" s="99">
        <v>145.15415954589844</v>
      </c>
      <c r="E58" s="99">
        <v>153.0513916015625</v>
      </c>
      <c r="F58" s="99">
        <v>151</v>
      </c>
      <c r="G58" s="99">
        <v>152</v>
      </c>
      <c r="H58" s="71">
        <v>149.58888244628906</v>
      </c>
      <c r="I58" s="71">
        <v>149.0513916015625</v>
      </c>
      <c r="J58" s="71">
        <v>152.897216796875</v>
      </c>
      <c r="K58" s="71">
        <v>151</v>
      </c>
      <c r="L58" s="71">
        <v>153.9486083984375</v>
      </c>
      <c r="M58" s="121">
        <v>156.0513916015625</v>
      </c>
      <c r="N58" s="71">
        <v>138.58888244628906</v>
      </c>
      <c r="O58" s="161"/>
    </row>
    <row r="59" spans="1:153" hidden="1" outlineLevel="1" x14ac:dyDescent="0.65">
      <c r="A59" s="84" t="s">
        <v>70</v>
      </c>
      <c r="B59" s="158"/>
      <c r="C59" s="99">
        <v>168</v>
      </c>
      <c r="D59" s="99">
        <v>143.897216796875</v>
      </c>
      <c r="E59" s="99">
        <v>152</v>
      </c>
      <c r="F59" s="99">
        <v>148.102783203125</v>
      </c>
      <c r="G59" s="99">
        <v>149.102783203125</v>
      </c>
      <c r="H59" s="71">
        <v>147.74305725097656</v>
      </c>
      <c r="I59" s="71">
        <v>148</v>
      </c>
      <c r="J59" s="71">
        <v>150.897216796875</v>
      </c>
      <c r="K59" s="71">
        <v>149</v>
      </c>
      <c r="L59" s="71">
        <v>151</v>
      </c>
      <c r="M59" s="121">
        <v>0</v>
      </c>
      <c r="N59" s="71">
        <v>137.69166564941406</v>
      </c>
      <c r="O59" s="161"/>
    </row>
    <row r="60" spans="1:153" hidden="1" outlineLevel="1" x14ac:dyDescent="0.65">
      <c r="A60" s="84" t="s">
        <v>71</v>
      </c>
      <c r="B60" s="158"/>
      <c r="C60" s="99">
        <v>52</v>
      </c>
      <c r="D60" s="99">
        <v>0</v>
      </c>
      <c r="E60" s="99">
        <v>50.640277862548828</v>
      </c>
      <c r="F60" s="99">
        <v>53.691665649414063</v>
      </c>
      <c r="G60" s="99">
        <v>0</v>
      </c>
      <c r="H60" s="71">
        <v>53</v>
      </c>
      <c r="I60" s="71">
        <v>50.948612213134766</v>
      </c>
      <c r="J60" s="71">
        <v>0</v>
      </c>
      <c r="K60" s="71">
        <v>49.948612213134766</v>
      </c>
      <c r="L60" s="71">
        <v>0</v>
      </c>
      <c r="M60" s="121">
        <v>49</v>
      </c>
      <c r="N60" s="71">
        <v>0</v>
      </c>
      <c r="O60" s="161"/>
    </row>
    <row r="61" spans="1:153" hidden="1" outlineLevel="1" x14ac:dyDescent="0.65">
      <c r="A61" s="84" t="s">
        <v>72</v>
      </c>
      <c r="B61" s="158"/>
      <c r="C61" s="99">
        <v>356</v>
      </c>
      <c r="D61" s="99">
        <v>356.82223510742188</v>
      </c>
      <c r="E61" s="99">
        <v>479.8458251953125</v>
      </c>
      <c r="F61" s="99">
        <v>442.01943969726563</v>
      </c>
      <c r="G61" s="99">
        <v>352.35556030273438</v>
      </c>
      <c r="H61" s="71">
        <v>346.69168090820313</v>
      </c>
      <c r="I61" s="71">
        <v>408.25277709960938</v>
      </c>
      <c r="J61" s="71">
        <v>475.9486083984375</v>
      </c>
      <c r="K61" s="71">
        <v>317</v>
      </c>
      <c r="L61" s="71">
        <v>281.71527099609375</v>
      </c>
      <c r="M61" s="121">
        <v>275.38333129882813</v>
      </c>
      <c r="N61" s="71">
        <v>327.79443359375</v>
      </c>
      <c r="O61" s="161"/>
    </row>
    <row r="62" spans="1:153" hidden="1" outlineLevel="1" x14ac:dyDescent="0.65">
      <c r="A62" s="84" t="s">
        <v>73</v>
      </c>
      <c r="B62" s="158"/>
      <c r="C62" s="99">
        <v>2</v>
      </c>
      <c r="D62" s="99">
        <v>2</v>
      </c>
      <c r="E62" s="99">
        <v>4</v>
      </c>
      <c r="F62" s="99">
        <v>4</v>
      </c>
      <c r="G62" s="99">
        <v>3.9486110210418701</v>
      </c>
      <c r="H62" s="71">
        <v>3</v>
      </c>
      <c r="I62" s="71">
        <v>4.0513887405395508</v>
      </c>
      <c r="J62" s="71">
        <v>3.9486110210418701</v>
      </c>
      <c r="K62" s="71">
        <v>3.9486110210418701</v>
      </c>
      <c r="L62" s="71">
        <v>3.9486110210418701</v>
      </c>
      <c r="M62" s="121">
        <v>5</v>
      </c>
      <c r="N62" s="71">
        <v>5.0513887405395508</v>
      </c>
      <c r="O62" s="161"/>
    </row>
    <row r="63" spans="1:153" hidden="1" outlineLevel="1" x14ac:dyDescent="0.65">
      <c r="A63" s="84" t="s">
        <v>74</v>
      </c>
      <c r="B63" s="158"/>
      <c r="C63" s="99">
        <v>5.9486112594604492</v>
      </c>
      <c r="D63" s="99">
        <v>6</v>
      </c>
      <c r="E63" s="99">
        <v>5.0513887405395508</v>
      </c>
      <c r="F63" s="99">
        <v>5</v>
      </c>
      <c r="G63" s="99">
        <v>5</v>
      </c>
      <c r="H63" s="71">
        <v>4.0513887405395508</v>
      </c>
      <c r="I63" s="71">
        <v>4.0513887405395508</v>
      </c>
      <c r="J63" s="71">
        <v>5.9486112594604492</v>
      </c>
      <c r="K63" s="71">
        <v>5</v>
      </c>
      <c r="L63" s="71">
        <v>5</v>
      </c>
      <c r="M63" s="121">
        <v>3.0513901710510254</v>
      </c>
      <c r="N63" s="71">
        <v>2.9486110210418701</v>
      </c>
      <c r="O63" s="161"/>
    </row>
    <row r="64" spans="1:153" collapsed="1" x14ac:dyDescent="0.65">
      <c r="A64" s="86" t="s">
        <v>75</v>
      </c>
      <c r="B64" s="160"/>
      <c r="C64" s="99">
        <v>1246.0000027120113</v>
      </c>
      <c r="D64" s="99">
        <v>907.77083349227905</v>
      </c>
      <c r="E64" s="99">
        <v>1240.6361124515533</v>
      </c>
      <c r="F64" s="99">
        <v>1199.6833343505859</v>
      </c>
      <c r="G64" s="99">
        <v>780.5097324848175</v>
      </c>
      <c r="H64" s="71">
        <v>1106.1263986825943</v>
      </c>
      <c r="I64" s="71">
        <v>1162.098611831665</v>
      </c>
      <c r="J64" s="71">
        <v>1043.5888769626617</v>
      </c>
      <c r="K64" s="71">
        <v>939.94861221313477</v>
      </c>
      <c r="L64" s="71">
        <v>714.66387939453125</v>
      </c>
      <c r="M64" s="121">
        <v>909.33193969726563</v>
      </c>
      <c r="N64" s="71">
        <v>864.35554003715515</v>
      </c>
      <c r="O64" s="161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3"/>
      <c r="AB64" s="143"/>
      <c r="AC64" s="143"/>
      <c r="AD64" s="143"/>
      <c r="AE64" s="143"/>
      <c r="AF64" s="143"/>
      <c r="AG64" s="143"/>
      <c r="AH64" s="143"/>
      <c r="AI64" s="143"/>
      <c r="AJ64" s="143"/>
      <c r="AK64" s="143"/>
      <c r="AL64" s="143"/>
      <c r="AM64" s="143"/>
      <c r="AN64" s="143"/>
      <c r="AO64" s="143"/>
      <c r="AP64" s="143"/>
      <c r="AQ64" s="143"/>
      <c r="AR64" s="143"/>
      <c r="AS64" s="143"/>
      <c r="AT64" s="143"/>
      <c r="AU64" s="143"/>
      <c r="AV64" s="143"/>
      <c r="AW64" s="143"/>
      <c r="AX64" s="143"/>
      <c r="AY64" s="143"/>
      <c r="AZ64" s="143"/>
      <c r="BA64" s="143"/>
      <c r="BB64" s="143"/>
      <c r="BC64" s="143"/>
      <c r="BD64" s="143"/>
      <c r="BE64" s="143"/>
      <c r="BF64" s="143"/>
      <c r="BG64" s="143"/>
      <c r="BH64" s="143"/>
      <c r="BI64" s="143"/>
      <c r="BJ64" s="143"/>
      <c r="BK64" s="143"/>
      <c r="BL64" s="143"/>
      <c r="BM64" s="143"/>
      <c r="BN64" s="143"/>
      <c r="BO64" s="143"/>
      <c r="BP64" s="143"/>
      <c r="BQ64" s="143"/>
      <c r="BR64" s="143"/>
      <c r="BS64" s="143"/>
      <c r="BT64" s="143"/>
      <c r="BU64" s="143"/>
      <c r="BV64" s="143"/>
      <c r="BW64" s="143"/>
      <c r="BX64" s="143"/>
      <c r="BY64" s="143"/>
      <c r="BZ64" s="143"/>
      <c r="CA64" s="143"/>
      <c r="CB64" s="143"/>
      <c r="CC64" s="143"/>
      <c r="CD64" s="143"/>
      <c r="CE64" s="143"/>
      <c r="CF64" s="143"/>
      <c r="CG64" s="143"/>
      <c r="CH64" s="143"/>
      <c r="CI64" s="143"/>
      <c r="CJ64" s="143"/>
      <c r="CK64" s="143"/>
      <c r="CL64" s="143"/>
      <c r="CM64" s="143"/>
      <c r="CN64" s="143"/>
      <c r="CO64" s="143"/>
      <c r="CP64" s="143"/>
      <c r="CQ64" s="143"/>
      <c r="CR64" s="143"/>
      <c r="CS64" s="143"/>
      <c r="CT64" s="143"/>
      <c r="CU64" s="143"/>
      <c r="CV64" s="143"/>
      <c r="CW64" s="143"/>
      <c r="CX64" s="143"/>
      <c r="CY64" s="143"/>
      <c r="CZ64" s="143"/>
      <c r="DA64" s="143"/>
      <c r="DB64" s="143"/>
      <c r="DC64" s="143"/>
      <c r="DD64" s="143"/>
      <c r="DE64" s="143"/>
      <c r="DF64" s="143"/>
      <c r="DG64" s="143"/>
      <c r="DH64" s="143"/>
      <c r="DI64" s="143"/>
      <c r="DJ64" s="143"/>
      <c r="DK64" s="143"/>
      <c r="DL64" s="143"/>
      <c r="DM64" s="143"/>
      <c r="DN64" s="143"/>
      <c r="DO64" s="143"/>
      <c r="DP64" s="143"/>
      <c r="DQ64" s="143"/>
      <c r="DR64" s="143"/>
      <c r="DS64" s="143"/>
      <c r="DT64" s="143"/>
      <c r="DU64" s="143"/>
      <c r="DV64" s="143"/>
      <c r="DW64" s="143"/>
      <c r="DX64" s="143"/>
      <c r="DY64" s="143"/>
      <c r="DZ64" s="143"/>
      <c r="EA64" s="143"/>
      <c r="EB64" s="143"/>
      <c r="EC64" s="143"/>
      <c r="ED64" s="143"/>
      <c r="EE64" s="143"/>
      <c r="EF64" s="143"/>
      <c r="EG64" s="143"/>
      <c r="EH64" s="143"/>
      <c r="EI64" s="143"/>
      <c r="EJ64" s="143"/>
      <c r="EK64" s="143"/>
      <c r="EL64" s="143"/>
      <c r="EM64" s="143"/>
      <c r="EN64" s="143"/>
      <c r="EO64" s="143"/>
      <c r="EP64" s="143"/>
      <c r="EQ64" s="143"/>
      <c r="ER64" s="143"/>
      <c r="ES64" s="143"/>
      <c r="ET64" s="143"/>
      <c r="EU64" s="143"/>
      <c r="EV64" s="143"/>
      <c r="EW64" s="143"/>
    </row>
    <row r="65" spans="1:153" s="140" customFormat="1" x14ac:dyDescent="0.65">
      <c r="A65" s="136" t="s">
        <v>156</v>
      </c>
      <c r="B65" s="137"/>
      <c r="C65" s="138">
        <v>16.126389026641846</v>
      </c>
      <c r="D65" s="138">
        <v>213.39167132973671</v>
      </c>
      <c r="E65" s="138">
        <v>376.56944644451141</v>
      </c>
      <c r="F65" s="138">
        <v>402.2847193479538</v>
      </c>
      <c r="G65" s="138">
        <v>421.64027869701385</v>
      </c>
      <c r="H65" s="138">
        <v>305.62499824166298</v>
      </c>
      <c r="I65" s="138">
        <v>495.97221866250038</v>
      </c>
      <c r="J65" s="138">
        <v>385.18611446022987</v>
      </c>
      <c r="K65" s="138">
        <v>430.69583347439766</v>
      </c>
      <c r="L65" s="138">
        <v>354.69999739527702</v>
      </c>
      <c r="M65" s="138">
        <v>217.05561219155788</v>
      </c>
      <c r="N65" s="138">
        <v>218.86527922749519</v>
      </c>
      <c r="O65" s="139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  <c r="AG65" s="143"/>
      <c r="AH65" s="143"/>
      <c r="AI65" s="143"/>
      <c r="AJ65" s="143"/>
      <c r="AK65" s="143"/>
      <c r="AL65" s="143"/>
      <c r="AM65" s="143"/>
      <c r="AN65" s="143"/>
      <c r="AO65" s="143"/>
      <c r="AP65" s="143"/>
      <c r="AQ65" s="143"/>
      <c r="AR65" s="143"/>
      <c r="AS65" s="143"/>
      <c r="AT65" s="143"/>
      <c r="AU65" s="143"/>
      <c r="AV65" s="143"/>
      <c r="AW65" s="143"/>
      <c r="AX65" s="143"/>
      <c r="AY65" s="143"/>
      <c r="AZ65" s="143"/>
      <c r="BA65" s="143"/>
      <c r="BB65" s="143"/>
      <c r="BC65" s="143"/>
      <c r="BD65" s="143"/>
      <c r="BE65" s="143"/>
      <c r="BF65" s="143"/>
      <c r="BG65" s="143"/>
      <c r="BH65" s="143"/>
      <c r="BI65" s="143"/>
      <c r="BJ65" s="143"/>
      <c r="BK65" s="143"/>
      <c r="BL65" s="143"/>
      <c r="BM65" s="143"/>
      <c r="BN65" s="143"/>
      <c r="BO65" s="143"/>
      <c r="BP65" s="143"/>
      <c r="BQ65" s="143"/>
      <c r="BR65" s="143"/>
      <c r="BS65" s="143"/>
      <c r="BT65" s="143"/>
      <c r="BU65" s="143"/>
      <c r="BV65" s="143"/>
      <c r="BW65" s="143"/>
      <c r="BX65" s="143"/>
      <c r="BY65" s="143"/>
      <c r="BZ65" s="143"/>
      <c r="CA65" s="143"/>
      <c r="CB65" s="143"/>
      <c r="CC65" s="143"/>
      <c r="CD65" s="143"/>
      <c r="CE65" s="143"/>
      <c r="CF65" s="143"/>
      <c r="CG65" s="143"/>
      <c r="CH65" s="143"/>
      <c r="CI65" s="143"/>
      <c r="CJ65" s="143"/>
      <c r="CK65" s="143"/>
      <c r="CL65" s="143"/>
      <c r="CM65" s="143"/>
      <c r="CN65" s="143"/>
      <c r="CO65" s="143"/>
      <c r="CP65" s="143"/>
      <c r="CQ65" s="143"/>
      <c r="CR65" s="143"/>
      <c r="CS65" s="143"/>
      <c r="CT65" s="143"/>
      <c r="CU65" s="143"/>
      <c r="CV65" s="143"/>
      <c r="CW65" s="143"/>
      <c r="CX65" s="143"/>
      <c r="CY65" s="143"/>
      <c r="CZ65" s="143"/>
      <c r="DA65" s="143"/>
      <c r="DB65" s="143"/>
      <c r="DC65" s="143"/>
      <c r="DD65" s="143"/>
      <c r="DE65" s="143"/>
      <c r="DF65" s="143"/>
      <c r="DG65" s="143"/>
      <c r="DH65" s="143"/>
      <c r="DI65" s="143"/>
      <c r="DJ65" s="143"/>
      <c r="DK65" s="143"/>
      <c r="DL65" s="143"/>
      <c r="DM65" s="143"/>
      <c r="DN65" s="143"/>
      <c r="DO65" s="143"/>
      <c r="DP65" s="143"/>
      <c r="DQ65" s="143"/>
      <c r="DR65" s="143"/>
      <c r="DS65" s="143"/>
      <c r="DT65" s="143"/>
      <c r="DU65" s="143"/>
      <c r="DV65" s="143"/>
      <c r="DW65" s="143"/>
      <c r="DX65" s="143"/>
      <c r="DY65" s="143"/>
      <c r="DZ65" s="143"/>
      <c r="EA65" s="143"/>
      <c r="EB65" s="143"/>
      <c r="EC65" s="143"/>
      <c r="ED65" s="143"/>
      <c r="EE65" s="143"/>
      <c r="EF65" s="143"/>
      <c r="EG65" s="143"/>
      <c r="EH65" s="143"/>
      <c r="EI65" s="143"/>
      <c r="EJ65" s="143"/>
      <c r="EK65" s="143"/>
      <c r="EL65" s="143"/>
      <c r="EM65" s="143"/>
      <c r="EN65" s="143"/>
      <c r="EO65" s="143"/>
      <c r="EP65" s="143"/>
      <c r="EQ65" s="143"/>
      <c r="ER65" s="143"/>
      <c r="ES65" s="143"/>
      <c r="ET65" s="143"/>
      <c r="EU65" s="143"/>
      <c r="EV65" s="143"/>
      <c r="EW65" s="143"/>
    </row>
    <row r="66" spans="1:153" x14ac:dyDescent="0.65">
      <c r="A66" s="86" t="s">
        <v>76</v>
      </c>
      <c r="B66" s="160"/>
      <c r="C66" s="133">
        <v>0</v>
      </c>
      <c r="D66" s="133">
        <v>5.138888955116272E-2</v>
      </c>
      <c r="E66" s="133">
        <v>1</v>
      </c>
      <c r="F66" s="133">
        <v>1</v>
      </c>
      <c r="G66" s="133">
        <v>1.9486111402511597</v>
      </c>
      <c r="H66" s="134">
        <v>1</v>
      </c>
      <c r="I66" s="134">
        <v>1</v>
      </c>
      <c r="J66" s="134">
        <v>1</v>
      </c>
      <c r="K66" s="134">
        <v>1.0513888597488403</v>
      </c>
      <c r="L66" s="134">
        <v>0.10277777910232544</v>
      </c>
      <c r="M66" s="135">
        <v>1</v>
      </c>
      <c r="N66" s="134">
        <v>5.138888955116272E-2</v>
      </c>
      <c r="O66" s="159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C66" s="143"/>
      <c r="AD66" s="143"/>
      <c r="AE66" s="143"/>
      <c r="AF66" s="143"/>
      <c r="AG66" s="143"/>
      <c r="AH66" s="143"/>
      <c r="AI66" s="143"/>
      <c r="AJ66" s="143"/>
      <c r="AK66" s="143"/>
      <c r="AL66" s="143"/>
      <c r="AM66" s="143"/>
      <c r="AN66" s="143"/>
      <c r="AO66" s="143"/>
      <c r="AP66" s="143"/>
      <c r="AQ66" s="143"/>
      <c r="AR66" s="143"/>
      <c r="AS66" s="143"/>
      <c r="AT66" s="143"/>
      <c r="AU66" s="143"/>
      <c r="AV66" s="143"/>
      <c r="AW66" s="143"/>
      <c r="AX66" s="143"/>
      <c r="AY66" s="143"/>
      <c r="AZ66" s="143"/>
      <c r="BA66" s="143"/>
      <c r="BB66" s="143"/>
      <c r="BC66" s="143"/>
      <c r="BD66" s="143"/>
      <c r="BE66" s="143"/>
      <c r="BF66" s="143"/>
      <c r="BG66" s="143"/>
      <c r="BH66" s="143"/>
      <c r="BI66" s="143"/>
      <c r="BJ66" s="143"/>
      <c r="BK66" s="143"/>
      <c r="BL66" s="143"/>
      <c r="BM66" s="143"/>
      <c r="BN66" s="143"/>
      <c r="BO66" s="143"/>
      <c r="BP66" s="143"/>
      <c r="BQ66" s="143"/>
      <c r="BR66" s="143"/>
      <c r="BS66" s="143"/>
      <c r="BT66" s="143"/>
      <c r="BU66" s="143"/>
      <c r="BV66" s="143"/>
      <c r="BW66" s="143"/>
      <c r="BX66" s="143"/>
      <c r="BY66" s="143"/>
      <c r="BZ66" s="143"/>
      <c r="CA66" s="143"/>
      <c r="CB66" s="143"/>
      <c r="CC66" s="143"/>
      <c r="CD66" s="143"/>
      <c r="CE66" s="143"/>
      <c r="CF66" s="143"/>
      <c r="CG66" s="143"/>
      <c r="CH66" s="143"/>
      <c r="CI66" s="143"/>
      <c r="CJ66" s="143"/>
      <c r="CK66" s="143"/>
      <c r="CL66" s="143"/>
      <c r="CM66" s="143"/>
      <c r="CN66" s="143"/>
      <c r="CO66" s="143"/>
      <c r="CP66" s="143"/>
      <c r="CQ66" s="143"/>
      <c r="CR66" s="143"/>
      <c r="CS66" s="143"/>
      <c r="CT66" s="143"/>
      <c r="CU66" s="143"/>
      <c r="CV66" s="143"/>
      <c r="CW66" s="143"/>
      <c r="CX66" s="143"/>
      <c r="CY66" s="143"/>
      <c r="CZ66" s="143"/>
      <c r="DA66" s="143"/>
      <c r="DB66" s="143"/>
      <c r="DC66" s="143"/>
      <c r="DD66" s="143"/>
      <c r="DE66" s="143"/>
      <c r="DF66" s="143"/>
      <c r="DG66" s="143"/>
      <c r="DH66" s="143"/>
      <c r="DI66" s="143"/>
      <c r="DJ66" s="143"/>
      <c r="DK66" s="143"/>
      <c r="DL66" s="143"/>
      <c r="DM66" s="143"/>
      <c r="DN66" s="143"/>
      <c r="DO66" s="143"/>
      <c r="DP66" s="143"/>
      <c r="DQ66" s="143"/>
      <c r="DR66" s="143"/>
      <c r="DS66" s="143"/>
      <c r="DT66" s="143"/>
      <c r="DU66" s="143"/>
      <c r="DV66" s="143"/>
      <c r="DW66" s="143"/>
      <c r="DX66" s="143"/>
      <c r="DY66" s="143"/>
      <c r="DZ66" s="143"/>
      <c r="EA66" s="143"/>
      <c r="EB66" s="143"/>
      <c r="EC66" s="143"/>
      <c r="ED66" s="143"/>
      <c r="EE66" s="143"/>
      <c r="EF66" s="143"/>
      <c r="EG66" s="143"/>
      <c r="EH66" s="143"/>
      <c r="EI66" s="143"/>
      <c r="EJ66" s="143"/>
      <c r="EK66" s="143"/>
      <c r="EL66" s="143"/>
      <c r="EM66" s="143"/>
      <c r="EN66" s="143"/>
      <c r="EO66" s="143"/>
      <c r="EP66" s="143"/>
      <c r="EQ66" s="143"/>
      <c r="ER66" s="143"/>
      <c r="ES66" s="143"/>
      <c r="ET66" s="143"/>
      <c r="EU66" s="143"/>
      <c r="EV66" s="143"/>
      <c r="EW66" s="143"/>
    </row>
    <row r="67" spans="1:153" x14ac:dyDescent="0.65">
      <c r="A67" s="86" t="s">
        <v>77</v>
      </c>
      <c r="B67" s="160"/>
      <c r="C67" s="133">
        <v>0</v>
      </c>
      <c r="D67" s="133">
        <v>0</v>
      </c>
      <c r="E67" s="133">
        <v>0.94861114025115967</v>
      </c>
      <c r="F67" s="133">
        <v>0.94861114025115967</v>
      </c>
      <c r="G67" s="133">
        <v>1</v>
      </c>
      <c r="H67" s="134">
        <v>5.138888955116272E-2</v>
      </c>
      <c r="I67" s="134">
        <v>5.138888955116272E-2</v>
      </c>
      <c r="J67" s="134">
        <v>5.138888955116272E-2</v>
      </c>
      <c r="K67" s="134">
        <v>5.138888955116272E-2</v>
      </c>
      <c r="L67" s="134">
        <v>5.138888955116272E-2</v>
      </c>
      <c r="M67" s="135">
        <v>5.1390275359153748E-2</v>
      </c>
      <c r="N67" s="134">
        <v>0.94861114025115967</v>
      </c>
      <c r="O67" s="159"/>
    </row>
    <row r="68" spans="1:153" x14ac:dyDescent="0.65">
      <c r="A68" s="86" t="s">
        <v>78</v>
      </c>
      <c r="B68" s="160"/>
      <c r="C68" s="133">
        <v>0</v>
      </c>
      <c r="D68" s="133">
        <v>10.102777481079102</v>
      </c>
      <c r="E68" s="133">
        <v>13.154166221618652</v>
      </c>
      <c r="F68" s="133">
        <v>14.051388740539551</v>
      </c>
      <c r="G68" s="133">
        <v>14.102777481079102</v>
      </c>
      <c r="H68" s="134">
        <v>19.948610305786133</v>
      </c>
      <c r="I68" s="134">
        <v>16.897222518920898</v>
      </c>
      <c r="J68" s="134">
        <v>16</v>
      </c>
      <c r="K68" s="134">
        <v>16.948610305786133</v>
      </c>
      <c r="L68" s="134">
        <v>13.154166221618652</v>
      </c>
      <c r="M68" s="135">
        <v>9.1541709899902344</v>
      </c>
      <c r="N68" s="134">
        <v>9.9486112594604492</v>
      </c>
      <c r="O68" s="159"/>
    </row>
    <row r="69" spans="1:153" x14ac:dyDescent="0.65">
      <c r="A69" s="86" t="s">
        <v>79</v>
      </c>
      <c r="B69" s="160"/>
      <c r="C69" s="133">
        <v>2.8458333015441895</v>
      </c>
      <c r="D69" s="133">
        <v>40.102779388427734</v>
      </c>
      <c r="E69" s="133">
        <v>47.462501525878906</v>
      </c>
      <c r="F69" s="133">
        <v>54.154167175292969</v>
      </c>
      <c r="G69" s="133">
        <v>48.359722137451172</v>
      </c>
      <c r="H69" s="134">
        <v>24.695833206176758</v>
      </c>
      <c r="I69" s="134">
        <v>61.691665649414063</v>
      </c>
      <c r="J69" s="134">
        <v>40.719444274902344</v>
      </c>
      <c r="K69" s="134">
        <v>54.051387786865234</v>
      </c>
      <c r="L69" s="134">
        <v>41.873611450195313</v>
      </c>
      <c r="M69" s="135">
        <v>8.7944393157958984</v>
      </c>
      <c r="N69" s="134">
        <v>39.588890075683594</v>
      </c>
      <c r="O69" s="159"/>
    </row>
    <row r="70" spans="1:153" x14ac:dyDescent="0.65">
      <c r="A70" s="86" t="s">
        <v>80</v>
      </c>
      <c r="B70" s="160"/>
      <c r="C70" s="133">
        <v>1.8972221612930298</v>
      </c>
      <c r="D70" s="133">
        <v>27.233333587646484</v>
      </c>
      <c r="E70" s="133">
        <v>49.256942749023438</v>
      </c>
      <c r="F70" s="133">
        <v>51.051387786865234</v>
      </c>
      <c r="G70" s="133">
        <v>57.177776336669922</v>
      </c>
      <c r="H70" s="134">
        <v>54.486110687255859</v>
      </c>
      <c r="I70" s="134">
        <v>56.897220611572266</v>
      </c>
      <c r="J70" s="134">
        <v>51.308334350585938</v>
      </c>
      <c r="K70" s="134">
        <v>53.154167175292969</v>
      </c>
      <c r="L70" s="134">
        <v>47.513889312744141</v>
      </c>
      <c r="M70" s="135">
        <v>33.102779388427734</v>
      </c>
      <c r="N70" s="134">
        <v>34.434722900390625</v>
      </c>
      <c r="O70" s="159"/>
    </row>
    <row r="71" spans="1:153" x14ac:dyDescent="0.65">
      <c r="A71" s="86" t="s">
        <v>81</v>
      </c>
      <c r="B71" s="160"/>
      <c r="C71" s="133">
        <v>3.7944445610046387</v>
      </c>
      <c r="D71" s="133">
        <v>35.565277099609375</v>
      </c>
      <c r="E71" s="133">
        <v>42.822223663330078</v>
      </c>
      <c r="F71" s="133">
        <v>42.256942749023438</v>
      </c>
      <c r="G71" s="133">
        <v>61.794445037841797</v>
      </c>
      <c r="H71" s="134">
        <v>14.336111068725586</v>
      </c>
      <c r="I71" s="134">
        <v>62.845832824707031</v>
      </c>
      <c r="J71" s="134">
        <v>43.027778625488281</v>
      </c>
      <c r="K71" s="134">
        <v>51.102779388427734</v>
      </c>
      <c r="L71" s="134">
        <v>32.616664886474609</v>
      </c>
      <c r="M71" s="135">
        <v>42.331928253173828</v>
      </c>
      <c r="N71" s="134">
        <v>41.434722900390625</v>
      </c>
      <c r="O71" s="159"/>
    </row>
    <row r="72" spans="1:153" x14ac:dyDescent="0.65">
      <c r="A72" s="86" t="s">
        <v>82</v>
      </c>
      <c r="B72" s="160"/>
      <c r="C72" s="133">
        <v>1.8972222805023193</v>
      </c>
      <c r="D72" s="133">
        <v>19.770833969116211</v>
      </c>
      <c r="E72" s="133">
        <v>30.565277099609375</v>
      </c>
      <c r="F72" s="133">
        <v>36.051387786865234</v>
      </c>
      <c r="G72" s="133">
        <v>45.897220611572266</v>
      </c>
      <c r="H72" s="134">
        <v>20.051389694213867</v>
      </c>
      <c r="I72" s="134">
        <v>48.691665649414063</v>
      </c>
      <c r="J72" s="134">
        <v>47.308334350585938</v>
      </c>
      <c r="K72" s="134">
        <v>43.411109924316406</v>
      </c>
      <c r="L72" s="134">
        <v>45.948612213134766</v>
      </c>
      <c r="M72" s="135">
        <v>20.308341979980469</v>
      </c>
      <c r="N72" s="134">
        <v>33.537498474121094</v>
      </c>
      <c r="O72" s="159"/>
    </row>
    <row r="73" spans="1:153" x14ac:dyDescent="0.65">
      <c r="A73" s="86" t="s">
        <v>143</v>
      </c>
      <c r="B73" s="160"/>
      <c r="C73" s="133">
        <v>0.94861114025115967</v>
      </c>
      <c r="D73" s="133">
        <v>18.051389694213867</v>
      </c>
      <c r="E73" s="133">
        <v>21.102777481079102</v>
      </c>
      <c r="F73" s="133">
        <v>24</v>
      </c>
      <c r="G73" s="133">
        <v>29</v>
      </c>
      <c r="H73" s="134">
        <v>6.7194442749023438</v>
      </c>
      <c r="I73" s="134">
        <v>26.102777481079102</v>
      </c>
      <c r="J73" s="134">
        <v>19.205554962158203</v>
      </c>
      <c r="K73" s="134">
        <v>22.25694465637207</v>
      </c>
      <c r="L73" s="134">
        <v>21.102777481079102</v>
      </c>
      <c r="M73" s="135">
        <v>11.256951332092285</v>
      </c>
      <c r="N73" s="134">
        <v>13.897222518920898</v>
      </c>
      <c r="O73" s="159"/>
    </row>
    <row r="74" spans="1:153" x14ac:dyDescent="0.65">
      <c r="A74" s="86" t="s">
        <v>144</v>
      </c>
      <c r="B74" s="160"/>
      <c r="C74" s="133">
        <v>1.8972222805023193</v>
      </c>
      <c r="D74" s="133">
        <v>29.051389694213867</v>
      </c>
      <c r="E74" s="133">
        <v>34.205554962158203</v>
      </c>
      <c r="F74" s="133">
        <v>35.462501525878906</v>
      </c>
      <c r="G74" s="133">
        <v>46</v>
      </c>
      <c r="H74" s="134">
        <v>34.616664886474609</v>
      </c>
      <c r="I74" s="134">
        <v>48</v>
      </c>
      <c r="J74" s="134">
        <v>24.897222518920898</v>
      </c>
      <c r="K74" s="134">
        <v>43.205554962158203</v>
      </c>
      <c r="L74" s="134">
        <v>37.359722137451172</v>
      </c>
      <c r="M74" s="135">
        <v>10.976415634155273</v>
      </c>
      <c r="N74" s="134">
        <v>21.588888168334961</v>
      </c>
      <c r="O74" s="159"/>
    </row>
    <row r="75" spans="1:153" x14ac:dyDescent="0.65">
      <c r="A75" s="86" t="s">
        <v>145</v>
      </c>
      <c r="B75" s="160"/>
      <c r="C75" s="133">
        <v>2.8458333015441895</v>
      </c>
      <c r="D75" s="133">
        <v>0</v>
      </c>
      <c r="E75" s="133">
        <v>37.154167175292969</v>
      </c>
      <c r="F75" s="133">
        <v>28.25694465637207</v>
      </c>
      <c r="G75" s="133">
        <v>37.743057250976563</v>
      </c>
      <c r="H75" s="134">
        <v>15.411110877990723</v>
      </c>
      <c r="I75" s="134">
        <v>40.102779388427734</v>
      </c>
      <c r="J75" s="134">
        <v>19.359722137451172</v>
      </c>
      <c r="K75" s="134">
        <v>37.154167175292969</v>
      </c>
      <c r="L75" s="134">
        <v>33.051387786865234</v>
      </c>
      <c r="M75" s="135">
        <v>9.5139026641845703</v>
      </c>
      <c r="N75" s="134">
        <v>18.640277862548828</v>
      </c>
      <c r="O75" s="159"/>
    </row>
    <row r="76" spans="1:153" x14ac:dyDescent="0.65">
      <c r="A76" s="89" t="s">
        <v>150</v>
      </c>
      <c r="B76" s="160"/>
      <c r="C76" s="133">
        <v>0</v>
      </c>
      <c r="D76" s="133">
        <v>33.462501525878906</v>
      </c>
      <c r="E76" s="133">
        <v>63.154167175292969</v>
      </c>
      <c r="F76" s="133">
        <v>62.205554962158203</v>
      </c>
      <c r="G76" s="133">
        <v>21.668056488037109</v>
      </c>
      <c r="H76" s="134">
        <v>65.308334350585938</v>
      </c>
      <c r="I76" s="134">
        <v>62</v>
      </c>
      <c r="J76" s="134">
        <v>62.154167175292969</v>
      </c>
      <c r="K76" s="134">
        <v>54.102779388427734</v>
      </c>
      <c r="L76" s="134">
        <v>37.513889312744141</v>
      </c>
      <c r="M76" s="135">
        <v>42.154170989990234</v>
      </c>
      <c r="N76" s="134">
        <v>48.126388549804688</v>
      </c>
      <c r="O76" s="159"/>
    </row>
    <row r="77" spans="1:153" x14ac:dyDescent="0.65">
      <c r="A77" s="89" t="s">
        <v>151</v>
      </c>
      <c r="B77" s="160"/>
      <c r="C77" s="133">
        <v>0</v>
      </c>
      <c r="D77" s="133">
        <v>0</v>
      </c>
      <c r="E77" s="133">
        <v>35.743057250976563</v>
      </c>
      <c r="F77" s="133">
        <v>52.845832824707031</v>
      </c>
      <c r="G77" s="133">
        <v>56.948612213134766</v>
      </c>
      <c r="H77" s="134">
        <v>49</v>
      </c>
      <c r="I77" s="134">
        <v>71.691665649414063</v>
      </c>
      <c r="J77" s="134">
        <v>60.154167175292969</v>
      </c>
      <c r="K77" s="134">
        <v>54.205554962158203</v>
      </c>
      <c r="L77" s="134">
        <v>44.411109924316406</v>
      </c>
      <c r="M77" s="135">
        <v>28.411121368408203</v>
      </c>
      <c r="N77" s="134">
        <v>-43.331943511962891</v>
      </c>
      <c r="O77" s="159"/>
    </row>
    <row r="78" spans="1:153" x14ac:dyDescent="0.65">
      <c r="A78" s="89" t="s">
        <v>155</v>
      </c>
      <c r="B78" s="160"/>
      <c r="C78" s="162"/>
      <c r="D78" s="162"/>
      <c r="E78" s="162"/>
      <c r="F78" s="162"/>
      <c r="G78" s="162"/>
      <c r="H78" s="163"/>
      <c r="I78" s="163"/>
      <c r="J78" s="163"/>
      <c r="K78" s="163"/>
      <c r="L78" s="163"/>
      <c r="M78" s="135">
        <v>0</v>
      </c>
      <c r="N78" s="134">
        <v>0</v>
      </c>
      <c r="O78" s="159"/>
    </row>
    <row r="79" spans="1:153" ht="17.350000000000001" thickBot="1" x14ac:dyDescent="0.7">
      <c r="A79" s="141" t="s">
        <v>157</v>
      </c>
      <c r="B79" s="164"/>
      <c r="C79" s="142">
        <f>C65/C12</f>
        <v>4.9236309277921678E-3</v>
      </c>
      <c r="D79" s="142">
        <f t="shared" ref="D79:M79" si="0">D65/D12</f>
        <v>7.072558839437236E-2</v>
      </c>
      <c r="E79" s="142">
        <f t="shared" si="0"/>
        <v>0.11341466403304894</v>
      </c>
      <c r="F79" s="142">
        <f t="shared" si="0"/>
        <v>0.13108913819925039</v>
      </c>
      <c r="G79" s="142">
        <f t="shared" si="0"/>
        <v>0.132540382897088</v>
      </c>
      <c r="H79" s="142">
        <f t="shared" si="0"/>
        <v>8.2637003547151783E-2</v>
      </c>
      <c r="I79" s="142">
        <f t="shared" si="0"/>
        <v>0.12620293634391638</v>
      </c>
      <c r="J79" s="142">
        <f t="shared" si="0"/>
        <v>9.9491635757851749E-2</v>
      </c>
      <c r="K79" s="142">
        <f t="shared" si="0"/>
        <v>0.10903676379862269</v>
      </c>
      <c r="L79" s="142">
        <f t="shared" si="0"/>
        <v>9.4925907850181873E-2</v>
      </c>
      <c r="M79" s="142">
        <f t="shared" si="0"/>
        <v>7.2860250535580054E-2</v>
      </c>
      <c r="N79" s="142">
        <v>0.10673397520397154</v>
      </c>
      <c r="O79" s="165"/>
    </row>
    <row r="80" spans="1:153" ht="18" thickBot="1" x14ac:dyDescent="0.7">
      <c r="A80" s="19" t="s">
        <v>83</v>
      </c>
      <c r="B80" s="16"/>
      <c r="C80" s="100">
        <v>2673.3555825650692</v>
      </c>
      <c r="D80" s="100">
        <v>2968.1777453422546</v>
      </c>
      <c r="E80" s="100">
        <v>3269.3916472792625</v>
      </c>
      <c r="F80" s="100">
        <v>3021.6083582341671</v>
      </c>
      <c r="G80" s="100">
        <v>2565.8374981582165</v>
      </c>
      <c r="H80" s="72">
        <v>3098.0194514393806</v>
      </c>
      <c r="I80" s="72">
        <v>3348.0944464802742</v>
      </c>
      <c r="J80" s="72">
        <v>3295.2249938845634</v>
      </c>
      <c r="K80" s="72">
        <v>3368.9958507120609</v>
      </c>
      <c r="L80" s="72">
        <v>3161.4347223639488</v>
      </c>
      <c r="M80" s="122">
        <v>2399.0236046612263</v>
      </c>
      <c r="N80" s="72">
        <v>2050.5680483579636</v>
      </c>
      <c r="O80" s="166"/>
    </row>
    <row r="81" spans="1:19" x14ac:dyDescent="0.65">
      <c r="A81" s="84" t="s">
        <v>84</v>
      </c>
      <c r="B81" s="155"/>
      <c r="C81" s="111">
        <v>0</v>
      </c>
      <c r="D81" s="111">
        <v>0</v>
      </c>
      <c r="E81" s="111">
        <v>0</v>
      </c>
      <c r="F81" s="111">
        <v>0</v>
      </c>
      <c r="G81" s="111">
        <v>0</v>
      </c>
      <c r="H81" s="167">
        <v>0</v>
      </c>
      <c r="I81" s="167">
        <v>0</v>
      </c>
      <c r="J81" s="167">
        <v>0</v>
      </c>
      <c r="K81" s="167">
        <v>0</v>
      </c>
      <c r="L81" s="167">
        <v>0</v>
      </c>
      <c r="M81" s="168">
        <v>0</v>
      </c>
      <c r="N81" s="167">
        <v>0</v>
      </c>
      <c r="O81" s="169"/>
    </row>
    <row r="82" spans="1:19" x14ac:dyDescent="0.65">
      <c r="A82" s="84" t="s">
        <v>85</v>
      </c>
      <c r="B82" s="155"/>
      <c r="C82" s="111">
        <v>576</v>
      </c>
      <c r="D82" s="111">
        <v>0</v>
      </c>
      <c r="E82" s="111">
        <v>0</v>
      </c>
      <c r="F82" s="111">
        <v>0</v>
      </c>
      <c r="G82" s="112">
        <v>574.0513916015625</v>
      </c>
      <c r="H82" s="167">
        <v>570.897216796875</v>
      </c>
      <c r="I82" s="167">
        <v>568.102783203125</v>
      </c>
      <c r="J82" s="167">
        <v>540.0513916015625</v>
      </c>
      <c r="K82" s="167">
        <v>530</v>
      </c>
      <c r="L82" s="167">
        <v>533</v>
      </c>
      <c r="M82" s="168">
        <v>531</v>
      </c>
      <c r="N82" s="167">
        <v>500.87359619140625</v>
      </c>
      <c r="O82" s="169"/>
    </row>
    <row r="83" spans="1:19" x14ac:dyDescent="0.65">
      <c r="A83" s="84" t="s">
        <v>86</v>
      </c>
      <c r="B83" s="155"/>
      <c r="C83" s="111">
        <v>0</v>
      </c>
      <c r="D83" s="111">
        <v>0</v>
      </c>
      <c r="E83" s="111">
        <v>0</v>
      </c>
      <c r="F83" s="111">
        <v>0</v>
      </c>
      <c r="G83" s="111">
        <v>0</v>
      </c>
      <c r="H83" s="167">
        <v>0</v>
      </c>
      <c r="I83" s="167">
        <v>0</v>
      </c>
      <c r="J83" s="167">
        <v>0</v>
      </c>
      <c r="K83" s="167">
        <v>0</v>
      </c>
      <c r="L83" s="167">
        <v>0</v>
      </c>
      <c r="M83" s="168">
        <v>0</v>
      </c>
      <c r="N83" s="167">
        <v>0</v>
      </c>
      <c r="O83" s="169"/>
    </row>
    <row r="84" spans="1:19" x14ac:dyDescent="0.65">
      <c r="A84" s="84" t="s">
        <v>87</v>
      </c>
      <c r="B84" s="155"/>
      <c r="C84" s="112">
        <v>6.9486112594604492</v>
      </c>
      <c r="D84" s="112">
        <v>30</v>
      </c>
      <c r="E84" s="112">
        <v>31.948610305786133</v>
      </c>
      <c r="F84" s="112">
        <v>30.419403935519892</v>
      </c>
      <c r="G84" s="112">
        <v>28.554624885087989</v>
      </c>
      <c r="H84" s="112">
        <v>15.726407685495435</v>
      </c>
      <c r="I84" s="167">
        <v>0</v>
      </c>
      <c r="J84" s="167">
        <v>23.488591492722012</v>
      </c>
      <c r="K84" s="167">
        <v>34.300494901766236</v>
      </c>
      <c r="L84" s="167">
        <v>24.522001053459103</v>
      </c>
      <c r="M84" s="168">
        <v>32.334693941079308</v>
      </c>
      <c r="N84" s="167">
        <v>30.469914890647402</v>
      </c>
      <c r="O84" s="169"/>
    </row>
    <row r="85" spans="1:19" ht="17.350000000000001" thickBot="1" x14ac:dyDescent="0.7">
      <c r="A85" s="84" t="s">
        <v>88</v>
      </c>
      <c r="B85" s="155"/>
      <c r="C85" s="112">
        <v>19</v>
      </c>
      <c r="D85" s="112">
        <v>19</v>
      </c>
      <c r="E85" s="112">
        <v>18.948610305786133</v>
      </c>
      <c r="F85" s="112">
        <v>16.759819120966412</v>
      </c>
      <c r="G85" s="112">
        <v>12.77770624446504</v>
      </c>
      <c r="H85" s="112">
        <v>13.760606724808506</v>
      </c>
      <c r="I85" s="167">
        <v>13.760606724808506</v>
      </c>
      <c r="J85" s="167">
        <v>12.77770624446504</v>
      </c>
      <c r="K85" s="167">
        <v>16.709308165838898</v>
      </c>
      <c r="L85" s="167">
        <v>17.641697691054851</v>
      </c>
      <c r="M85" s="168">
        <v>16.709308165838898</v>
      </c>
      <c r="N85" s="167">
        <v>13.912136778090215</v>
      </c>
      <c r="O85" s="169"/>
    </row>
    <row r="86" spans="1:19" ht="18" thickBot="1" x14ac:dyDescent="0.7">
      <c r="A86" s="19" t="s">
        <v>89</v>
      </c>
      <c r="B86" s="16" t="s">
        <v>90</v>
      </c>
      <c r="C86" s="100">
        <v>601.94861125946045</v>
      </c>
      <c r="D86" s="100">
        <v>49</v>
      </c>
      <c r="E86" s="100">
        <v>50.897220611572266</v>
      </c>
      <c r="F86" s="100">
        <v>47.179223056486308</v>
      </c>
      <c r="G86" s="100">
        <v>615.38372273111554</v>
      </c>
      <c r="H86" s="72">
        <v>600.38423120717903</v>
      </c>
      <c r="I86" s="72">
        <v>581.86338992793355</v>
      </c>
      <c r="J86" s="72">
        <v>576.31768933874957</v>
      </c>
      <c r="K86" s="72">
        <v>581.00980306760516</v>
      </c>
      <c r="L86" s="72">
        <v>575.16369874451402</v>
      </c>
      <c r="M86" s="122">
        <v>580.04400210691824</v>
      </c>
      <c r="N86" s="72">
        <v>545.25564786014388</v>
      </c>
      <c r="O86" s="166"/>
    </row>
    <row r="87" spans="1:19" x14ac:dyDescent="0.65">
      <c r="A87" s="9"/>
      <c r="B87" s="147"/>
      <c r="C87" s="73"/>
      <c r="D87" s="73"/>
      <c r="E87" s="73"/>
      <c r="F87" s="73"/>
      <c r="G87" s="73"/>
      <c r="H87" s="27"/>
      <c r="I87" s="27"/>
      <c r="J87" s="27"/>
      <c r="K87" s="27"/>
      <c r="L87" s="27"/>
      <c r="M87" s="123"/>
      <c r="N87" s="27"/>
      <c r="O87" s="170"/>
    </row>
    <row r="88" spans="1:19" x14ac:dyDescent="0.65">
      <c r="A88" s="20" t="s">
        <v>91</v>
      </c>
      <c r="B88" s="171"/>
      <c r="C88" s="73"/>
      <c r="D88" s="73"/>
      <c r="E88" s="73"/>
      <c r="F88" s="73"/>
      <c r="G88" s="73"/>
      <c r="H88" s="27"/>
      <c r="I88" s="27"/>
      <c r="J88" s="27"/>
      <c r="K88" s="27"/>
      <c r="L88" s="27"/>
      <c r="M88" s="123"/>
      <c r="N88" s="27"/>
      <c r="O88" s="170"/>
    </row>
    <row r="89" spans="1:19" ht="17.7" x14ac:dyDescent="0.65">
      <c r="A89" s="21" t="s">
        <v>92</v>
      </c>
      <c r="B89" s="172"/>
      <c r="C89" s="111">
        <v>0</v>
      </c>
      <c r="D89" s="111">
        <v>0</v>
      </c>
      <c r="E89" s="111">
        <v>0</v>
      </c>
      <c r="F89" s="111">
        <v>0</v>
      </c>
      <c r="G89" s="1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50"/>
    </row>
    <row r="90" spans="1:19" x14ac:dyDescent="0.65">
      <c r="A90" s="21" t="s">
        <v>93</v>
      </c>
      <c r="B90" s="147"/>
      <c r="C90" s="111">
        <v>2</v>
      </c>
      <c r="D90" s="111">
        <v>38</v>
      </c>
      <c r="E90" s="111">
        <v>11</v>
      </c>
      <c r="F90" s="111">
        <v>26</v>
      </c>
      <c r="G90" s="111">
        <v>3</v>
      </c>
      <c r="H90" s="11">
        <v>18</v>
      </c>
      <c r="I90" s="11">
        <v>0</v>
      </c>
      <c r="J90" s="22">
        <v>0</v>
      </c>
      <c r="K90" s="22">
        <v>5</v>
      </c>
      <c r="L90" s="22">
        <v>0</v>
      </c>
      <c r="M90" s="11">
        <v>25</v>
      </c>
      <c r="N90" s="22">
        <v>14</v>
      </c>
      <c r="O90" s="173"/>
    </row>
    <row r="91" spans="1:19" ht="17.350000000000001" thickBot="1" x14ac:dyDescent="0.7">
      <c r="A91" s="23" t="s">
        <v>94</v>
      </c>
      <c r="B91" s="24"/>
      <c r="C91" s="113">
        <v>2</v>
      </c>
      <c r="D91" s="113">
        <v>38</v>
      </c>
      <c r="E91" s="113">
        <v>11</v>
      </c>
      <c r="F91" s="113">
        <v>26</v>
      </c>
      <c r="G91" s="114">
        <v>3</v>
      </c>
      <c r="H91" s="25">
        <v>18</v>
      </c>
      <c r="I91" s="25">
        <v>0</v>
      </c>
      <c r="J91" s="26">
        <v>0</v>
      </c>
      <c r="K91" s="26">
        <v>5</v>
      </c>
      <c r="L91" s="26">
        <v>0</v>
      </c>
      <c r="M91" s="25">
        <v>25</v>
      </c>
      <c r="N91" s="26">
        <v>14</v>
      </c>
      <c r="O91" s="174"/>
    </row>
    <row r="92" spans="1:19" ht="17.350000000000001" thickTop="1" x14ac:dyDescent="0.65">
      <c r="A92" s="9" t="s">
        <v>95</v>
      </c>
      <c r="B92" s="147"/>
      <c r="C92" s="111">
        <v>0</v>
      </c>
      <c r="D92" s="111">
        <v>0</v>
      </c>
      <c r="E92" s="111">
        <v>0</v>
      </c>
      <c r="F92" s="111">
        <v>0</v>
      </c>
      <c r="G92" s="111">
        <v>0</v>
      </c>
      <c r="H92" s="11">
        <v>0</v>
      </c>
      <c r="I92" s="11">
        <v>0</v>
      </c>
      <c r="J92" s="22">
        <v>0</v>
      </c>
      <c r="K92" s="22">
        <v>0</v>
      </c>
      <c r="L92" s="22">
        <v>0</v>
      </c>
      <c r="M92" s="11">
        <v>0</v>
      </c>
      <c r="N92" s="22">
        <v>0</v>
      </c>
      <c r="O92" s="173"/>
    </row>
    <row r="93" spans="1:19" x14ac:dyDescent="0.65">
      <c r="A93" s="9"/>
      <c r="B93" s="147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124"/>
      <c r="N93" s="73"/>
      <c r="O93" s="175"/>
    </row>
    <row r="94" spans="1:19" x14ac:dyDescent="0.65">
      <c r="A94" s="20" t="s">
        <v>96</v>
      </c>
      <c r="B94" s="171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124"/>
      <c r="N94" s="73"/>
      <c r="O94" s="175"/>
    </row>
    <row r="95" spans="1:19" ht="17.7" x14ac:dyDescent="0.65">
      <c r="A95" s="21" t="s">
        <v>97</v>
      </c>
      <c r="B95" s="172" t="s">
        <v>98</v>
      </c>
      <c r="C95" s="99">
        <v>3</v>
      </c>
      <c r="D95" s="99">
        <v>-10</v>
      </c>
      <c r="E95" s="99">
        <v>-5</v>
      </c>
      <c r="F95" s="99">
        <v>-3</v>
      </c>
      <c r="G95" s="99">
        <v>11</v>
      </c>
      <c r="H95" s="74">
        <v>-38</v>
      </c>
      <c r="I95" s="74">
        <v>10</v>
      </c>
      <c r="J95" s="74">
        <v>40</v>
      </c>
      <c r="K95" s="74">
        <v>-3</v>
      </c>
      <c r="L95" s="74">
        <v>-58</v>
      </c>
      <c r="M95" s="125">
        <v>-7.000007152557373</v>
      </c>
      <c r="N95" s="74">
        <v>9</v>
      </c>
      <c r="O95" s="148"/>
    </row>
    <row r="96" spans="1:19" x14ac:dyDescent="0.65">
      <c r="A96" s="21" t="s">
        <v>99</v>
      </c>
      <c r="B96" s="147"/>
      <c r="C96" s="102">
        <v>-285</v>
      </c>
      <c r="D96" s="102">
        <v>49</v>
      </c>
      <c r="E96" s="102">
        <v>-246</v>
      </c>
      <c r="F96" s="102">
        <v>-505</v>
      </c>
      <c r="G96" s="102">
        <v>-740</v>
      </c>
      <c r="H96" s="75">
        <v>-505</v>
      </c>
      <c r="I96" s="75">
        <v>-227</v>
      </c>
      <c r="J96" s="75">
        <v>-413</v>
      </c>
      <c r="K96" s="75">
        <v>-302</v>
      </c>
      <c r="L96" s="75">
        <v>-84</v>
      </c>
      <c r="M96" s="126">
        <v>-266</v>
      </c>
      <c r="N96" s="75">
        <v>-429</v>
      </c>
      <c r="O96" s="176"/>
      <c r="S96" s="17"/>
    </row>
    <row r="97" spans="1:19" ht="17.350000000000001" thickBot="1" x14ac:dyDescent="0.7">
      <c r="A97" s="23" t="s">
        <v>100</v>
      </c>
      <c r="B97" s="24"/>
      <c r="C97" s="103">
        <v>-282</v>
      </c>
      <c r="D97" s="103">
        <v>39</v>
      </c>
      <c r="E97" s="103">
        <v>-251</v>
      </c>
      <c r="F97" s="103">
        <v>-508</v>
      </c>
      <c r="G97" s="103">
        <v>-729</v>
      </c>
      <c r="H97" s="76">
        <v>-543</v>
      </c>
      <c r="I97" s="76">
        <v>-217</v>
      </c>
      <c r="J97" s="76">
        <v>-373</v>
      </c>
      <c r="K97" s="76">
        <v>-305</v>
      </c>
      <c r="L97" s="76">
        <v>-142</v>
      </c>
      <c r="M97" s="127">
        <v>-273.00000715255737</v>
      </c>
      <c r="N97" s="76">
        <v>-420</v>
      </c>
      <c r="O97" s="177"/>
      <c r="S97" s="17"/>
    </row>
    <row r="98" spans="1:19" ht="18" thickTop="1" x14ac:dyDescent="0.65">
      <c r="A98" s="9" t="s">
        <v>101</v>
      </c>
      <c r="B98" s="172" t="s">
        <v>102</v>
      </c>
      <c r="C98" s="99">
        <v>9.0749999999999993</v>
      </c>
      <c r="D98" s="99">
        <v>3.3250000000000002</v>
      </c>
      <c r="E98" s="99">
        <v>7.9749999999999996</v>
      </c>
      <c r="F98" s="99">
        <v>5.7249999999999996</v>
      </c>
      <c r="G98" s="99">
        <v>9.35</v>
      </c>
      <c r="H98" s="74">
        <v>5.2</v>
      </c>
      <c r="I98" s="74">
        <v>3.2749999999999999</v>
      </c>
      <c r="J98" s="74">
        <v>4.45</v>
      </c>
      <c r="K98" s="74">
        <v>5.1749999999999998</v>
      </c>
      <c r="L98" s="74">
        <v>4.9000000000000004</v>
      </c>
      <c r="M98" s="125">
        <v>2.5</v>
      </c>
      <c r="N98" s="74">
        <v>3.7250000000000001</v>
      </c>
      <c r="O98" s="148"/>
      <c r="S98" s="17"/>
    </row>
    <row r="99" spans="1:19" x14ac:dyDescent="0.65">
      <c r="A99" s="9" t="s">
        <v>103</v>
      </c>
      <c r="B99" s="147"/>
      <c r="C99" s="99">
        <v>12.210785025000002</v>
      </c>
      <c r="D99" s="99">
        <v>7.7229775000000361E-2</v>
      </c>
      <c r="E99" s="99">
        <v>0.18523532500000087</v>
      </c>
      <c r="F99" s="99">
        <v>0.13297457500000062</v>
      </c>
      <c r="G99" s="99">
        <v>1.1626619500000011</v>
      </c>
      <c r="H99" s="74">
        <v>0.09</v>
      </c>
      <c r="I99" s="74">
        <v>1.0569751750000003</v>
      </c>
      <c r="J99" s="74">
        <v>1.08</v>
      </c>
      <c r="K99" s="74">
        <v>9.0029475000000553E-2</v>
      </c>
      <c r="L99" s="74">
        <v>2.09</v>
      </c>
      <c r="M99" s="125">
        <v>1.0434925000000002</v>
      </c>
      <c r="N99" s="74">
        <v>2.06</v>
      </c>
      <c r="O99" s="148"/>
      <c r="R99" s="17"/>
      <c r="S99" s="17"/>
    </row>
    <row r="100" spans="1:19" ht="17.350000000000001" thickBot="1" x14ac:dyDescent="0.7">
      <c r="A100" s="9"/>
      <c r="B100" s="147"/>
      <c r="C100" s="73"/>
      <c r="D100" s="73"/>
      <c r="E100" s="73"/>
      <c r="F100" s="73"/>
      <c r="G100" s="73"/>
      <c r="H100" s="27"/>
      <c r="I100" s="27"/>
      <c r="J100" s="27"/>
      <c r="K100" s="27"/>
      <c r="L100" s="27"/>
      <c r="M100" s="123"/>
      <c r="N100" s="27"/>
      <c r="O100" s="170"/>
      <c r="R100" s="17"/>
      <c r="S100" s="17"/>
    </row>
    <row r="101" spans="1:19" ht="18" thickBot="1" x14ac:dyDescent="0.7">
      <c r="A101" s="15" t="s">
        <v>104</v>
      </c>
      <c r="B101" s="16" t="s">
        <v>105</v>
      </c>
      <c r="C101" s="100">
        <v>3538.0184087995299</v>
      </c>
      <c r="D101" s="100">
        <v>3012.7755155672548</v>
      </c>
      <c r="E101" s="100">
        <v>3574.1286325658348</v>
      </c>
      <c r="F101" s="100">
        <v>3590.9296067156533</v>
      </c>
      <c r="G101" s="100">
        <v>3902.7085589393323</v>
      </c>
      <c r="H101" s="72">
        <v>4254.1136826465599</v>
      </c>
      <c r="I101" s="77">
        <v>4142.6258612332085</v>
      </c>
      <c r="J101" s="72">
        <v>4239.0126832233136</v>
      </c>
      <c r="K101" s="72">
        <v>4254.7406243046662</v>
      </c>
      <c r="L101" s="72">
        <v>3871.6084211084626</v>
      </c>
      <c r="M101" s="122">
        <v>3273.5241214207017</v>
      </c>
      <c r="N101" s="72">
        <v>3024.0386962181074</v>
      </c>
      <c r="O101" s="166"/>
      <c r="R101" s="17"/>
      <c r="S101" s="17"/>
    </row>
    <row r="102" spans="1:19" x14ac:dyDescent="0.65">
      <c r="A102" s="9"/>
      <c r="B102" s="147"/>
      <c r="C102" s="104"/>
      <c r="D102" s="104"/>
      <c r="E102" s="73"/>
      <c r="F102" s="73"/>
      <c r="G102" s="73"/>
      <c r="H102" s="27"/>
      <c r="I102" s="28"/>
      <c r="J102" s="27"/>
      <c r="K102" s="27"/>
      <c r="L102" s="27"/>
      <c r="M102" s="27"/>
      <c r="N102" s="27"/>
      <c r="O102" s="170"/>
      <c r="R102" s="17"/>
      <c r="S102" s="17"/>
    </row>
    <row r="103" spans="1:19" ht="15.7" hidden="1" customHeight="1" outlineLevel="1" x14ac:dyDescent="0.65">
      <c r="A103" s="20" t="s">
        <v>146</v>
      </c>
      <c r="B103" s="171"/>
      <c r="C103" s="91"/>
      <c r="D103" s="91"/>
      <c r="E103" s="91"/>
      <c r="F103" s="91"/>
      <c r="G103" s="91"/>
      <c r="H103" s="10"/>
      <c r="I103" s="28"/>
      <c r="J103" s="27"/>
      <c r="K103" s="27"/>
      <c r="L103" s="27"/>
      <c r="M103" s="27"/>
      <c r="N103" s="27"/>
      <c r="O103" s="170"/>
      <c r="R103" s="17"/>
      <c r="S103" s="17"/>
    </row>
    <row r="104" spans="1:19" ht="15.7" hidden="1" customHeight="1" outlineLevel="1" x14ac:dyDescent="0.65">
      <c r="A104" s="9" t="s">
        <v>106</v>
      </c>
      <c r="B104" s="147"/>
      <c r="C104" s="73">
        <v>0</v>
      </c>
      <c r="D104" s="73">
        <v>0</v>
      </c>
      <c r="E104" s="73">
        <v>0</v>
      </c>
      <c r="F104" s="73">
        <v>0</v>
      </c>
      <c r="G104" s="73">
        <v>0</v>
      </c>
      <c r="H104" s="29">
        <v>0</v>
      </c>
      <c r="I104" s="30">
        <v>0</v>
      </c>
      <c r="J104" s="29">
        <v>0</v>
      </c>
      <c r="K104" s="29">
        <v>0</v>
      </c>
      <c r="L104" s="29">
        <v>0</v>
      </c>
      <c r="M104" s="29">
        <v>0</v>
      </c>
      <c r="N104" s="29">
        <v>0</v>
      </c>
      <c r="O104" s="148"/>
      <c r="R104" s="17"/>
      <c r="S104" s="17"/>
    </row>
    <row r="105" spans="1:19" ht="15.7" hidden="1" customHeight="1" outlineLevel="1" x14ac:dyDescent="0.65">
      <c r="A105" s="9" t="s">
        <v>107</v>
      </c>
      <c r="B105" s="147"/>
      <c r="C105" s="73">
        <v>0</v>
      </c>
      <c r="D105" s="73">
        <v>0</v>
      </c>
      <c r="E105" s="73">
        <v>0</v>
      </c>
      <c r="F105" s="73">
        <v>0</v>
      </c>
      <c r="G105" s="73">
        <v>0</v>
      </c>
      <c r="H105" s="29">
        <v>0</v>
      </c>
      <c r="I105" s="30">
        <v>0</v>
      </c>
      <c r="J105" s="29">
        <v>0</v>
      </c>
      <c r="K105" s="29">
        <v>0</v>
      </c>
      <c r="L105" s="29">
        <v>0</v>
      </c>
      <c r="M105" s="29">
        <v>0</v>
      </c>
      <c r="N105" s="29">
        <v>0</v>
      </c>
      <c r="O105" s="148"/>
      <c r="R105" s="17"/>
      <c r="S105" s="17"/>
    </row>
    <row r="106" spans="1:19" ht="15.7" hidden="1" customHeight="1" outlineLevel="1" x14ac:dyDescent="0.65">
      <c r="A106" s="9" t="s">
        <v>108</v>
      </c>
      <c r="B106" s="147"/>
      <c r="C106" s="73">
        <v>0</v>
      </c>
      <c r="D106" s="73">
        <v>0</v>
      </c>
      <c r="E106" s="73">
        <v>0</v>
      </c>
      <c r="F106" s="73">
        <v>0</v>
      </c>
      <c r="G106" s="73">
        <v>0</v>
      </c>
      <c r="H106" s="29">
        <v>0</v>
      </c>
      <c r="I106" s="30">
        <v>0</v>
      </c>
      <c r="J106" s="29">
        <v>0</v>
      </c>
      <c r="K106" s="29">
        <v>0</v>
      </c>
      <c r="L106" s="29">
        <v>0</v>
      </c>
      <c r="M106" s="29">
        <v>0</v>
      </c>
      <c r="N106" s="29">
        <v>0</v>
      </c>
      <c r="O106" s="148"/>
      <c r="R106" s="17"/>
      <c r="S106" s="17"/>
    </row>
    <row r="107" spans="1:19" collapsed="1" x14ac:dyDescent="0.65">
      <c r="A107" s="9" t="s">
        <v>109</v>
      </c>
      <c r="B107" s="147"/>
      <c r="C107" s="111">
        <v>0</v>
      </c>
      <c r="D107" s="111">
        <v>0</v>
      </c>
      <c r="E107" s="111">
        <v>0</v>
      </c>
      <c r="F107" s="111">
        <v>0</v>
      </c>
      <c r="G107" s="111">
        <v>0</v>
      </c>
      <c r="H107" s="29">
        <v>0</v>
      </c>
      <c r="I107" s="30">
        <v>0</v>
      </c>
      <c r="J107" s="29">
        <v>0</v>
      </c>
      <c r="K107" s="29">
        <v>0</v>
      </c>
      <c r="L107" s="29">
        <v>0</v>
      </c>
      <c r="M107" s="29">
        <v>0</v>
      </c>
      <c r="N107" s="29">
        <v>0</v>
      </c>
      <c r="O107" s="148"/>
      <c r="R107" s="17"/>
      <c r="S107" s="17"/>
    </row>
    <row r="108" spans="1:19" ht="15.7" hidden="1" customHeight="1" outlineLevel="1" x14ac:dyDescent="0.65">
      <c r="A108" s="9" t="s">
        <v>110</v>
      </c>
      <c r="B108" s="147"/>
      <c r="C108" s="133">
        <v>0</v>
      </c>
      <c r="D108" s="133">
        <v>0</v>
      </c>
      <c r="E108" s="133">
        <v>0</v>
      </c>
      <c r="F108" s="133">
        <v>0</v>
      </c>
      <c r="G108" s="133">
        <v>0</v>
      </c>
      <c r="H108" s="111">
        <v>0</v>
      </c>
      <c r="I108" s="178">
        <v>0</v>
      </c>
      <c r="J108" s="111">
        <v>0</v>
      </c>
      <c r="K108" s="111">
        <v>0</v>
      </c>
      <c r="L108" s="111">
        <v>0</v>
      </c>
      <c r="M108" s="111">
        <v>0</v>
      </c>
      <c r="N108" s="111">
        <v>0</v>
      </c>
      <c r="O108" s="179"/>
      <c r="R108" s="17">
        <v>3531</v>
      </c>
    </row>
    <row r="109" spans="1:19" ht="15.7" hidden="1" customHeight="1" outlineLevel="1" x14ac:dyDescent="0.65">
      <c r="A109" s="9" t="s">
        <v>111</v>
      </c>
      <c r="B109" s="147"/>
      <c r="C109" s="73">
        <v>54.654556000000007</v>
      </c>
      <c r="D109" s="73">
        <v>54.654556000000007</v>
      </c>
      <c r="E109" s="73">
        <v>54.654556000000007</v>
      </c>
      <c r="F109" s="73">
        <v>55.1867375</v>
      </c>
      <c r="G109" s="73">
        <v>55.1867375</v>
      </c>
      <c r="H109" s="29">
        <v>55.2</v>
      </c>
      <c r="I109" s="30">
        <v>55.1867375</v>
      </c>
      <c r="J109" s="29">
        <v>55.1867375</v>
      </c>
      <c r="K109" s="29">
        <v>55.1867375</v>
      </c>
      <c r="L109" s="29">
        <v>55.2</v>
      </c>
      <c r="M109" s="118">
        <v>54.871737500000002</v>
      </c>
      <c r="N109" s="29">
        <v>54.871737500000002</v>
      </c>
      <c r="O109" s="148"/>
      <c r="R109" s="17">
        <v>2908</v>
      </c>
    </row>
    <row r="110" spans="1:19" ht="15.7" hidden="1" customHeight="1" outlineLevel="1" x14ac:dyDescent="0.65">
      <c r="A110" s="9" t="s">
        <v>112</v>
      </c>
      <c r="B110" s="147"/>
      <c r="C110" s="73">
        <v>0</v>
      </c>
      <c r="D110" s="73">
        <v>0</v>
      </c>
      <c r="E110" s="73">
        <v>0</v>
      </c>
      <c r="F110" s="73">
        <v>0</v>
      </c>
      <c r="G110" s="73">
        <v>0</v>
      </c>
      <c r="H110" s="29">
        <v>0</v>
      </c>
      <c r="I110" s="30">
        <v>0</v>
      </c>
      <c r="J110" s="29">
        <v>0</v>
      </c>
      <c r="K110" s="29">
        <v>0</v>
      </c>
      <c r="L110" s="29">
        <v>0</v>
      </c>
      <c r="M110" s="118">
        <v>0</v>
      </c>
      <c r="N110" s="29">
        <v>0</v>
      </c>
      <c r="O110" s="148"/>
      <c r="R110" s="17">
        <v>3533</v>
      </c>
    </row>
    <row r="111" spans="1:19" hidden="1" outlineLevel="1" x14ac:dyDescent="0.65">
      <c r="A111" s="9" t="s">
        <v>113</v>
      </c>
      <c r="B111" s="147"/>
      <c r="C111" s="73">
        <v>42.800000000000004</v>
      </c>
      <c r="D111" s="73">
        <v>42.800000000000004</v>
      </c>
      <c r="E111" s="73">
        <v>42.800000000000004</v>
      </c>
      <c r="F111" s="73">
        <v>0</v>
      </c>
      <c r="G111" s="73">
        <v>42.8</v>
      </c>
      <c r="H111" s="29">
        <v>42.8</v>
      </c>
      <c r="I111" s="30">
        <v>42.800000000000004</v>
      </c>
      <c r="J111" s="29">
        <v>42.800000000000004</v>
      </c>
      <c r="K111" s="29">
        <v>42.800000000000004</v>
      </c>
      <c r="L111" s="29">
        <v>42.8</v>
      </c>
      <c r="M111" s="118">
        <v>0</v>
      </c>
      <c r="N111" s="29">
        <v>0</v>
      </c>
      <c r="O111" s="148"/>
    </row>
    <row r="112" spans="1:19" collapsed="1" x14ac:dyDescent="0.65">
      <c r="A112" s="9" t="s">
        <v>114</v>
      </c>
      <c r="B112" s="147"/>
      <c r="C112" s="112">
        <v>150.39614868164063</v>
      </c>
      <c r="D112" s="112">
        <v>143.25465393066406</v>
      </c>
      <c r="E112" s="112">
        <v>140.26371765136719</v>
      </c>
      <c r="F112" s="112">
        <v>130.30093383789063</v>
      </c>
      <c r="G112" s="112">
        <v>95</v>
      </c>
      <c r="H112" s="111">
        <v>103</v>
      </c>
      <c r="I112" s="30">
        <v>94</v>
      </c>
      <c r="J112" s="29">
        <v>138</v>
      </c>
      <c r="K112" s="29">
        <v>113</v>
      </c>
      <c r="L112" s="29">
        <v>151</v>
      </c>
      <c r="M112" s="118">
        <v>139</v>
      </c>
      <c r="N112" s="29">
        <v>137.63766479492188</v>
      </c>
      <c r="O112" s="148"/>
    </row>
    <row r="113" spans="1:15" x14ac:dyDescent="0.65">
      <c r="A113" s="9" t="s">
        <v>115</v>
      </c>
      <c r="C113" s="112">
        <v>247.85070468164065</v>
      </c>
      <c r="D113" s="112">
        <v>240.70920993066409</v>
      </c>
      <c r="E113" s="112">
        <v>237.71827365136721</v>
      </c>
      <c r="F113" s="112">
        <v>185.48767133789062</v>
      </c>
      <c r="G113" s="112">
        <v>192.9867375</v>
      </c>
      <c r="H113" s="111">
        <v>201</v>
      </c>
      <c r="I113" s="180">
        <v>191.9867375</v>
      </c>
      <c r="J113" s="181">
        <v>235.9867375</v>
      </c>
      <c r="K113" s="181">
        <v>210.9867375</v>
      </c>
      <c r="L113" s="181">
        <v>249</v>
      </c>
      <c r="M113" s="181">
        <v>193.87173749999999</v>
      </c>
      <c r="N113" s="181">
        <v>192.50940229492187</v>
      </c>
      <c r="O113" s="182"/>
    </row>
    <row r="114" spans="1:15" ht="17.350000000000001" thickBot="1" x14ac:dyDescent="0.7">
      <c r="A114" s="9"/>
      <c r="B114" s="147"/>
      <c r="C114" s="183"/>
      <c r="D114" s="183"/>
      <c r="E114" s="183"/>
      <c r="F114" s="183"/>
      <c r="G114" s="183"/>
      <c r="I114" s="184"/>
      <c r="O114" s="185" t="s">
        <v>22</v>
      </c>
    </row>
    <row r="115" spans="1:15" ht="18" thickBot="1" x14ac:dyDescent="0.7">
      <c r="A115" s="4" t="s">
        <v>116</v>
      </c>
      <c r="B115" s="5" t="s">
        <v>117</v>
      </c>
      <c r="C115" s="105">
        <v>3538.0184087995299</v>
      </c>
      <c r="D115" s="105">
        <v>3012.7755155672548</v>
      </c>
      <c r="E115" s="105">
        <v>3574.1286325658348</v>
      </c>
      <c r="F115" s="105">
        <v>3590.9296067156533</v>
      </c>
      <c r="G115" s="105">
        <v>3902.7085589393323</v>
      </c>
      <c r="H115" s="31">
        <v>4254.1136826465599</v>
      </c>
      <c r="I115" s="8">
        <v>4142.6258612332085</v>
      </c>
      <c r="J115" s="31">
        <v>4239.0126832233136</v>
      </c>
      <c r="K115" s="194">
        <v>4254.7406243046662</v>
      </c>
      <c r="L115" s="31">
        <v>3871.6084211084626</v>
      </c>
      <c r="M115" s="31">
        <v>3273.5241214207017</v>
      </c>
      <c r="N115" s="31">
        <v>3024.0386962181074</v>
      </c>
      <c r="O115" s="195">
        <f>MAX(C115:N115)</f>
        <v>4254.7406243046662</v>
      </c>
    </row>
    <row r="116" spans="1:15" x14ac:dyDescent="0.65">
      <c r="A116" s="9" t="s">
        <v>16</v>
      </c>
      <c r="B116" s="147"/>
      <c r="C116" s="91">
        <v>22</v>
      </c>
      <c r="D116" s="91">
        <v>18</v>
      </c>
      <c r="E116" s="91">
        <v>30</v>
      </c>
      <c r="F116" s="91">
        <v>12</v>
      </c>
      <c r="G116" s="91">
        <v>22</v>
      </c>
      <c r="H116" s="10">
        <v>25</v>
      </c>
      <c r="I116" s="32">
        <v>13</v>
      </c>
      <c r="J116" s="10">
        <v>25</v>
      </c>
      <c r="K116" s="10">
        <v>4</v>
      </c>
      <c r="L116" s="10">
        <v>8</v>
      </c>
      <c r="M116" s="10">
        <v>15</v>
      </c>
      <c r="N116" s="10">
        <v>26</v>
      </c>
      <c r="O116" s="150"/>
    </row>
    <row r="117" spans="1:15" x14ac:dyDescent="0.65">
      <c r="A117" s="9" t="s">
        <v>17</v>
      </c>
      <c r="B117" s="147"/>
      <c r="C117" s="149">
        <v>800</v>
      </c>
      <c r="D117" s="149">
        <v>1700</v>
      </c>
      <c r="E117" s="110">
        <v>1800</v>
      </c>
      <c r="F117" s="110">
        <v>1700</v>
      </c>
      <c r="G117" s="110">
        <v>1700</v>
      </c>
      <c r="H117" s="10">
        <v>1700</v>
      </c>
      <c r="I117" s="32">
        <v>1600</v>
      </c>
      <c r="J117" s="10">
        <v>1700</v>
      </c>
      <c r="K117" s="10">
        <v>1700</v>
      </c>
      <c r="L117" s="10">
        <v>1700</v>
      </c>
      <c r="M117" s="10">
        <v>1600</v>
      </c>
      <c r="N117" s="10">
        <v>1000</v>
      </c>
      <c r="O117" s="150"/>
    </row>
    <row r="118" spans="1:15" x14ac:dyDescent="0.65">
      <c r="A118" s="9" t="s">
        <v>118</v>
      </c>
      <c r="B118" s="147"/>
      <c r="C118" s="91">
        <v>37</v>
      </c>
      <c r="D118" s="91">
        <v>81</v>
      </c>
      <c r="E118" s="91">
        <v>81</v>
      </c>
      <c r="F118" s="91">
        <v>87</v>
      </c>
      <c r="G118" s="91">
        <v>89</v>
      </c>
      <c r="H118" s="10">
        <v>93</v>
      </c>
      <c r="I118" s="32">
        <v>89</v>
      </c>
      <c r="J118" s="10">
        <v>95</v>
      </c>
      <c r="K118" s="10">
        <v>94</v>
      </c>
      <c r="L118" s="10">
        <v>92</v>
      </c>
      <c r="M118" s="10">
        <v>84</v>
      </c>
      <c r="N118" s="10">
        <v>44</v>
      </c>
      <c r="O118" s="150"/>
    </row>
    <row r="119" spans="1:15" x14ac:dyDescent="0.65">
      <c r="A119" s="33" t="s">
        <v>119</v>
      </c>
      <c r="B119" s="34"/>
      <c r="C119" s="106">
        <v>48</v>
      </c>
      <c r="D119" s="106">
        <v>75</v>
      </c>
      <c r="E119" s="106">
        <v>78</v>
      </c>
      <c r="F119" s="106">
        <v>82</v>
      </c>
      <c r="G119" s="106">
        <v>81</v>
      </c>
      <c r="H119" s="35">
        <v>86</v>
      </c>
      <c r="I119" s="36">
        <v>87</v>
      </c>
      <c r="J119" s="35">
        <v>87</v>
      </c>
      <c r="K119" s="35">
        <v>87</v>
      </c>
      <c r="L119" s="35">
        <v>85</v>
      </c>
      <c r="M119" s="35">
        <v>79</v>
      </c>
      <c r="N119" s="35">
        <v>44</v>
      </c>
      <c r="O119" s="186"/>
    </row>
    <row r="120" spans="1:15" x14ac:dyDescent="0.65">
      <c r="A120" s="9" t="s">
        <v>120</v>
      </c>
      <c r="B120" s="147"/>
      <c r="C120" s="73">
        <v>4384</v>
      </c>
      <c r="D120" s="73">
        <v>3610</v>
      </c>
      <c r="E120" s="73">
        <v>3456</v>
      </c>
      <c r="F120" s="73">
        <v>3547</v>
      </c>
      <c r="G120" s="73">
        <v>3790</v>
      </c>
      <c r="H120" s="37">
        <v>4071</v>
      </c>
      <c r="I120" s="38">
        <v>4089</v>
      </c>
      <c r="J120" s="37">
        <v>4148</v>
      </c>
      <c r="K120" s="37">
        <v>3867</v>
      </c>
      <c r="L120" s="37">
        <v>3627</v>
      </c>
      <c r="M120" s="37">
        <v>3085</v>
      </c>
      <c r="N120" s="37">
        <v>3954</v>
      </c>
      <c r="O120" s="187"/>
    </row>
    <row r="121" spans="1:15" x14ac:dyDescent="0.65">
      <c r="A121" s="9" t="s">
        <v>121</v>
      </c>
      <c r="B121" s="147"/>
      <c r="C121" s="78">
        <v>-0.19297025346726049</v>
      </c>
      <c r="D121" s="78">
        <v>-0.16543614527222861</v>
      </c>
      <c r="E121" s="78">
        <v>3.4180738589651316E-2</v>
      </c>
      <c r="F121" s="78">
        <v>1.2385003302975317E-2</v>
      </c>
      <c r="G121" s="78">
        <v>2.9738406052594257E-2</v>
      </c>
      <c r="H121" s="78">
        <v>4.4980025214089947E-2</v>
      </c>
      <c r="I121" s="79">
        <v>1.3114664033555545E-2</v>
      </c>
      <c r="J121" s="78">
        <v>2.1941341182091012E-2</v>
      </c>
      <c r="K121" s="78">
        <v>0.10026910377674336</v>
      </c>
      <c r="L121" s="78">
        <v>6.7440976318848156E-2</v>
      </c>
      <c r="M121" s="78">
        <v>6.1109925906224216E-2</v>
      </c>
      <c r="N121" s="78">
        <v>-0.23519506924175337</v>
      </c>
      <c r="O121" s="188"/>
    </row>
    <row r="122" spans="1:15" ht="17.350000000000001" thickBot="1" x14ac:dyDescent="0.7">
      <c r="A122" s="9"/>
      <c r="B122" s="147"/>
      <c r="C122" s="107"/>
      <c r="D122" s="107"/>
      <c r="E122" s="107"/>
      <c r="F122" s="107"/>
      <c r="G122" s="107"/>
      <c r="H122" s="80"/>
      <c r="I122" s="39"/>
      <c r="J122" s="80"/>
      <c r="K122" s="80"/>
      <c r="L122" s="80"/>
      <c r="M122" s="128"/>
      <c r="N122" s="80"/>
      <c r="O122" s="189"/>
    </row>
    <row r="123" spans="1:15" x14ac:dyDescent="0.65">
      <c r="A123" s="1" t="s">
        <v>122</v>
      </c>
      <c r="B123" s="1"/>
      <c r="C123" s="95" t="s">
        <v>1</v>
      </c>
      <c r="D123" s="95" t="s">
        <v>2</v>
      </c>
      <c r="E123" s="95" t="s">
        <v>3</v>
      </c>
      <c r="F123" s="95" t="s">
        <v>4</v>
      </c>
      <c r="G123" s="95" t="s">
        <v>5</v>
      </c>
      <c r="H123" s="2" t="s">
        <v>6</v>
      </c>
      <c r="I123" s="2" t="s">
        <v>7</v>
      </c>
      <c r="J123" s="2" t="s">
        <v>8</v>
      </c>
      <c r="K123" s="2" t="s">
        <v>9</v>
      </c>
      <c r="L123" s="2" t="s">
        <v>10</v>
      </c>
      <c r="M123" s="2" t="s">
        <v>11</v>
      </c>
      <c r="N123" s="2" t="s">
        <v>12</v>
      </c>
      <c r="O123" s="152" t="s">
        <v>149</v>
      </c>
    </row>
    <row r="124" spans="1:15" x14ac:dyDescent="0.65">
      <c r="A124" s="9"/>
      <c r="B124" s="147"/>
      <c r="C124" s="73"/>
      <c r="D124" s="96"/>
      <c r="E124" s="96"/>
      <c r="F124" s="96"/>
      <c r="G124" s="96"/>
      <c r="H124" s="13"/>
      <c r="I124" s="40"/>
      <c r="J124" s="13"/>
      <c r="K124" s="13"/>
      <c r="L124" s="13"/>
      <c r="M124" s="13"/>
      <c r="N124" s="13"/>
      <c r="O124" s="190"/>
    </row>
    <row r="125" spans="1:15" ht="15.5" hidden="1" customHeight="1" outlineLevel="1" x14ac:dyDescent="0.65">
      <c r="A125" s="20" t="s">
        <v>147</v>
      </c>
      <c r="B125" s="171"/>
      <c r="C125" s="73"/>
      <c r="D125" s="96"/>
      <c r="E125" s="96"/>
      <c r="F125" s="96"/>
      <c r="G125" s="96"/>
      <c r="H125" s="13"/>
      <c r="I125" s="40"/>
      <c r="J125" s="13"/>
      <c r="K125" s="13"/>
      <c r="L125" s="13"/>
      <c r="M125" s="13"/>
      <c r="N125" s="13"/>
      <c r="O125" s="190"/>
    </row>
    <row r="126" spans="1:15" hidden="1" outlineLevel="1" x14ac:dyDescent="0.65">
      <c r="A126" s="9" t="s">
        <v>106</v>
      </c>
      <c r="B126" s="147"/>
      <c r="C126" s="73">
        <v>0</v>
      </c>
      <c r="D126" s="96">
        <v>0</v>
      </c>
      <c r="E126" s="96">
        <v>0</v>
      </c>
      <c r="F126" s="96">
        <v>0</v>
      </c>
      <c r="G126" s="96">
        <v>0</v>
      </c>
      <c r="H126" s="41">
        <v>0</v>
      </c>
      <c r="I126" s="42">
        <v>0</v>
      </c>
      <c r="J126" s="41">
        <v>0</v>
      </c>
      <c r="K126" s="41">
        <v>0</v>
      </c>
      <c r="L126" s="41">
        <v>0</v>
      </c>
      <c r="M126" s="41">
        <v>0</v>
      </c>
      <c r="N126" s="41">
        <v>0</v>
      </c>
      <c r="O126" s="191"/>
    </row>
    <row r="127" spans="1:15" hidden="1" outlineLevel="1" x14ac:dyDescent="0.65">
      <c r="A127" s="9" t="s">
        <v>107</v>
      </c>
      <c r="B127" s="147"/>
      <c r="C127" s="73">
        <v>0</v>
      </c>
      <c r="D127" s="96">
        <v>0</v>
      </c>
      <c r="E127" s="96">
        <v>0</v>
      </c>
      <c r="F127" s="96">
        <v>0</v>
      </c>
      <c r="G127" s="96">
        <v>0</v>
      </c>
      <c r="H127" s="41">
        <v>0</v>
      </c>
      <c r="I127" s="42">
        <v>0</v>
      </c>
      <c r="J127" s="41">
        <v>0</v>
      </c>
      <c r="K127" s="41">
        <v>0</v>
      </c>
      <c r="L127" s="41">
        <v>0</v>
      </c>
      <c r="M127" s="41">
        <v>0</v>
      </c>
      <c r="N127" s="41">
        <v>0</v>
      </c>
      <c r="O127" s="191"/>
    </row>
    <row r="128" spans="1:15" hidden="1" outlineLevel="1" x14ac:dyDescent="0.65">
      <c r="A128" s="9" t="s">
        <v>108</v>
      </c>
      <c r="B128" s="147"/>
      <c r="C128" s="73">
        <v>0</v>
      </c>
      <c r="D128" s="96">
        <v>0</v>
      </c>
      <c r="E128" s="96">
        <v>0</v>
      </c>
      <c r="F128" s="96">
        <v>0</v>
      </c>
      <c r="G128" s="96">
        <v>0</v>
      </c>
      <c r="H128" s="41">
        <v>0</v>
      </c>
      <c r="I128" s="42">
        <v>0</v>
      </c>
      <c r="J128" s="41">
        <v>0</v>
      </c>
      <c r="K128" s="41">
        <v>0</v>
      </c>
      <c r="L128" s="41">
        <v>0</v>
      </c>
      <c r="M128" s="41">
        <v>0</v>
      </c>
      <c r="N128" s="41">
        <v>0</v>
      </c>
      <c r="O128" s="191"/>
    </row>
    <row r="129" spans="1:29" collapsed="1" x14ac:dyDescent="0.65">
      <c r="A129" s="9" t="s">
        <v>109</v>
      </c>
      <c r="B129" s="147"/>
      <c r="C129" s="112">
        <v>0</v>
      </c>
      <c r="D129" s="112">
        <v>0</v>
      </c>
      <c r="E129" s="112">
        <v>0</v>
      </c>
      <c r="F129" s="112">
        <v>0</v>
      </c>
      <c r="G129" s="112">
        <v>0</v>
      </c>
      <c r="H129" s="41">
        <v>0</v>
      </c>
      <c r="I129" s="42">
        <v>0</v>
      </c>
      <c r="J129" s="41">
        <v>0</v>
      </c>
      <c r="K129" s="41">
        <v>0</v>
      </c>
      <c r="L129" s="41">
        <v>0</v>
      </c>
      <c r="M129" s="41">
        <v>0</v>
      </c>
      <c r="N129" s="41">
        <v>0</v>
      </c>
      <c r="O129" s="191"/>
      <c r="U129" s="43"/>
      <c r="V129" s="43"/>
      <c r="W129" s="43"/>
      <c r="X129" s="43"/>
      <c r="Y129" s="43"/>
      <c r="Z129" s="43"/>
      <c r="AA129" s="43"/>
      <c r="AB129" s="43"/>
      <c r="AC129" s="43"/>
    </row>
    <row r="130" spans="1:29" outlineLevel="1" x14ac:dyDescent="0.65">
      <c r="A130" s="9" t="s">
        <v>110</v>
      </c>
      <c r="B130" s="147"/>
      <c r="C130" s="112">
        <v>0</v>
      </c>
      <c r="D130" s="112">
        <v>0</v>
      </c>
      <c r="E130" s="112">
        <v>0</v>
      </c>
      <c r="F130" s="112">
        <v>0</v>
      </c>
      <c r="G130" s="112">
        <v>0</v>
      </c>
      <c r="H130" s="112">
        <v>0</v>
      </c>
      <c r="I130" s="192">
        <v>0</v>
      </c>
      <c r="J130" s="111">
        <v>0</v>
      </c>
      <c r="K130" s="111">
        <v>0</v>
      </c>
      <c r="L130" s="111">
        <v>0</v>
      </c>
      <c r="M130" s="111">
        <v>0</v>
      </c>
      <c r="N130" s="111">
        <v>0</v>
      </c>
      <c r="O130" s="179"/>
    </row>
    <row r="131" spans="1:29" outlineLevel="1" x14ac:dyDescent="0.65">
      <c r="A131" s="9" t="s">
        <v>113</v>
      </c>
      <c r="B131" s="147"/>
      <c r="C131" s="112">
        <v>42.800000000000004</v>
      </c>
      <c r="D131" s="112">
        <v>42.800000000000004</v>
      </c>
      <c r="E131" s="112">
        <v>42.800000000000004</v>
      </c>
      <c r="F131" s="112">
        <v>0</v>
      </c>
      <c r="G131" s="112">
        <v>42.8</v>
      </c>
      <c r="H131" s="29">
        <v>42.8</v>
      </c>
      <c r="I131" s="30">
        <v>42.800000000000004</v>
      </c>
      <c r="J131" s="29">
        <v>42.800000000000004</v>
      </c>
      <c r="K131" s="29">
        <v>42.800000000000004</v>
      </c>
      <c r="L131" s="29">
        <v>42.8</v>
      </c>
      <c r="M131" s="29">
        <v>0</v>
      </c>
      <c r="N131" s="29">
        <v>0</v>
      </c>
      <c r="O131" s="148"/>
    </row>
    <row r="132" spans="1:29" outlineLevel="1" x14ac:dyDescent="0.65">
      <c r="A132" s="9" t="s">
        <v>114</v>
      </c>
      <c r="B132" s="147"/>
      <c r="C132" s="112">
        <v>150.39614868164063</v>
      </c>
      <c r="D132" s="112">
        <v>143.25465393066406</v>
      </c>
      <c r="E132" s="112">
        <v>140.26371765136719</v>
      </c>
      <c r="F132" s="112">
        <v>130.30093383789063</v>
      </c>
      <c r="G132" s="112">
        <v>95</v>
      </c>
      <c r="H132" s="29">
        <v>103</v>
      </c>
      <c r="I132" s="30">
        <v>94</v>
      </c>
      <c r="J132" s="29">
        <v>138</v>
      </c>
      <c r="K132" s="29">
        <v>113</v>
      </c>
      <c r="L132" s="29">
        <v>81</v>
      </c>
      <c r="M132" s="29">
        <v>139</v>
      </c>
      <c r="N132" s="29">
        <v>137.63766479492188</v>
      </c>
      <c r="O132" s="148"/>
    </row>
    <row r="133" spans="1:29" outlineLevel="1" x14ac:dyDescent="0.65">
      <c r="A133" s="9" t="s">
        <v>111</v>
      </c>
      <c r="B133" s="147"/>
      <c r="C133" s="112">
        <v>54.654556000000007</v>
      </c>
      <c r="D133" s="112">
        <v>54.654556000000007</v>
      </c>
      <c r="E133" s="112">
        <v>54.654556000000007</v>
      </c>
      <c r="F133" s="112">
        <v>55.1867375</v>
      </c>
      <c r="G133" s="112">
        <v>55.1867375</v>
      </c>
      <c r="H133" s="29">
        <v>55.2</v>
      </c>
      <c r="I133" s="30">
        <v>55.1867375</v>
      </c>
      <c r="J133" s="29">
        <v>55.1867375</v>
      </c>
      <c r="K133" s="29">
        <v>55.1867375</v>
      </c>
      <c r="L133" s="29">
        <v>55.2</v>
      </c>
      <c r="M133" s="29">
        <v>54.871737500000002</v>
      </c>
      <c r="N133" s="29">
        <v>54.871737500000002</v>
      </c>
      <c r="O133" s="148"/>
    </row>
    <row r="134" spans="1:29" x14ac:dyDescent="0.65">
      <c r="A134" s="9" t="s">
        <v>123</v>
      </c>
      <c r="B134" s="147"/>
      <c r="C134" s="112">
        <v>0</v>
      </c>
      <c r="D134" s="112">
        <v>0</v>
      </c>
      <c r="E134" s="112">
        <v>0</v>
      </c>
      <c r="F134" s="112">
        <v>0</v>
      </c>
      <c r="G134" s="112">
        <v>0</v>
      </c>
      <c r="H134" s="29">
        <v>0</v>
      </c>
      <c r="I134" s="30">
        <v>0</v>
      </c>
      <c r="J134" s="29">
        <v>0</v>
      </c>
      <c r="K134" s="29">
        <v>0</v>
      </c>
      <c r="L134" s="29">
        <v>0</v>
      </c>
      <c r="M134" s="29">
        <v>0</v>
      </c>
      <c r="N134" s="29">
        <v>0</v>
      </c>
      <c r="O134" s="148"/>
      <c r="U134" s="17"/>
      <c r="V134" s="17"/>
      <c r="W134" s="17"/>
      <c r="X134" s="17"/>
      <c r="Y134" s="17"/>
      <c r="Z134" s="17"/>
      <c r="AA134" s="17"/>
      <c r="AB134" s="17"/>
      <c r="AC134" s="17"/>
    </row>
    <row r="135" spans="1:29" x14ac:dyDescent="0.65">
      <c r="A135" s="9" t="s">
        <v>115</v>
      </c>
      <c r="C135" s="73">
        <v>247.85070468164065</v>
      </c>
      <c r="D135" s="156">
        <v>240.70920993066409</v>
      </c>
      <c r="E135" s="156">
        <v>237.71827365136721</v>
      </c>
      <c r="F135" s="156">
        <v>185.48767133789062</v>
      </c>
      <c r="G135" s="156">
        <v>192.9867375</v>
      </c>
      <c r="H135" s="181">
        <v>201</v>
      </c>
      <c r="I135" s="180">
        <v>191.9867375</v>
      </c>
      <c r="J135" s="181">
        <v>235.9867375</v>
      </c>
      <c r="K135" s="181">
        <v>210.9867375</v>
      </c>
      <c r="L135" s="181">
        <v>179</v>
      </c>
      <c r="M135" s="181">
        <v>193.87173749999999</v>
      </c>
      <c r="N135" s="181">
        <v>192.50940229492187</v>
      </c>
      <c r="O135" s="182"/>
      <c r="U135" s="45"/>
      <c r="V135" s="45"/>
      <c r="W135" s="45"/>
      <c r="X135" s="45"/>
      <c r="Y135" s="45"/>
    </row>
    <row r="136" spans="1:29" ht="17.350000000000001" thickBot="1" x14ac:dyDescent="0.7">
      <c r="A136" s="9"/>
      <c r="B136" s="147"/>
      <c r="C136" s="108">
        <f>C131+C133</f>
        <v>97.454556000000011</v>
      </c>
      <c r="D136" s="108">
        <f t="shared" ref="D136:G136" si="1">D131+D133</f>
        <v>97.454556000000011</v>
      </c>
      <c r="E136" s="108">
        <f t="shared" si="1"/>
        <v>97.454556000000011</v>
      </c>
      <c r="F136" s="108">
        <f t="shared" si="1"/>
        <v>55.1867375</v>
      </c>
      <c r="G136" s="108">
        <f t="shared" si="1"/>
        <v>97.986737500000004</v>
      </c>
      <c r="H136" s="14"/>
      <c r="I136" s="44"/>
      <c r="J136" s="14"/>
      <c r="K136" s="14"/>
      <c r="L136" s="14"/>
      <c r="M136" s="14"/>
      <c r="N136" s="14"/>
      <c r="O136" s="185" t="s">
        <v>22</v>
      </c>
    </row>
    <row r="137" spans="1:29" ht="18" thickBot="1" x14ac:dyDescent="0.7">
      <c r="A137" s="4" t="s">
        <v>124</v>
      </c>
      <c r="B137" s="5" t="s">
        <v>125</v>
      </c>
      <c r="C137" s="109">
        <v>3290.1677041178887</v>
      </c>
      <c r="D137" s="109">
        <v>2772.0663056365906</v>
      </c>
      <c r="E137" s="105">
        <v>3336.4103589144675</v>
      </c>
      <c r="F137" s="105">
        <v>3412</v>
      </c>
      <c r="G137" s="105">
        <v>3709.721821439332</v>
      </c>
      <c r="H137" s="194">
        <v>4053.1136826465599</v>
      </c>
      <c r="I137" s="8">
        <v>3950.6391237332077</v>
      </c>
      <c r="J137" s="31">
        <v>4003.0259457233128</v>
      </c>
      <c r="K137" s="31">
        <v>4043.7538868046663</v>
      </c>
      <c r="L137" s="31">
        <v>3635</v>
      </c>
      <c r="M137" s="31">
        <v>3079.6523839207016</v>
      </c>
      <c r="N137" s="31">
        <v>2831.5292939231854</v>
      </c>
      <c r="O137" s="195">
        <f>MAX(C137:N137)</f>
        <v>4053.1136826465599</v>
      </c>
    </row>
    <row r="138" spans="1:29" x14ac:dyDescent="0.65">
      <c r="A138" s="9" t="s">
        <v>16</v>
      </c>
      <c r="B138" s="147"/>
      <c r="C138" s="156">
        <v>22</v>
      </c>
      <c r="D138" s="156">
        <v>18</v>
      </c>
      <c r="E138" s="101">
        <v>30</v>
      </c>
      <c r="F138" s="101">
        <v>12</v>
      </c>
      <c r="G138" s="101">
        <v>22</v>
      </c>
      <c r="H138" s="11">
        <v>25</v>
      </c>
      <c r="I138" s="46">
        <v>13</v>
      </c>
      <c r="J138" s="11">
        <v>25</v>
      </c>
      <c r="K138" s="11">
        <v>4</v>
      </c>
      <c r="L138" s="11">
        <v>6</v>
      </c>
      <c r="M138" s="11">
        <v>15</v>
      </c>
      <c r="N138" s="11">
        <v>26</v>
      </c>
      <c r="O138" s="150"/>
    </row>
    <row r="139" spans="1:29" x14ac:dyDescent="0.65">
      <c r="A139" s="9" t="s">
        <v>17</v>
      </c>
      <c r="B139" s="147"/>
      <c r="C139" s="149">
        <v>800</v>
      </c>
      <c r="D139" s="149">
        <v>1700</v>
      </c>
      <c r="E139" s="110">
        <v>1800</v>
      </c>
      <c r="F139" s="110">
        <v>1800</v>
      </c>
      <c r="G139" s="110">
        <v>1700</v>
      </c>
      <c r="H139" s="11">
        <v>1700</v>
      </c>
      <c r="I139" s="46">
        <v>1600</v>
      </c>
      <c r="J139" s="11">
        <v>1700</v>
      </c>
      <c r="K139" s="11">
        <v>1700</v>
      </c>
      <c r="L139" s="11">
        <v>1700</v>
      </c>
      <c r="M139" s="11">
        <v>1600</v>
      </c>
      <c r="N139" s="11">
        <v>1000</v>
      </c>
      <c r="O139" s="150"/>
    </row>
    <row r="140" spans="1:29" x14ac:dyDescent="0.65">
      <c r="A140" s="9" t="s">
        <v>120</v>
      </c>
      <c r="B140" s="147"/>
      <c r="C140" s="99">
        <v>4225.2336110892575</v>
      </c>
      <c r="D140" s="99">
        <v>3427.2336110892575</v>
      </c>
      <c r="E140" s="99">
        <v>3280.2336110892575</v>
      </c>
      <c r="F140" s="99">
        <v>3356.7473916378381</v>
      </c>
      <c r="G140" s="99">
        <v>3610.7473916378381</v>
      </c>
      <c r="H140" s="47">
        <v>3889.7473916378381</v>
      </c>
      <c r="I140" s="48">
        <v>3893.7473916378381</v>
      </c>
      <c r="J140" s="47">
        <v>3959.7473916378381</v>
      </c>
      <c r="K140" s="47">
        <v>3680.7473916378381</v>
      </c>
      <c r="L140" s="47">
        <v>3442.7473916378381</v>
      </c>
      <c r="M140" s="47">
        <v>2897.2336110892575</v>
      </c>
      <c r="N140" s="47">
        <v>3771.2336110892575</v>
      </c>
      <c r="O140" s="187"/>
    </row>
    <row r="141" spans="1:29" x14ac:dyDescent="0.65">
      <c r="A141" s="9" t="s">
        <v>121</v>
      </c>
      <c r="B141" s="147"/>
      <c r="C141" s="78">
        <v>-0.22130513790225925</v>
      </c>
      <c r="D141" s="78">
        <v>-0.19116505607694445</v>
      </c>
      <c r="E141" s="78">
        <v>1.7125837512089737E-2</v>
      </c>
      <c r="F141" s="78">
        <v>1.6460162745580487E-2</v>
      </c>
      <c r="G141" s="78">
        <v>2.7411064543232611E-2</v>
      </c>
      <c r="H141" s="78">
        <v>4.1999203177030431E-2</v>
      </c>
      <c r="I141" s="79">
        <v>1.4611048528096582E-2</v>
      </c>
      <c r="J141" s="78">
        <v>1.092962500003658E-2</v>
      </c>
      <c r="K141" s="78">
        <v>9.8623039438003879E-2</v>
      </c>
      <c r="L141" s="78">
        <v>5.5842786731645777E-2</v>
      </c>
      <c r="M141" s="78">
        <v>6.2963087316545874E-2</v>
      </c>
      <c r="N141" s="78">
        <v>-0.24917690444921925</v>
      </c>
      <c r="O141" s="188"/>
    </row>
    <row r="142" spans="1:29" ht="17.350000000000001" thickBot="1" x14ac:dyDescent="0.7">
      <c r="A142" s="9"/>
      <c r="B142" s="147"/>
      <c r="C142" s="92"/>
      <c r="D142" s="92"/>
      <c r="E142" s="92"/>
      <c r="F142" s="92" t="s">
        <v>154</v>
      </c>
      <c r="G142" s="92"/>
      <c r="H142" s="12"/>
      <c r="I142" s="12"/>
      <c r="J142" s="12"/>
      <c r="K142" s="12"/>
      <c r="L142" s="12" t="s">
        <v>154</v>
      </c>
      <c r="M142" s="129"/>
      <c r="N142" s="12"/>
      <c r="O142" s="151"/>
    </row>
    <row r="143" spans="1:29" x14ac:dyDescent="0.65">
      <c r="A143" s="1" t="s">
        <v>126</v>
      </c>
      <c r="B143" s="1"/>
      <c r="C143" s="95" t="s">
        <v>1</v>
      </c>
      <c r="D143" s="95" t="s">
        <v>2</v>
      </c>
      <c r="E143" s="95" t="s">
        <v>3</v>
      </c>
      <c r="F143" s="95" t="s">
        <v>4</v>
      </c>
      <c r="G143" s="95" t="s">
        <v>5</v>
      </c>
      <c r="H143" s="2" t="s">
        <v>6</v>
      </c>
      <c r="I143" s="2" t="s">
        <v>7</v>
      </c>
      <c r="J143" s="2" t="s">
        <v>8</v>
      </c>
      <c r="K143" s="2" t="s">
        <v>9</v>
      </c>
      <c r="L143" s="2" t="s">
        <v>10</v>
      </c>
      <c r="M143" s="2" t="s">
        <v>11</v>
      </c>
      <c r="N143" s="2" t="s">
        <v>12</v>
      </c>
      <c r="O143" s="152"/>
    </row>
    <row r="144" spans="1:29" ht="17.350000000000001" thickBot="1" x14ac:dyDescent="0.7">
      <c r="A144" s="9"/>
      <c r="B144" s="147"/>
      <c r="C144" s="73"/>
      <c r="D144" s="96"/>
      <c r="E144" s="96"/>
      <c r="F144" s="96"/>
      <c r="G144" s="96"/>
      <c r="H144" s="13"/>
      <c r="I144" s="40"/>
      <c r="J144" s="13"/>
      <c r="K144" s="13"/>
      <c r="L144" s="13"/>
      <c r="M144" s="13"/>
      <c r="N144" s="13"/>
      <c r="O144" s="185" t="s">
        <v>127</v>
      </c>
    </row>
    <row r="145" spans="1:15" ht="18" thickBot="1" x14ac:dyDescent="0.7">
      <c r="A145" s="4" t="s">
        <v>148</v>
      </c>
      <c r="B145" s="5"/>
      <c r="C145" s="109">
        <v>1494.2372411593201</v>
      </c>
      <c r="D145" s="109">
        <v>1423.0175606906801</v>
      </c>
      <c r="E145" s="105">
        <v>1635.7682145206199</v>
      </c>
      <c r="F145" s="105">
        <v>1588.403</v>
      </c>
      <c r="G145" s="105">
        <v>1786.106</v>
      </c>
      <c r="H145" s="31">
        <v>2013.1090862641199</v>
      </c>
      <c r="I145" s="8">
        <v>2128.1744399470999</v>
      </c>
      <c r="J145" s="31">
        <v>2097.4027849353902</v>
      </c>
      <c r="K145" s="31">
        <v>1942.104864304609</v>
      </c>
      <c r="L145" s="31">
        <v>1879.9652022799901</v>
      </c>
      <c r="M145" s="31">
        <v>1539.2904755946699</v>
      </c>
      <c r="N145" s="31">
        <v>1528.7550000000001</v>
      </c>
      <c r="O145" s="146">
        <f>SUM(C145:N145)</f>
        <v>21056.3338696965</v>
      </c>
    </row>
    <row r="146" spans="1:15" x14ac:dyDescent="0.65">
      <c r="A146" s="9" t="s">
        <v>128</v>
      </c>
      <c r="B146" s="147"/>
      <c r="C146" s="99">
        <v>1528.2111970000001</v>
      </c>
      <c r="D146" s="99">
        <v>1327.662855</v>
      </c>
      <c r="E146" s="99">
        <v>1447.9612540000001</v>
      </c>
      <c r="F146" s="99">
        <v>1569.8080480000001</v>
      </c>
      <c r="G146" s="99">
        <v>1807.5334379999999</v>
      </c>
      <c r="H146" s="47">
        <v>1969.7856019999999</v>
      </c>
      <c r="I146" s="48">
        <v>2046.0365220000001</v>
      </c>
      <c r="J146" s="47">
        <v>2105.5089170000001</v>
      </c>
      <c r="K146" s="47">
        <v>1924.872631</v>
      </c>
      <c r="L146" s="47">
        <v>1780.459627</v>
      </c>
      <c r="M146" s="130">
        <v>1448.8783080000001</v>
      </c>
      <c r="N146" s="47">
        <v>1540.6147000000001</v>
      </c>
      <c r="O146" s="187"/>
    </row>
    <row r="147" spans="1:15" x14ac:dyDescent="0.65">
      <c r="A147" s="9" t="s">
        <v>121</v>
      </c>
      <c r="B147" s="147"/>
      <c r="C147" s="78">
        <v>-2.2231191544318962E-2</v>
      </c>
      <c r="D147" s="78">
        <v>7.1821475860059492E-2</v>
      </c>
      <c r="E147" s="78">
        <v>0.1297044102539362</v>
      </c>
      <c r="F147" s="78">
        <v>1.1845366714542394E-2</v>
      </c>
      <c r="G147" s="78">
        <v>-1.1854518179043483E-2</v>
      </c>
      <c r="H147" s="78">
        <v>2.1994010018213217E-2</v>
      </c>
      <c r="I147" s="79">
        <v>4.0144893340813947E-2</v>
      </c>
      <c r="J147" s="78">
        <v>-3.8499633030097957E-3</v>
      </c>
      <c r="K147" s="78">
        <v>8.9524018509508085E-3</v>
      </c>
      <c r="L147" s="78">
        <v>5.5887577438446634E-2</v>
      </c>
      <c r="M147" s="131">
        <v>6.2401491619729521E-2</v>
      </c>
      <c r="N147" s="78">
        <v>-7.6980311819691005E-3</v>
      </c>
      <c r="O147" s="188"/>
    </row>
    <row r="148" spans="1:15" x14ac:dyDescent="0.65">
      <c r="A148" s="9"/>
      <c r="B148" s="147"/>
      <c r="C148" s="73"/>
      <c r="D148" s="73"/>
      <c r="E148" s="73"/>
      <c r="F148" s="73"/>
      <c r="G148" s="73"/>
      <c r="H148" s="27"/>
      <c r="I148" s="28"/>
      <c r="J148" s="27"/>
      <c r="K148" s="27"/>
      <c r="L148" s="27"/>
      <c r="M148" s="123"/>
      <c r="N148" s="27"/>
      <c r="O148" s="170"/>
    </row>
    <row r="149" spans="1:15" x14ac:dyDescent="0.65">
      <c r="A149" s="20" t="s">
        <v>129</v>
      </c>
      <c r="B149" s="171"/>
      <c r="C149" s="78">
        <v>0.56765769891413775</v>
      </c>
      <c r="D149" s="78">
        <v>0.67863186294433031</v>
      </c>
      <c r="E149" s="78">
        <v>0.6151466322524628</v>
      </c>
      <c r="F149" s="78">
        <v>0.614357706609443</v>
      </c>
      <c r="G149" s="78">
        <v>0.61513179149081332</v>
      </c>
      <c r="H149" s="78">
        <v>0.65724262457745797</v>
      </c>
      <c r="I149" s="79">
        <v>0.69049187927543365</v>
      </c>
      <c r="J149" s="78">
        <v>0.66503451991431417</v>
      </c>
      <c r="K149" s="78">
        <v>0.63396763875131723</v>
      </c>
      <c r="L149" s="78">
        <v>0.6526576746564714</v>
      </c>
      <c r="M149" s="131">
        <v>0.65308925764019898</v>
      </c>
      <c r="N149" s="78">
        <v>0.67948145914143809</v>
      </c>
      <c r="O149" s="188"/>
    </row>
    <row r="150" spans="1:15" ht="17.350000000000001" thickBot="1" x14ac:dyDescent="0.7">
      <c r="A150" s="49" t="s">
        <v>120</v>
      </c>
      <c r="B150" s="50"/>
      <c r="C150" s="81">
        <v>0.46853268882201166</v>
      </c>
      <c r="D150" s="81">
        <v>0.52841040810965711</v>
      </c>
      <c r="E150" s="81">
        <v>0.56313208367557743</v>
      </c>
      <c r="F150" s="81">
        <v>0.61468535538639857</v>
      </c>
      <c r="G150" s="81">
        <v>0.64102385947740226</v>
      </c>
      <c r="H150" s="81">
        <v>0.67202489219138073</v>
      </c>
      <c r="I150" s="82">
        <v>0.67254807745406642</v>
      </c>
      <c r="J150" s="81">
        <v>0.68225291791095066</v>
      </c>
      <c r="K150" s="81">
        <v>0.69134580029020487</v>
      </c>
      <c r="L150" s="81">
        <v>0.65979897890967087</v>
      </c>
      <c r="M150" s="132">
        <v>0.65229529443544032</v>
      </c>
      <c r="N150" s="81">
        <v>0.52370224653406661</v>
      </c>
      <c r="O150" s="193"/>
    </row>
    <row r="151" spans="1:15" x14ac:dyDescent="0.65">
      <c r="A151" s="51" t="s">
        <v>130</v>
      </c>
      <c r="B151" s="52"/>
      <c r="C151" s="52"/>
      <c r="D151" s="51"/>
      <c r="E151" s="52"/>
      <c r="F151" s="51"/>
      <c r="G151" s="58" t="s">
        <v>133</v>
      </c>
      <c r="H151" s="53"/>
      <c r="I151" s="54"/>
      <c r="J151" s="53"/>
      <c r="L151" s="58" t="s">
        <v>131</v>
      </c>
      <c r="M151" s="56"/>
      <c r="N151" s="56"/>
    </row>
    <row r="152" spans="1:15" x14ac:dyDescent="0.65">
      <c r="A152" s="51" t="s">
        <v>132</v>
      </c>
      <c r="B152" s="52"/>
      <c r="C152" s="52"/>
      <c r="D152" s="51"/>
      <c r="E152" s="52"/>
      <c r="F152" s="51"/>
      <c r="G152" s="60"/>
      <c r="H152" s="58" t="s">
        <v>137</v>
      </c>
      <c r="I152" s="56"/>
      <c r="J152" s="56"/>
      <c r="K152" s="57"/>
      <c r="L152" s="58" t="s">
        <v>134</v>
      </c>
      <c r="M152" s="56"/>
      <c r="N152" s="56"/>
      <c r="O152" s="59"/>
    </row>
    <row r="153" spans="1:15" x14ac:dyDescent="0.65">
      <c r="A153" s="51" t="s">
        <v>135</v>
      </c>
      <c r="B153" s="52"/>
      <c r="C153" s="52"/>
      <c r="D153" s="51"/>
      <c r="E153" s="52"/>
      <c r="F153" s="51"/>
      <c r="G153" s="115" t="s">
        <v>152</v>
      </c>
      <c r="H153" s="115"/>
      <c r="I153" s="115"/>
      <c r="J153" s="115"/>
      <c r="K153" s="115"/>
      <c r="L153" s="115"/>
      <c r="M153" s="115"/>
      <c r="N153" s="115"/>
      <c r="O153" s="115"/>
    </row>
    <row r="154" spans="1:15" x14ac:dyDescent="0.65">
      <c r="A154" s="51" t="s">
        <v>136</v>
      </c>
      <c r="B154" s="52"/>
      <c r="C154" s="52"/>
      <c r="D154" s="51"/>
      <c r="E154" s="87"/>
      <c r="F154" s="52"/>
      <c r="G154" s="115" t="s">
        <v>153</v>
      </c>
      <c r="H154" s="115"/>
      <c r="I154" s="115"/>
      <c r="J154" s="115"/>
      <c r="K154" s="115"/>
      <c r="L154" s="115"/>
      <c r="M154" s="115"/>
      <c r="N154" s="115"/>
      <c r="O154" s="115"/>
    </row>
    <row r="155" spans="1:15" x14ac:dyDescent="0.65">
      <c r="A155" s="51" t="s">
        <v>138</v>
      </c>
      <c r="B155" s="52"/>
      <c r="C155" s="52"/>
      <c r="D155" s="51"/>
      <c r="E155" s="88"/>
      <c r="F155" s="52"/>
      <c r="G155" s="53"/>
      <c r="H155" s="53"/>
      <c r="I155" s="53"/>
      <c r="J155" s="53"/>
      <c r="K155" s="55"/>
      <c r="L155" s="56"/>
      <c r="M155" s="56"/>
      <c r="N155" s="56"/>
      <c r="O155" s="57"/>
    </row>
    <row r="156" spans="1:15" x14ac:dyDescent="0.65">
      <c r="A156" s="51" t="s">
        <v>139</v>
      </c>
      <c r="B156" s="52"/>
      <c r="C156" s="52"/>
      <c r="D156" s="51"/>
      <c r="E156" s="52"/>
      <c r="F156" s="52"/>
      <c r="G156" s="53"/>
      <c r="H156" s="53"/>
      <c r="I156" s="53"/>
      <c r="J156" s="53"/>
      <c r="K156" s="55"/>
      <c r="L156" s="56"/>
      <c r="M156" s="56"/>
      <c r="N156" s="56"/>
      <c r="O156" s="57"/>
    </row>
    <row r="157" spans="1:15" x14ac:dyDescent="0.65">
      <c r="A157" s="51" t="s">
        <v>140</v>
      </c>
      <c r="B157" s="52"/>
      <c r="C157" s="52"/>
      <c r="D157" s="51"/>
      <c r="E157" s="52"/>
      <c r="F157" s="52"/>
      <c r="G157" s="53"/>
      <c r="H157" s="53"/>
      <c r="I157" s="53"/>
      <c r="J157" s="53"/>
      <c r="K157" s="55"/>
      <c r="L157" s="56"/>
      <c r="M157" s="56"/>
      <c r="N157" s="56"/>
      <c r="O157" s="57"/>
    </row>
    <row r="158" spans="1:15" x14ac:dyDescent="0.65">
      <c r="A158" s="51" t="s">
        <v>141</v>
      </c>
      <c r="B158" s="52"/>
      <c r="C158" s="52"/>
      <c r="D158" s="51"/>
      <c r="E158" s="52"/>
      <c r="F158" s="52"/>
      <c r="G158" s="53"/>
      <c r="H158" s="53"/>
      <c r="I158" s="53"/>
      <c r="J158" s="53"/>
      <c r="K158" s="55"/>
      <c r="L158" s="56"/>
      <c r="M158" s="56"/>
      <c r="N158" s="56"/>
      <c r="O158" s="57"/>
    </row>
    <row r="159" spans="1:15" x14ac:dyDescent="0.65">
      <c r="A159" s="51" t="s">
        <v>142</v>
      </c>
      <c r="B159" s="52"/>
      <c r="C159" s="52"/>
      <c r="D159" s="51"/>
      <c r="E159" s="52"/>
      <c r="F159" s="52"/>
      <c r="G159" s="53"/>
      <c r="H159" s="53"/>
      <c r="I159" s="53"/>
      <c r="J159" s="53"/>
    </row>
    <row r="160" spans="1:15" x14ac:dyDescent="0.65">
      <c r="A160" s="61"/>
      <c r="B160" s="61"/>
    </row>
    <row r="161" spans="1:2" x14ac:dyDescent="0.65">
      <c r="A161" s="61"/>
      <c r="B161" s="61"/>
    </row>
    <row r="162" spans="1:2" x14ac:dyDescent="0.65">
      <c r="A162" s="61"/>
      <c r="B162" s="61"/>
    </row>
    <row r="163" spans="1:2" x14ac:dyDescent="0.65">
      <c r="A163" s="61"/>
      <c r="B163" s="61"/>
    </row>
    <row r="164" spans="1:2" x14ac:dyDescent="0.65">
      <c r="A164" s="61"/>
      <c r="B164" s="61"/>
    </row>
    <row r="165" spans="1:2" x14ac:dyDescent="0.65">
      <c r="A165" s="61"/>
      <c r="B165" s="61"/>
    </row>
    <row r="166" spans="1:2" x14ac:dyDescent="0.65">
      <c r="A166" s="61"/>
      <c r="B166" s="61"/>
    </row>
    <row r="167" spans="1:2" x14ac:dyDescent="0.65">
      <c r="A167" s="61"/>
      <c r="B167" s="61"/>
    </row>
    <row r="168" spans="1:2" x14ac:dyDescent="0.65">
      <c r="A168" s="61"/>
      <c r="B168" s="61"/>
    </row>
    <row r="169" spans="1:2" x14ac:dyDescent="0.65">
      <c r="A169" s="61"/>
      <c r="B169" s="61"/>
    </row>
    <row r="170" spans="1:2" x14ac:dyDescent="0.65">
      <c r="A170" s="61"/>
      <c r="B170" s="61"/>
    </row>
    <row r="171" spans="1:2" x14ac:dyDescent="0.65">
      <c r="A171" s="61"/>
      <c r="B171" s="61"/>
    </row>
    <row r="172" spans="1:2" x14ac:dyDescent="0.65">
      <c r="A172" s="61"/>
      <c r="B172" s="61"/>
    </row>
    <row r="173" spans="1:2" x14ac:dyDescent="0.65">
      <c r="A173" s="61"/>
      <c r="B173" s="61"/>
    </row>
    <row r="174" spans="1:2" x14ac:dyDescent="0.65">
      <c r="A174" s="61"/>
      <c r="B174" s="61"/>
    </row>
    <row r="175" spans="1:2" x14ac:dyDescent="0.65">
      <c r="A175" s="61"/>
      <c r="B175" s="61"/>
    </row>
    <row r="176" spans="1:2" x14ac:dyDescent="0.65">
      <c r="A176" s="62"/>
      <c r="B176" s="62"/>
    </row>
    <row r="177" spans="1:2" x14ac:dyDescent="0.65">
      <c r="A177" s="61"/>
      <c r="B177" s="61"/>
    </row>
    <row r="178" spans="1:2" x14ac:dyDescent="0.65">
      <c r="A178" s="61"/>
      <c r="B178" s="61"/>
    </row>
    <row r="179" spans="1:2" x14ac:dyDescent="0.65">
      <c r="A179" s="61"/>
      <c r="B179" s="61"/>
    </row>
    <row r="180" spans="1:2" x14ac:dyDescent="0.65">
      <c r="A180" s="63"/>
      <c r="B180" s="61"/>
    </row>
    <row r="181" spans="1:2" x14ac:dyDescent="0.65">
      <c r="A181" s="63"/>
      <c r="B181" s="61"/>
    </row>
    <row r="182" spans="1:2" x14ac:dyDescent="0.65">
      <c r="A182" s="61"/>
      <c r="B182" s="61"/>
    </row>
    <row r="183" spans="1:2" x14ac:dyDescent="0.65">
      <c r="A183" s="61"/>
      <c r="B183" s="61"/>
    </row>
    <row r="184" spans="1:2" x14ac:dyDescent="0.65">
      <c r="A184" s="61"/>
      <c r="B184" s="61"/>
    </row>
    <row r="185" spans="1:2" x14ac:dyDescent="0.65">
      <c r="A185" s="61"/>
      <c r="B185" s="61"/>
    </row>
    <row r="186" spans="1:2" x14ac:dyDescent="0.65">
      <c r="A186" s="61"/>
      <c r="B186" s="61"/>
    </row>
    <row r="187" spans="1:2" x14ac:dyDescent="0.65">
      <c r="A187" s="61"/>
      <c r="B187" s="61"/>
    </row>
    <row r="188" spans="1:2" x14ac:dyDescent="0.65">
      <c r="A188" s="61"/>
      <c r="B188" s="61"/>
    </row>
    <row r="189" spans="1:2" x14ac:dyDescent="0.65">
      <c r="A189" s="61"/>
      <c r="B189" s="61"/>
    </row>
    <row r="190" spans="1:2" x14ac:dyDescent="0.65">
      <c r="A190" s="61"/>
      <c r="B190" s="61"/>
    </row>
    <row r="191" spans="1:2" x14ac:dyDescent="0.65">
      <c r="A191" s="61"/>
      <c r="B191" s="61"/>
    </row>
    <row r="192" spans="1:2" x14ac:dyDescent="0.65">
      <c r="A192" s="61"/>
      <c r="B192" s="61"/>
    </row>
    <row r="193" spans="1:13" x14ac:dyDescent="0.65">
      <c r="A193" s="61"/>
      <c r="B193" s="61"/>
    </row>
    <row r="194" spans="1:13" x14ac:dyDescent="0.65">
      <c r="A194" s="61"/>
      <c r="B194" s="61"/>
    </row>
    <row r="195" spans="1:13" x14ac:dyDescent="0.65">
      <c r="A195" s="61"/>
      <c r="B195" s="61"/>
    </row>
    <row r="196" spans="1:13" x14ac:dyDescent="0.65">
      <c r="A196" s="61"/>
      <c r="B196" s="61"/>
    </row>
    <row r="197" spans="1:13" x14ac:dyDescent="0.65">
      <c r="A197" s="61"/>
      <c r="B197" s="61"/>
    </row>
    <row r="198" spans="1:13" x14ac:dyDescent="0.65">
      <c r="A198" s="61"/>
      <c r="B198" s="61"/>
    </row>
    <row r="199" spans="1:13" x14ac:dyDescent="0.65">
      <c r="A199" s="61"/>
      <c r="B199" s="61"/>
      <c r="M199" s="64"/>
    </row>
    <row r="200" spans="1:13" x14ac:dyDescent="0.65">
      <c r="A200" s="61"/>
      <c r="B200" s="61"/>
    </row>
    <row r="201" spans="1:13" x14ac:dyDescent="0.65">
      <c r="A201" s="61"/>
      <c r="B201" s="61"/>
    </row>
    <row r="202" spans="1:13" x14ac:dyDescent="0.65">
      <c r="A202" s="61"/>
      <c r="B202" s="61"/>
    </row>
    <row r="203" spans="1:13" x14ac:dyDescent="0.65">
      <c r="A203" s="61"/>
      <c r="B203" s="61"/>
    </row>
    <row r="204" spans="1:13" x14ac:dyDescent="0.65">
      <c r="A204" s="61"/>
      <c r="B204" s="61"/>
    </row>
    <row r="205" spans="1:13" x14ac:dyDescent="0.65">
      <c r="A205" s="61"/>
      <c r="B205" s="61"/>
    </row>
    <row r="206" spans="1:13" x14ac:dyDescent="0.65">
      <c r="A206" s="61"/>
      <c r="B206" s="61"/>
    </row>
    <row r="207" spans="1:13" x14ac:dyDescent="0.65">
      <c r="A207" s="61"/>
      <c r="B207" s="61"/>
    </row>
    <row r="208" spans="1:13" x14ac:dyDescent="0.65">
      <c r="A208" s="61"/>
      <c r="B208" s="61"/>
    </row>
    <row r="209" spans="1:9" x14ac:dyDescent="0.65">
      <c r="A209" s="61"/>
      <c r="B209" s="61"/>
    </row>
    <row r="210" spans="1:9" x14ac:dyDescent="0.65">
      <c r="A210" s="61"/>
      <c r="B210" s="61"/>
    </row>
    <row r="211" spans="1:9" x14ac:dyDescent="0.65">
      <c r="A211" s="61"/>
      <c r="B211" s="61"/>
    </row>
    <row r="212" spans="1:9" x14ac:dyDescent="0.65">
      <c r="A212" s="61"/>
      <c r="B212" s="61"/>
      <c r="H212" s="65"/>
      <c r="I212" s="66"/>
    </row>
    <row r="213" spans="1:9" x14ac:dyDescent="0.65">
      <c r="A213" s="61"/>
      <c r="B213" s="61"/>
    </row>
    <row r="214" spans="1:9" x14ac:dyDescent="0.65">
      <c r="A214" s="61"/>
      <c r="B214" s="61"/>
    </row>
    <row r="215" spans="1:9" x14ac:dyDescent="0.65">
      <c r="A215" s="61"/>
      <c r="B215" s="61"/>
    </row>
    <row r="216" spans="1:9" x14ac:dyDescent="0.65">
      <c r="A216" s="61"/>
      <c r="B216" s="61"/>
    </row>
    <row r="217" spans="1:9" x14ac:dyDescent="0.65">
      <c r="A217" s="61"/>
      <c r="B217" s="61"/>
    </row>
    <row r="218" spans="1:9" x14ac:dyDescent="0.65">
      <c r="A218" s="67"/>
      <c r="B218" s="67"/>
    </row>
    <row r="219" spans="1:9" x14ac:dyDescent="0.65">
      <c r="A219" s="68"/>
      <c r="B219" s="68"/>
    </row>
    <row r="220" spans="1:9" x14ac:dyDescent="0.65">
      <c r="A220" s="67"/>
      <c r="B220" s="67"/>
    </row>
    <row r="221" spans="1:9" x14ac:dyDescent="0.65">
      <c r="A221" s="68"/>
      <c r="B221" s="68"/>
    </row>
    <row r="222" spans="1:9" x14ac:dyDescent="0.65">
      <c r="A222" s="68"/>
      <c r="B222" s="68"/>
    </row>
    <row r="223" spans="1:9" x14ac:dyDescent="0.65">
      <c r="A223" s="68"/>
      <c r="B223" s="68"/>
    </row>
    <row r="224" spans="1:9" x14ac:dyDescent="0.65">
      <c r="A224" s="68"/>
      <c r="B224" s="68"/>
    </row>
    <row r="225" spans="1:2" x14ac:dyDescent="0.65">
      <c r="A225" s="68"/>
      <c r="B225" s="68"/>
    </row>
    <row r="226" spans="1:2" x14ac:dyDescent="0.65">
      <c r="A226" s="68"/>
      <c r="B226" s="68"/>
    </row>
    <row r="227" spans="1:2" x14ac:dyDescent="0.65">
      <c r="A227" s="68"/>
      <c r="B227" s="68"/>
    </row>
    <row r="228" spans="1:2" x14ac:dyDescent="0.65">
      <c r="A228" s="67"/>
      <c r="B228" s="67"/>
    </row>
    <row r="229" spans="1:2" x14ac:dyDescent="0.65">
      <c r="A229" s="68"/>
      <c r="B229" s="68"/>
    </row>
    <row r="230" spans="1:2" x14ac:dyDescent="0.65">
      <c r="A230" s="68"/>
      <c r="B230" s="68"/>
    </row>
    <row r="231" spans="1:2" x14ac:dyDescent="0.65">
      <c r="A231" s="68"/>
      <c r="B231" s="68"/>
    </row>
    <row r="232" spans="1:2" x14ac:dyDescent="0.65">
      <c r="A232" s="68"/>
      <c r="B232" s="68"/>
    </row>
    <row r="233" spans="1:2" x14ac:dyDescent="0.65">
      <c r="A233" s="68"/>
      <c r="B233" s="68"/>
    </row>
    <row r="234" spans="1:2" x14ac:dyDescent="0.65">
      <c r="A234" s="68"/>
      <c r="B234" s="68"/>
    </row>
    <row r="235" spans="1:2" x14ac:dyDescent="0.65">
      <c r="A235" s="68"/>
      <c r="B235" s="68"/>
    </row>
    <row r="236" spans="1:2" x14ac:dyDescent="0.65">
      <c r="A236" s="68"/>
      <c r="B236" s="68"/>
    </row>
    <row r="237" spans="1:2" x14ac:dyDescent="0.65">
      <c r="A237" s="68"/>
      <c r="B237" s="68"/>
    </row>
    <row r="238" spans="1:2" x14ac:dyDescent="0.65">
      <c r="A238" s="68"/>
      <c r="B238" s="68"/>
    </row>
    <row r="239" spans="1:2" x14ac:dyDescent="0.65">
      <c r="A239" s="68"/>
      <c r="B239" s="68"/>
    </row>
    <row r="240" spans="1:2" x14ac:dyDescent="0.65">
      <c r="A240" s="68"/>
      <c r="B240" s="68"/>
    </row>
    <row r="241" spans="1:2" x14ac:dyDescent="0.65">
      <c r="A241" s="68"/>
      <c r="B241" s="68"/>
    </row>
    <row r="242" spans="1:2" x14ac:dyDescent="0.65">
      <c r="A242" s="68"/>
      <c r="B242" s="68"/>
    </row>
    <row r="243" spans="1:2" x14ac:dyDescent="0.65">
      <c r="A243" s="68"/>
      <c r="B243" s="68"/>
    </row>
    <row r="244" spans="1:2" x14ac:dyDescent="0.65">
      <c r="A244" s="68"/>
      <c r="B244" s="68"/>
    </row>
    <row r="245" spans="1:2" x14ac:dyDescent="0.65">
      <c r="A245" s="68"/>
      <c r="B245" s="68"/>
    </row>
    <row r="246" spans="1:2" x14ac:dyDescent="0.65">
      <c r="A246" s="68"/>
      <c r="B246" s="68"/>
    </row>
    <row r="247" spans="1:2" x14ac:dyDescent="0.65">
      <c r="A247" s="68"/>
      <c r="B247" s="68"/>
    </row>
    <row r="248" spans="1:2" x14ac:dyDescent="0.65">
      <c r="A248" s="68"/>
      <c r="B248" s="68"/>
    </row>
    <row r="249" spans="1:2" x14ac:dyDescent="0.65">
      <c r="A249" s="68"/>
      <c r="B249" s="68"/>
    </row>
    <row r="250" spans="1:2" x14ac:dyDescent="0.65">
      <c r="A250" s="68"/>
      <c r="B250" s="68"/>
    </row>
    <row r="251" spans="1:2" x14ac:dyDescent="0.65">
      <c r="A251" s="68"/>
      <c r="B251" s="68"/>
    </row>
    <row r="252" spans="1:2" x14ac:dyDescent="0.65">
      <c r="A252" s="68"/>
      <c r="B252" s="68"/>
    </row>
    <row r="253" spans="1:2" x14ac:dyDescent="0.65">
      <c r="A253" s="68"/>
      <c r="B253" s="68"/>
    </row>
    <row r="254" spans="1:2" x14ac:dyDescent="0.65">
      <c r="A254" s="68"/>
      <c r="B254" s="68"/>
    </row>
    <row r="255" spans="1:2" x14ac:dyDescent="0.65">
      <c r="A255" s="68"/>
      <c r="B255" s="68"/>
    </row>
    <row r="256" spans="1:2" x14ac:dyDescent="0.65">
      <c r="A256" s="68"/>
      <c r="B256" s="68"/>
    </row>
    <row r="257" spans="1:2" x14ac:dyDescent="0.65">
      <c r="A257" s="68"/>
      <c r="B257" s="68"/>
    </row>
    <row r="258" spans="1:2" x14ac:dyDescent="0.65">
      <c r="A258" s="68"/>
      <c r="B258" s="68"/>
    </row>
    <row r="259" spans="1:2" x14ac:dyDescent="0.65">
      <c r="A259" s="68"/>
      <c r="B259" s="68"/>
    </row>
    <row r="260" spans="1:2" x14ac:dyDescent="0.65">
      <c r="A260" s="68"/>
      <c r="B260" s="68"/>
    </row>
    <row r="261" spans="1:2" x14ac:dyDescent="0.65">
      <c r="A261" s="68"/>
      <c r="B261" s="68"/>
    </row>
    <row r="262" spans="1:2" x14ac:dyDescent="0.65">
      <c r="A262" s="67"/>
      <c r="B262" s="67"/>
    </row>
    <row r="263" spans="1:2" x14ac:dyDescent="0.65">
      <c r="A263" s="68"/>
      <c r="B263" s="68"/>
    </row>
    <row r="264" spans="1:2" x14ac:dyDescent="0.65">
      <c r="A264" s="68"/>
      <c r="B264" s="68"/>
    </row>
    <row r="265" spans="1:2" x14ac:dyDescent="0.65">
      <c r="A265" s="68"/>
      <c r="B265" s="68"/>
    </row>
    <row r="266" spans="1:2" x14ac:dyDescent="0.65">
      <c r="A266" s="68"/>
      <c r="B266" s="68"/>
    </row>
    <row r="267" spans="1:2" x14ac:dyDescent="0.65">
      <c r="A267" s="68"/>
      <c r="B267" s="68"/>
    </row>
    <row r="268" spans="1:2" x14ac:dyDescent="0.65">
      <c r="A268" s="68"/>
      <c r="B268" s="68"/>
    </row>
    <row r="269" spans="1:2" x14ac:dyDescent="0.65">
      <c r="A269" s="68"/>
      <c r="B269" s="68"/>
    </row>
    <row r="270" spans="1:2" x14ac:dyDescent="0.65">
      <c r="A270" s="68"/>
      <c r="B270" s="68"/>
    </row>
    <row r="271" spans="1:2" x14ac:dyDescent="0.65">
      <c r="A271" s="68"/>
      <c r="B271" s="68"/>
    </row>
    <row r="272" spans="1:2" x14ac:dyDescent="0.65">
      <c r="A272" s="68"/>
      <c r="B272" s="68"/>
    </row>
    <row r="273" spans="1:2" x14ac:dyDescent="0.65">
      <c r="A273" s="68"/>
      <c r="B273" s="68"/>
    </row>
    <row r="274" spans="1:2" x14ac:dyDescent="0.65">
      <c r="A274" s="68"/>
      <c r="B274" s="68"/>
    </row>
    <row r="275" spans="1:2" x14ac:dyDescent="0.65">
      <c r="A275" s="68"/>
      <c r="B275" s="68"/>
    </row>
    <row r="276" spans="1:2" x14ac:dyDescent="0.65">
      <c r="A276" s="68"/>
      <c r="B276" s="68"/>
    </row>
    <row r="277" spans="1:2" x14ac:dyDescent="0.65">
      <c r="A277" s="68"/>
      <c r="B277" s="68"/>
    </row>
    <row r="278" spans="1:2" x14ac:dyDescent="0.65">
      <c r="A278" s="68"/>
      <c r="B278" s="68"/>
    </row>
    <row r="279" spans="1:2" x14ac:dyDescent="0.65">
      <c r="A279" s="68"/>
      <c r="B279" s="68"/>
    </row>
    <row r="280" spans="1:2" x14ac:dyDescent="0.65">
      <c r="A280" s="67"/>
      <c r="B280" s="67"/>
    </row>
    <row r="281" spans="1:2" x14ac:dyDescent="0.65">
      <c r="A281" s="68"/>
      <c r="B281" s="68"/>
    </row>
    <row r="282" spans="1:2" x14ac:dyDescent="0.65">
      <c r="A282" s="68"/>
      <c r="B282" s="68"/>
    </row>
    <row r="283" spans="1:2" x14ac:dyDescent="0.65">
      <c r="A283" s="68"/>
      <c r="B283" s="68"/>
    </row>
    <row r="284" spans="1:2" x14ac:dyDescent="0.65">
      <c r="A284" s="68"/>
      <c r="B284" s="68"/>
    </row>
    <row r="285" spans="1:2" x14ac:dyDescent="0.65">
      <c r="A285" s="68"/>
      <c r="B285" s="68"/>
    </row>
    <row r="286" spans="1:2" x14ac:dyDescent="0.65">
      <c r="A286" s="68"/>
      <c r="B286" s="68"/>
    </row>
    <row r="287" spans="1:2" x14ac:dyDescent="0.65">
      <c r="A287" s="68"/>
      <c r="B287" s="68"/>
    </row>
    <row r="288" spans="1:2" x14ac:dyDescent="0.65">
      <c r="A288" s="68"/>
      <c r="B288" s="68"/>
    </row>
    <row r="289" spans="1:2" x14ac:dyDescent="0.65">
      <c r="A289" s="68"/>
      <c r="B289" s="68"/>
    </row>
    <row r="290" spans="1:2" x14ac:dyDescent="0.65">
      <c r="A290" s="68"/>
      <c r="B290" s="68"/>
    </row>
    <row r="291" spans="1:2" x14ac:dyDescent="0.65">
      <c r="A291" s="68"/>
      <c r="B291" s="68"/>
    </row>
    <row r="292" spans="1:2" x14ac:dyDescent="0.65">
      <c r="A292" s="68"/>
      <c r="B292" s="68"/>
    </row>
    <row r="293" spans="1:2" x14ac:dyDescent="0.65">
      <c r="A293" s="68"/>
      <c r="B293" s="68"/>
    </row>
    <row r="294" spans="1:2" x14ac:dyDescent="0.65">
      <c r="A294" s="68"/>
      <c r="B294" s="68"/>
    </row>
    <row r="295" spans="1:2" x14ac:dyDescent="0.65">
      <c r="A295" s="68"/>
      <c r="B295" s="68"/>
    </row>
    <row r="296" spans="1:2" x14ac:dyDescent="0.65">
      <c r="A296" s="68"/>
      <c r="B296" s="68"/>
    </row>
    <row r="297" spans="1:2" x14ac:dyDescent="0.65">
      <c r="A297" s="68"/>
      <c r="B297" s="68"/>
    </row>
    <row r="298" spans="1:2" x14ac:dyDescent="0.65">
      <c r="A298" s="68"/>
      <c r="B298" s="68"/>
    </row>
    <row r="299" spans="1:2" x14ac:dyDescent="0.65">
      <c r="A299" s="68"/>
      <c r="B299" s="68"/>
    </row>
    <row r="300" spans="1:2" x14ac:dyDescent="0.65">
      <c r="A300" s="68"/>
      <c r="B300" s="68"/>
    </row>
    <row r="301" spans="1:2" x14ac:dyDescent="0.65">
      <c r="A301" s="68"/>
      <c r="B301" s="68"/>
    </row>
    <row r="302" spans="1:2" x14ac:dyDescent="0.65">
      <c r="A302" s="68"/>
      <c r="B302" s="68"/>
    </row>
    <row r="303" spans="1:2" x14ac:dyDescent="0.65">
      <c r="A303" s="68"/>
      <c r="B303" s="68"/>
    </row>
    <row r="304" spans="1:2" x14ac:dyDescent="0.65">
      <c r="A304" s="68"/>
      <c r="B304" s="68"/>
    </row>
    <row r="305" spans="1:2" x14ac:dyDescent="0.65">
      <c r="A305" s="61"/>
      <c r="B305" s="61"/>
    </row>
    <row r="306" spans="1:2" x14ac:dyDescent="0.65">
      <c r="A306" s="61"/>
      <c r="B306" s="61"/>
    </row>
    <row r="307" spans="1:2" x14ac:dyDescent="0.65">
      <c r="A307" s="61"/>
      <c r="B307" s="61"/>
    </row>
    <row r="308" spans="1:2" x14ac:dyDescent="0.65">
      <c r="A308" s="61"/>
      <c r="B308" s="61"/>
    </row>
    <row r="309" spans="1:2" x14ac:dyDescent="0.65">
      <c r="A309" s="61"/>
      <c r="B309" s="61"/>
    </row>
    <row r="310" spans="1:2" x14ac:dyDescent="0.65">
      <c r="A310" s="61"/>
      <c r="B310" s="61"/>
    </row>
    <row r="311" spans="1:2" x14ac:dyDescent="0.65">
      <c r="A311" s="61"/>
      <c r="B311" s="61"/>
    </row>
    <row r="312" spans="1:2" x14ac:dyDescent="0.65">
      <c r="A312" s="61"/>
      <c r="B312" s="61"/>
    </row>
    <row r="313" spans="1:2" x14ac:dyDescent="0.65">
      <c r="A313" s="61"/>
      <c r="B313" s="61"/>
    </row>
    <row r="314" spans="1:2" x14ac:dyDescent="0.65">
      <c r="A314" s="61"/>
      <c r="B314" s="61"/>
    </row>
    <row r="315" spans="1:2" x14ac:dyDescent="0.65">
      <c r="A315" s="61"/>
      <c r="B315" s="61"/>
    </row>
    <row r="316" spans="1:2" x14ac:dyDescent="0.65">
      <c r="A316" s="61"/>
      <c r="B316" s="61"/>
    </row>
    <row r="317" spans="1:2" x14ac:dyDescent="0.65">
      <c r="A317" s="61"/>
      <c r="B317" s="61"/>
    </row>
    <row r="318" spans="1:2" x14ac:dyDescent="0.65">
      <c r="A318" s="61"/>
      <c r="B318" s="61"/>
    </row>
    <row r="319" spans="1:2" x14ac:dyDescent="0.65">
      <c r="A319" s="61"/>
      <c r="B319" s="61"/>
    </row>
    <row r="320" spans="1:2" x14ac:dyDescent="0.65">
      <c r="A320" s="61"/>
      <c r="B320" s="61"/>
    </row>
    <row r="321" spans="1:2" x14ac:dyDescent="0.65">
      <c r="A321" s="61"/>
      <c r="B321" s="61"/>
    </row>
    <row r="322" spans="1:2" x14ac:dyDescent="0.65">
      <c r="A322" s="61"/>
      <c r="B322" s="61"/>
    </row>
    <row r="323" spans="1:2" x14ac:dyDescent="0.65">
      <c r="A323" s="61"/>
      <c r="B323" s="61"/>
    </row>
    <row r="324" spans="1:2" x14ac:dyDescent="0.65">
      <c r="A324" s="61"/>
      <c r="B324" s="61"/>
    </row>
    <row r="325" spans="1:2" x14ac:dyDescent="0.65">
      <c r="A325" s="61"/>
      <c r="B325" s="61"/>
    </row>
    <row r="326" spans="1:2" x14ac:dyDescent="0.65">
      <c r="A326" s="61"/>
      <c r="B326" s="61"/>
    </row>
    <row r="327" spans="1:2" x14ac:dyDescent="0.65">
      <c r="A327" s="61"/>
      <c r="B327" s="61"/>
    </row>
    <row r="328" spans="1:2" x14ac:dyDescent="0.65">
      <c r="A328" s="61"/>
      <c r="B328" s="61"/>
    </row>
    <row r="329" spans="1:2" x14ac:dyDescent="0.65">
      <c r="A329" s="61"/>
      <c r="B329" s="61"/>
    </row>
    <row r="330" spans="1:2" x14ac:dyDescent="0.65">
      <c r="A330" s="61"/>
      <c r="B330" s="61"/>
    </row>
    <row r="331" spans="1:2" x14ac:dyDescent="0.65">
      <c r="A331" s="61"/>
      <c r="B331" s="61"/>
    </row>
    <row r="332" spans="1:2" x14ac:dyDescent="0.65">
      <c r="A332" s="61"/>
      <c r="B332" s="61"/>
    </row>
    <row r="333" spans="1:2" x14ac:dyDescent="0.65">
      <c r="A333" s="61"/>
      <c r="B333" s="61"/>
    </row>
    <row r="334" spans="1:2" x14ac:dyDescent="0.65">
      <c r="A334" s="61"/>
      <c r="B334" s="61"/>
    </row>
    <row r="335" spans="1:2" x14ac:dyDescent="0.65">
      <c r="A335" s="61"/>
      <c r="B335" s="61"/>
    </row>
    <row r="336" spans="1:2" x14ac:dyDescent="0.65">
      <c r="A336" s="61"/>
      <c r="B336" s="61"/>
    </row>
    <row r="337" spans="1:2" x14ac:dyDescent="0.65">
      <c r="A337" s="61"/>
      <c r="B337" s="61"/>
    </row>
    <row r="338" spans="1:2" x14ac:dyDescent="0.65">
      <c r="A338" s="61"/>
      <c r="B338" s="61"/>
    </row>
    <row r="339" spans="1:2" x14ac:dyDescent="0.65">
      <c r="A339" s="61"/>
      <c r="B339" s="61"/>
    </row>
    <row r="340" spans="1:2" x14ac:dyDescent="0.65">
      <c r="A340" s="61"/>
      <c r="B340" s="61"/>
    </row>
    <row r="341" spans="1:2" x14ac:dyDescent="0.65">
      <c r="A341" s="61"/>
      <c r="B341" s="61"/>
    </row>
    <row r="342" spans="1:2" x14ac:dyDescent="0.65">
      <c r="A342" s="61"/>
      <c r="B342" s="61"/>
    </row>
    <row r="343" spans="1:2" x14ac:dyDescent="0.65">
      <c r="A343" s="61"/>
      <c r="B343" s="61"/>
    </row>
    <row r="344" spans="1:2" x14ac:dyDescent="0.65">
      <c r="A344" s="61"/>
      <c r="B344" s="61"/>
    </row>
    <row r="345" spans="1:2" x14ac:dyDescent="0.65">
      <c r="A345" s="61"/>
      <c r="B345" s="61"/>
    </row>
    <row r="346" spans="1:2" x14ac:dyDescent="0.65">
      <c r="A346" s="61"/>
      <c r="B346" s="61"/>
    </row>
    <row r="347" spans="1:2" x14ac:dyDescent="0.65">
      <c r="A347" s="61"/>
      <c r="B347" s="61"/>
    </row>
    <row r="348" spans="1:2" x14ac:dyDescent="0.65">
      <c r="A348" s="61"/>
      <c r="B348" s="61"/>
    </row>
    <row r="349" spans="1:2" x14ac:dyDescent="0.65">
      <c r="A349" s="61"/>
      <c r="B349" s="61"/>
    </row>
    <row r="350" spans="1:2" x14ac:dyDescent="0.65">
      <c r="A350" s="61"/>
      <c r="B350" s="61"/>
    </row>
    <row r="351" spans="1:2" x14ac:dyDescent="0.65">
      <c r="A351" s="61"/>
      <c r="B351" s="61"/>
    </row>
    <row r="352" spans="1:2" x14ac:dyDescent="0.65">
      <c r="A352" s="61"/>
      <c r="B352" s="61"/>
    </row>
    <row r="353" spans="1:2" x14ac:dyDescent="0.65">
      <c r="A353" s="61"/>
      <c r="B353" s="61"/>
    </row>
    <row r="354" spans="1:2" x14ac:dyDescent="0.65">
      <c r="A354" s="61"/>
      <c r="B354" s="61"/>
    </row>
    <row r="355" spans="1:2" x14ac:dyDescent="0.65">
      <c r="A355" s="61"/>
      <c r="B355" s="61"/>
    </row>
    <row r="356" spans="1:2" x14ac:dyDescent="0.65">
      <c r="A356" s="61"/>
      <c r="B356" s="61"/>
    </row>
    <row r="357" spans="1:2" x14ac:dyDescent="0.65">
      <c r="A357" s="61"/>
      <c r="B357" s="61"/>
    </row>
    <row r="358" spans="1:2" x14ac:dyDescent="0.65">
      <c r="A358" s="61"/>
      <c r="B358" s="61"/>
    </row>
    <row r="359" spans="1:2" x14ac:dyDescent="0.65">
      <c r="A359" s="61"/>
      <c r="B359" s="61"/>
    </row>
    <row r="360" spans="1:2" x14ac:dyDescent="0.65">
      <c r="A360" s="61"/>
      <c r="B360" s="61"/>
    </row>
    <row r="361" spans="1:2" x14ac:dyDescent="0.65">
      <c r="A361" s="61"/>
      <c r="B361" s="61"/>
    </row>
    <row r="362" spans="1:2" x14ac:dyDescent="0.65">
      <c r="A362" s="61"/>
      <c r="B362" s="61"/>
    </row>
    <row r="363" spans="1:2" x14ac:dyDescent="0.65">
      <c r="A363" s="61"/>
      <c r="B363" s="61"/>
    </row>
    <row r="364" spans="1:2" x14ac:dyDescent="0.65">
      <c r="A364" s="61"/>
      <c r="B364" s="61"/>
    </row>
    <row r="365" spans="1:2" x14ac:dyDescent="0.65">
      <c r="A365" s="61"/>
      <c r="B365" s="61"/>
    </row>
    <row r="366" spans="1:2" x14ac:dyDescent="0.65">
      <c r="A366" s="61"/>
      <c r="B366" s="61"/>
    </row>
    <row r="367" spans="1:2" x14ac:dyDescent="0.65">
      <c r="A367" s="61"/>
      <c r="B367" s="61"/>
    </row>
    <row r="368" spans="1:2" x14ac:dyDescent="0.65">
      <c r="A368" s="61"/>
      <c r="B368" s="61"/>
    </row>
    <row r="369" spans="1:2" x14ac:dyDescent="0.65">
      <c r="A369" s="61"/>
      <c r="B369" s="61"/>
    </row>
    <row r="370" spans="1:2" x14ac:dyDescent="0.65">
      <c r="A370" s="61"/>
      <c r="B370" s="61"/>
    </row>
    <row r="371" spans="1:2" x14ac:dyDescent="0.65">
      <c r="A371" s="61"/>
      <c r="B371" s="61"/>
    </row>
    <row r="372" spans="1:2" x14ac:dyDescent="0.65">
      <c r="A372" s="61"/>
      <c r="B372" s="61"/>
    </row>
    <row r="373" spans="1:2" x14ac:dyDescent="0.65">
      <c r="A373" s="61"/>
      <c r="B373" s="61"/>
    </row>
    <row r="374" spans="1:2" x14ac:dyDescent="0.65">
      <c r="A374" s="61"/>
      <c r="B374" s="61"/>
    </row>
    <row r="375" spans="1:2" x14ac:dyDescent="0.65">
      <c r="A375" s="61"/>
      <c r="B375" s="61"/>
    </row>
    <row r="376" spans="1:2" x14ac:dyDescent="0.65">
      <c r="A376" s="61"/>
      <c r="B376" s="61"/>
    </row>
    <row r="377" spans="1:2" x14ac:dyDescent="0.65">
      <c r="A377" s="61"/>
      <c r="B377" s="61"/>
    </row>
    <row r="378" spans="1:2" x14ac:dyDescent="0.65">
      <c r="A378" s="61"/>
      <c r="B378" s="61"/>
    </row>
    <row r="379" spans="1:2" x14ac:dyDescent="0.65">
      <c r="A379" s="61"/>
      <c r="B379" s="61"/>
    </row>
    <row r="380" spans="1:2" x14ac:dyDescent="0.65">
      <c r="A380" s="61"/>
      <c r="B380" s="61"/>
    </row>
    <row r="381" spans="1:2" x14ac:dyDescent="0.65">
      <c r="A381" s="61"/>
      <c r="B381" s="61"/>
    </row>
    <row r="382" spans="1:2" x14ac:dyDescent="0.65">
      <c r="A382" s="61"/>
      <c r="B382" s="61"/>
    </row>
    <row r="383" spans="1:2" x14ac:dyDescent="0.65">
      <c r="A383" s="61"/>
      <c r="B383" s="61"/>
    </row>
    <row r="384" spans="1:2" x14ac:dyDescent="0.65">
      <c r="A384" s="61"/>
      <c r="B384" s="61"/>
    </row>
    <row r="385" spans="1:2" x14ac:dyDescent="0.65">
      <c r="A385" s="61"/>
      <c r="B385" s="61"/>
    </row>
    <row r="386" spans="1:2" x14ac:dyDescent="0.65">
      <c r="A386" s="61"/>
      <c r="B386" s="61"/>
    </row>
    <row r="387" spans="1:2" x14ac:dyDescent="0.65">
      <c r="A387" s="61"/>
      <c r="B387" s="61"/>
    </row>
    <row r="388" spans="1:2" x14ac:dyDescent="0.65">
      <c r="A388" s="61"/>
      <c r="B388" s="61"/>
    </row>
    <row r="389" spans="1:2" x14ac:dyDescent="0.65">
      <c r="A389" s="61"/>
      <c r="B389" s="61"/>
    </row>
    <row r="390" spans="1:2" x14ac:dyDescent="0.65">
      <c r="A390" s="61"/>
      <c r="B390" s="61"/>
    </row>
    <row r="391" spans="1:2" x14ac:dyDescent="0.65">
      <c r="A391" s="61"/>
      <c r="B391" s="61"/>
    </row>
    <row r="392" spans="1:2" x14ac:dyDescent="0.65">
      <c r="A392" s="61"/>
      <c r="B392" s="61"/>
    </row>
    <row r="393" spans="1:2" x14ac:dyDescent="0.65">
      <c r="A393" s="61"/>
      <c r="B393" s="61"/>
    </row>
    <row r="394" spans="1:2" x14ac:dyDescent="0.65">
      <c r="A394" s="61"/>
      <c r="B394" s="61"/>
    </row>
    <row r="395" spans="1:2" x14ac:dyDescent="0.65">
      <c r="A395" s="61"/>
      <c r="B395" s="61"/>
    </row>
    <row r="396" spans="1:2" x14ac:dyDescent="0.65">
      <c r="A396" s="61"/>
      <c r="B396" s="61"/>
    </row>
    <row r="397" spans="1:2" x14ac:dyDescent="0.65">
      <c r="A397" s="61"/>
      <c r="B397" s="61"/>
    </row>
    <row r="398" spans="1:2" x14ac:dyDescent="0.65">
      <c r="A398" s="61"/>
      <c r="B398" s="61"/>
    </row>
    <row r="399" spans="1:2" x14ac:dyDescent="0.65">
      <c r="A399" s="61"/>
      <c r="B399" s="61"/>
    </row>
    <row r="400" spans="1:2" x14ac:dyDescent="0.65">
      <c r="A400" s="61"/>
      <c r="B400" s="61"/>
    </row>
    <row r="401" spans="1:2" x14ac:dyDescent="0.65">
      <c r="A401" s="61"/>
      <c r="B401" s="61"/>
    </row>
    <row r="402" spans="1:2" x14ac:dyDescent="0.65">
      <c r="A402" s="61"/>
      <c r="B402" s="61"/>
    </row>
    <row r="403" spans="1:2" x14ac:dyDescent="0.65">
      <c r="A403" s="61"/>
      <c r="B403" s="61"/>
    </row>
    <row r="404" spans="1:2" x14ac:dyDescent="0.65">
      <c r="A404" s="61"/>
      <c r="B404" s="61"/>
    </row>
    <row r="405" spans="1:2" x14ac:dyDescent="0.65">
      <c r="A405" s="61"/>
      <c r="B405" s="61"/>
    </row>
    <row r="406" spans="1:2" x14ac:dyDescent="0.65">
      <c r="A406" s="61"/>
      <c r="B406" s="61"/>
    </row>
    <row r="407" spans="1:2" x14ac:dyDescent="0.65">
      <c r="A407" s="61"/>
      <c r="B407" s="61"/>
    </row>
    <row r="408" spans="1:2" x14ac:dyDescent="0.65">
      <c r="A408" s="61"/>
      <c r="B408" s="61"/>
    </row>
    <row r="409" spans="1:2" x14ac:dyDescent="0.65">
      <c r="A409" s="61"/>
      <c r="B409" s="61"/>
    </row>
    <row r="410" spans="1:2" x14ac:dyDescent="0.65">
      <c r="A410" s="61"/>
      <c r="B410" s="61"/>
    </row>
    <row r="411" spans="1:2" x14ac:dyDescent="0.65">
      <c r="A411" s="61"/>
      <c r="B411" s="61"/>
    </row>
    <row r="412" spans="1:2" x14ac:dyDescent="0.65">
      <c r="A412" s="61"/>
      <c r="B412" s="61"/>
    </row>
    <row r="413" spans="1:2" x14ac:dyDescent="0.65">
      <c r="A413" s="61"/>
      <c r="B413" s="61"/>
    </row>
    <row r="414" spans="1:2" x14ac:dyDescent="0.65">
      <c r="A414" s="61"/>
      <c r="B414" s="61"/>
    </row>
    <row r="415" spans="1:2" x14ac:dyDescent="0.65">
      <c r="A415" s="61"/>
      <c r="B415" s="61"/>
    </row>
    <row r="416" spans="1:2" x14ac:dyDescent="0.65">
      <c r="A416" s="61"/>
      <c r="B416" s="61"/>
    </row>
    <row r="417" spans="1:2" x14ac:dyDescent="0.65">
      <c r="A417" s="61"/>
      <c r="B417" s="61"/>
    </row>
    <row r="418" spans="1:2" x14ac:dyDescent="0.65">
      <c r="A418" s="61"/>
      <c r="B418" s="61"/>
    </row>
    <row r="419" spans="1:2" x14ac:dyDescent="0.65">
      <c r="A419" s="61"/>
      <c r="B419" s="61"/>
    </row>
    <row r="420" spans="1:2" x14ac:dyDescent="0.65">
      <c r="A420" s="61"/>
      <c r="B420" s="61"/>
    </row>
    <row r="421" spans="1:2" x14ac:dyDescent="0.65">
      <c r="A421" s="61"/>
      <c r="B421" s="61"/>
    </row>
    <row r="422" spans="1:2" x14ac:dyDescent="0.65">
      <c r="A422" s="61"/>
      <c r="B422" s="61"/>
    </row>
    <row r="423" spans="1:2" x14ac:dyDescent="0.65">
      <c r="A423" s="61"/>
      <c r="B423" s="61"/>
    </row>
    <row r="424" spans="1:2" x14ac:dyDescent="0.65">
      <c r="A424" s="61"/>
      <c r="B424" s="61"/>
    </row>
    <row r="425" spans="1:2" x14ac:dyDescent="0.65">
      <c r="A425" s="61"/>
      <c r="B425" s="61"/>
    </row>
    <row r="426" spans="1:2" x14ac:dyDescent="0.65">
      <c r="A426" s="61"/>
      <c r="B426" s="61"/>
    </row>
    <row r="427" spans="1:2" x14ac:dyDescent="0.65">
      <c r="A427" s="61"/>
      <c r="B427" s="61"/>
    </row>
    <row r="428" spans="1:2" x14ac:dyDescent="0.65">
      <c r="A428" s="61"/>
      <c r="B428" s="61"/>
    </row>
    <row r="429" spans="1:2" x14ac:dyDescent="0.65">
      <c r="A429" s="61"/>
      <c r="B429" s="61"/>
    </row>
    <row r="430" spans="1:2" x14ac:dyDescent="0.65">
      <c r="A430" s="61"/>
      <c r="B430" s="61"/>
    </row>
    <row r="431" spans="1:2" x14ac:dyDescent="0.65">
      <c r="A431" s="61"/>
      <c r="B431" s="61"/>
    </row>
    <row r="432" spans="1:2" x14ac:dyDescent="0.65">
      <c r="A432" s="61"/>
      <c r="B432" s="61"/>
    </row>
    <row r="433" spans="1:2" x14ac:dyDescent="0.65">
      <c r="A433" s="61"/>
      <c r="B433" s="61"/>
    </row>
    <row r="434" spans="1:2" x14ac:dyDescent="0.65">
      <c r="A434" s="61"/>
      <c r="B434" s="61"/>
    </row>
    <row r="435" spans="1:2" x14ac:dyDescent="0.65">
      <c r="A435" s="61"/>
      <c r="B435" s="61"/>
    </row>
    <row r="436" spans="1:2" x14ac:dyDescent="0.65">
      <c r="A436" s="61"/>
      <c r="B436" s="61"/>
    </row>
  </sheetData>
  <mergeCells count="1">
    <mergeCell ref="A1:O1"/>
  </mergeCells>
  <phoneticPr fontId="19" type="noConversion"/>
  <pageMargins left="0.44" right="0.24" top="0.38" bottom="0.41" header="0.3" footer="0.3"/>
  <pageSetup scale="49" orientation="portrait" r:id="rId1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6E0C539-3866-44CD-8E08-2E10CE378C95}"/>
</file>

<file path=customXml/itemProps2.xml><?xml version="1.0" encoding="utf-8"?>
<ds:datastoreItem xmlns:ds="http://schemas.openxmlformats.org/officeDocument/2006/customXml" ds:itemID="{CD1C059F-87FB-4DCD-860F-36B2EBF4DFD7}"/>
</file>

<file path=customXml/itemProps3.xml><?xml version="1.0" encoding="utf-8"?>
<ds:datastoreItem xmlns:ds="http://schemas.openxmlformats.org/officeDocument/2006/customXml" ds:itemID="{8372489C-D535-4E3A-8FBA-1A0EA13017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Peak Demand Report</vt:lpstr>
      <vt:lpstr>'Peak Demand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Williams, Jordan M.</dc:creator>
  <cp:lastModifiedBy>Cifuentes, Lori L.</cp:lastModifiedBy>
  <cp:lastPrinted>2021-01-07T02:58:39Z</cp:lastPrinted>
  <dcterms:created xsi:type="dcterms:W3CDTF">2019-05-27T19:18:25Z</dcterms:created>
  <dcterms:modified xsi:type="dcterms:W3CDTF">2024-04-02T13:57:11Z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2024-03-27T01:33:37Z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013db07e-2d25-40cb-9599-e6400c544bb1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  <property fmtid="{D5CDD505-2E9C-101B-9397-08002B2CF9AE}" pid="10" name="Order">
    <vt:r8>756200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