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05" windowWidth="15195" windowHeight="7935" firstSheet="2" activeTab="2"/>
  </bookViews>
  <sheets>
    <sheet name="DATA LBR" sheetId="2" state="hidden" r:id="rId1"/>
    <sheet name="TABLE LBR" sheetId="4" state="hidden" r:id="rId2"/>
    <sheet name="McGee" sheetId="17" r:id="rId3"/>
  </sheets>
  <definedNames>
    <definedName name="_xlnm._FilterDatabase" localSheetId="1" hidden="1">'TABLE LBR'!$A$2:$A$146</definedName>
  </definedNames>
  <calcPr calcId="125725"/>
</workbook>
</file>

<file path=xl/calcChain.xml><?xml version="1.0" encoding="utf-8"?>
<calcChain xmlns="http://schemas.openxmlformats.org/spreadsheetml/2006/main">
  <c r="T521" i="2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  <c r="L521" l="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V552" l="1"/>
  <c r="V522"/>
  <c r="V554" l="1"/>
</calcChain>
</file>

<file path=xl/comments1.xml><?xml version="1.0" encoding="utf-8"?>
<comments xmlns="http://schemas.openxmlformats.org/spreadsheetml/2006/main">
  <authors>
    <author>jhbanks</author>
  </authors>
  <commentList>
    <comment ref="G117" authorId="0">
      <text>
        <r>
          <rPr>
            <b/>
            <sz val="8"/>
            <color indexed="81"/>
            <rFont val="Tahoma"/>
            <family val="2"/>
          </rPr>
          <t>jhbanks:</t>
        </r>
        <r>
          <rPr>
            <sz val="8"/>
            <color indexed="81"/>
            <rFont val="Tahoma"/>
            <family val="2"/>
          </rPr>
          <t xml:space="preserve">
entered into BUDWORKS as 95 in error
</t>
        </r>
      </text>
    </comment>
  </commentList>
</comments>
</file>

<file path=xl/sharedStrings.xml><?xml version="1.0" encoding="utf-8"?>
<sst xmlns="http://schemas.openxmlformats.org/spreadsheetml/2006/main" count="4621" uniqueCount="441">
  <si>
    <t>EMP_NAME</t>
  </si>
  <si>
    <t xml:space="preserve"> SSN</t>
  </si>
  <si>
    <t xml:space="preserve"> JOB_CLASS_DESC</t>
  </si>
  <si>
    <t xml:space="preserve"> CURRENT_ANN_SAL</t>
  </si>
  <si>
    <t xml:space="preserve"> RCN</t>
  </si>
  <si>
    <t xml:space="preserve"> USAGE_PCT</t>
  </si>
  <si>
    <t xml:space="preserve"> DISTRIBUTION_CODE</t>
  </si>
  <si>
    <t xml:space="preserve"> PERF_RCN</t>
  </si>
  <si>
    <t xml:space="preserve"> ACTIVITY</t>
  </si>
  <si>
    <t xml:space="preserve"> COST_TYPE</t>
  </si>
  <si>
    <t xml:space="preserve"> EWO</t>
  </si>
  <si>
    <t xml:space="preserve"> PROJECT</t>
  </si>
  <si>
    <t xml:space="preserve"> LOCATION</t>
  </si>
  <si>
    <t xml:space="preserve"> FERC</t>
  </si>
  <si>
    <t xml:space="preserve"> FERCSUB</t>
  </si>
  <si>
    <t xml:space="preserve"> RECV_RCN</t>
  </si>
  <si>
    <t xml:space="preserve"> ACK_ALLOC_PCT</t>
  </si>
  <si>
    <t xml:space="preserve"> YEAR</t>
  </si>
  <si>
    <t xml:space="preserve"> ANN_SAL_AMT</t>
  </si>
  <si>
    <t>Jennings Jane</t>
  </si>
  <si>
    <t xml:space="preserve"> Administrative Assistant I</t>
  </si>
  <si>
    <t xml:space="preserve"> JENNINGS</t>
  </si>
  <si>
    <t xml:space="preserve"> MERAEM </t>
  </si>
  <si>
    <t xml:space="preserve"> LSN </t>
  </si>
  <si>
    <t xml:space="preserve"> ME161 </t>
  </si>
  <si>
    <t xml:space="preserve"> </t>
  </si>
  <si>
    <t xml:space="preserve"> 40MKT</t>
  </si>
  <si>
    <t xml:space="preserve"> MERAUD </t>
  </si>
  <si>
    <t xml:space="preserve"> ME116 </t>
  </si>
  <si>
    <t xml:space="preserve"> MERGEO </t>
  </si>
  <si>
    <t xml:space="preserve"> ME151 </t>
  </si>
  <si>
    <t xml:space="preserve"> MERNHA </t>
  </si>
  <si>
    <t xml:space="preserve"> ME120 </t>
  </si>
  <si>
    <t xml:space="preserve"> MNREHM </t>
  </si>
  <si>
    <t xml:space="preserve"> MN106 </t>
  </si>
  <si>
    <t xml:space="preserve"> MNRNHM </t>
  </si>
  <si>
    <t xml:space="preserve"> MN101 </t>
  </si>
  <si>
    <t>Hart Darby E</t>
  </si>
  <si>
    <t xml:space="preserve"> Com&amp;Ind Market Specialist I</t>
  </si>
  <si>
    <t xml:space="preserve"> HART</t>
  </si>
  <si>
    <t xml:space="preserve"> MECAUD </t>
  </si>
  <si>
    <t xml:space="preserve"> ME216 </t>
  </si>
  <si>
    <t xml:space="preserve"> MECBLD </t>
  </si>
  <si>
    <t xml:space="preserve"> ME201 </t>
  </si>
  <si>
    <t xml:space="preserve"> MECGEO </t>
  </si>
  <si>
    <t xml:space="preserve"> ME251 </t>
  </si>
  <si>
    <t xml:space="preserve"> MNCGEN </t>
  </si>
  <si>
    <t xml:space="preserve"> MN291 </t>
  </si>
  <si>
    <t xml:space="preserve"> MNCHOS </t>
  </si>
  <si>
    <t xml:space="preserve"> MN276 </t>
  </si>
  <si>
    <t xml:space="preserve"> MNIMFG </t>
  </si>
  <si>
    <t xml:space="preserve"> MN391 </t>
  </si>
  <si>
    <t>Cagle Jeffrey B.</t>
  </si>
  <si>
    <t xml:space="preserve"> Marketing Tech II</t>
  </si>
  <si>
    <t xml:space="preserve"> CAGLE</t>
  </si>
  <si>
    <t>Carter Angela T</t>
  </si>
  <si>
    <t xml:space="preserve"> District Marketing Team Leader</t>
  </si>
  <si>
    <t xml:space="preserve"> CARTER A</t>
  </si>
  <si>
    <t>King Robert A</t>
  </si>
  <si>
    <t xml:space="preserve"> Com&amp;Ind Market Specialist Sr</t>
  </si>
  <si>
    <t xml:space="preserve"> KING ALAN</t>
  </si>
  <si>
    <t xml:space="preserve"> MNCEDU </t>
  </si>
  <si>
    <t xml:space="preserve"> MN286 </t>
  </si>
  <si>
    <t>Wiggins Pamela T</t>
  </si>
  <si>
    <t xml:space="preserve"> Administrative Assistant</t>
  </si>
  <si>
    <t xml:space="preserve"> WIGGINS 50</t>
  </si>
  <si>
    <t>Carrell John W</t>
  </si>
  <si>
    <t xml:space="preserve"> Resid Energy Consultant  Staff</t>
  </si>
  <si>
    <t xml:space="preserve"> CARRELL</t>
  </si>
  <si>
    <t>Russell Terry Lee</t>
  </si>
  <si>
    <t xml:space="preserve"> RUSSELL T</t>
  </si>
  <si>
    <t>Hatch Jeffrey Damon</t>
  </si>
  <si>
    <t xml:space="preserve"> Resid Energy Consultant  SR</t>
  </si>
  <si>
    <t xml:space="preserve"> HATCH</t>
  </si>
  <si>
    <t>Pace Kelly H</t>
  </si>
  <si>
    <t xml:space="preserve"> PACE</t>
  </si>
  <si>
    <t>Swilley Lloyd K</t>
  </si>
  <si>
    <t xml:space="preserve"> Marketing Mgr</t>
  </si>
  <si>
    <t xml:space="preserve"> SWILLEY</t>
  </si>
  <si>
    <t>Vacant Marketing Tech</t>
  </si>
  <si>
    <t xml:space="preserve"> BW0001381</t>
  </si>
  <si>
    <t xml:space="preserve"> Marketing Tech N5</t>
  </si>
  <si>
    <t xml:space="preserve"> MKT TECH</t>
  </si>
  <si>
    <t>Madison Heather Lynn</t>
  </si>
  <si>
    <t xml:space="preserve"> Resid Energy Consultant  I</t>
  </si>
  <si>
    <t xml:space="preserve"> MADISON</t>
  </si>
  <si>
    <t>Pace Tina</t>
  </si>
  <si>
    <t>Kirklin Samuel E.</t>
  </si>
  <si>
    <t xml:space="preserve"> KIRKLIN</t>
  </si>
  <si>
    <t>Jones Joseph B</t>
  </si>
  <si>
    <t xml:space="preserve"> JONES</t>
  </si>
  <si>
    <t>Cooper Angela L</t>
  </si>
  <si>
    <t xml:space="preserve"> COOPER</t>
  </si>
  <si>
    <t>Hargett Deryl W</t>
  </si>
  <si>
    <t xml:space="preserve"> HARGETT</t>
  </si>
  <si>
    <t>Grubbs Alan K</t>
  </si>
  <si>
    <t xml:space="preserve"> GRUBBS</t>
  </si>
  <si>
    <t>Hill Linda Kay</t>
  </si>
  <si>
    <t xml:space="preserve"> HILL</t>
  </si>
  <si>
    <t>Swails Christine M.</t>
  </si>
  <si>
    <t xml:space="preserve"> Marketing Tech Sr.</t>
  </si>
  <si>
    <t xml:space="preserve"> SWAILS</t>
  </si>
  <si>
    <t>Piecuch Jean T.</t>
  </si>
  <si>
    <t xml:space="preserve"> PIECUCH</t>
  </si>
  <si>
    <t>Columbus Karen N</t>
  </si>
  <si>
    <t xml:space="preserve"> COLUMBUS</t>
  </si>
  <si>
    <t>Montaina Andrew J</t>
  </si>
  <si>
    <t xml:space="preserve"> Lighting Representative  Sr</t>
  </si>
  <si>
    <t xml:space="preserve"> MONTAINA</t>
  </si>
  <si>
    <t xml:space="preserve"> MNILTG </t>
  </si>
  <si>
    <t xml:space="preserve"> MN346 </t>
  </si>
  <si>
    <t>Dobson Robert P</t>
  </si>
  <si>
    <t xml:space="preserve"> Lighting Representative Staff</t>
  </si>
  <si>
    <t xml:space="preserve"> DOBSON</t>
  </si>
  <si>
    <t>Noack Lonzelle S.</t>
  </si>
  <si>
    <t xml:space="preserve"> Mass Mkt Renewable Energy Spec</t>
  </si>
  <si>
    <t xml:space="preserve"> NOACK</t>
  </si>
  <si>
    <t xml:space="preserve"> MESREN </t>
  </si>
  <si>
    <t xml:space="preserve"> ME881 </t>
  </si>
  <si>
    <t xml:space="preserve"> MNASVC </t>
  </si>
  <si>
    <t xml:space="preserve"> MN001 </t>
  </si>
  <si>
    <t>McGee Jr Robert L</t>
  </si>
  <si>
    <t xml:space="preserve"> Marketing Services Mgr</t>
  </si>
  <si>
    <t xml:space="preserve"> MCGEE</t>
  </si>
  <si>
    <t>Berard Claire Marguerite</t>
  </si>
  <si>
    <t xml:space="preserve"> Administrative Assistant II</t>
  </si>
  <si>
    <t xml:space="preserve"> BERARD</t>
  </si>
  <si>
    <t xml:space="preserve"> MECMEA </t>
  </si>
  <si>
    <t xml:space="preserve"> ME218 </t>
  </si>
  <si>
    <t xml:space="preserve"> MERMEA </t>
  </si>
  <si>
    <t xml:space="preserve"> ME118 </t>
  </si>
  <si>
    <t xml:space="preserve"> MNAEER </t>
  </si>
  <si>
    <t xml:space="preserve"> MN011 </t>
  </si>
  <si>
    <t xml:space="preserve"> MNPS   </t>
  </si>
  <si>
    <t xml:space="preserve"> MCMSRG</t>
  </si>
  <si>
    <t xml:space="preserve"> MPRSRG</t>
  </si>
  <si>
    <t xml:space="preserve"> MNSLRS </t>
  </si>
  <si>
    <t xml:space="preserve"> MN501 </t>
  </si>
  <si>
    <t xml:space="preserve"> MNSRTP </t>
  </si>
  <si>
    <t xml:space="preserve"> MN871 </t>
  </si>
  <si>
    <t xml:space="preserve"> Market Specialst</t>
  </si>
  <si>
    <t xml:space="preserve"> MN341</t>
  </si>
  <si>
    <t xml:space="preserve"> MNIGPS </t>
  </si>
  <si>
    <t xml:space="preserve"> MN341 </t>
  </si>
  <si>
    <t xml:space="preserve"> Market Specialist</t>
  </si>
  <si>
    <t xml:space="preserve"> Administration Assistant</t>
  </si>
  <si>
    <t>Saleh Andrew J.</t>
  </si>
  <si>
    <t xml:space="preserve"> Energy Svcs Proj Developer Sr</t>
  </si>
  <si>
    <t xml:space="preserve"> BW0001407</t>
  </si>
  <si>
    <t xml:space="preserve"> Vacant Market Tech Eng Asst</t>
  </si>
  <si>
    <t xml:space="preserve"> Team Leader</t>
  </si>
  <si>
    <t xml:space="preserve"> Federal Principal</t>
  </si>
  <si>
    <t xml:space="preserve"> Manger</t>
  </si>
  <si>
    <t>Taliaferro Phreada A</t>
  </si>
  <si>
    <t xml:space="preserve"> Lighting Representative III</t>
  </si>
  <si>
    <t xml:space="preserve"> TALIAFERRO</t>
  </si>
  <si>
    <t xml:space="preserve"> BW0001414</t>
  </si>
  <si>
    <t xml:space="preserve"> Vacant Rep</t>
  </si>
  <si>
    <t xml:space="preserve"> VACANT REP</t>
  </si>
  <si>
    <t>CO-OP Moore Jonathan</t>
  </si>
  <si>
    <t xml:space="preserve"> CO-OP</t>
  </si>
  <si>
    <t xml:space="preserve"> MESRAD </t>
  </si>
  <si>
    <t xml:space="preserve"> ME671 </t>
  </si>
  <si>
    <t xml:space="preserve"> MNSMRS </t>
  </si>
  <si>
    <t xml:space="preserve"> MN551 </t>
  </si>
  <si>
    <t>Henderson William W</t>
  </si>
  <si>
    <t xml:space="preserve"> Market Specialist  Sr</t>
  </si>
  <si>
    <t xml:space="preserve"> HENDERSON</t>
  </si>
  <si>
    <t xml:space="preserve"> MNCEDC </t>
  </si>
  <si>
    <t xml:space="preserve"> MN288 </t>
  </si>
  <si>
    <t>Alexander Rhonda J</t>
  </si>
  <si>
    <t xml:space="preserve"> Forecasting Team Leader</t>
  </si>
  <si>
    <t xml:space="preserve"> ALEXANDER</t>
  </si>
  <si>
    <t xml:space="preserve"> MNSFCS </t>
  </si>
  <si>
    <t xml:space="preserve"> MN701 </t>
  </si>
  <si>
    <t>Mixon Melinda M</t>
  </si>
  <si>
    <t xml:space="preserve"> Pricing Specialist  Staff</t>
  </si>
  <si>
    <t xml:space="preserve"> MIXON</t>
  </si>
  <si>
    <t xml:space="preserve"> MNSRDF </t>
  </si>
  <si>
    <t xml:space="preserve"> MN851 </t>
  </si>
  <si>
    <t>Thompson James I</t>
  </si>
  <si>
    <t xml:space="preserve"> Pricing &amp; Load Research Tm Ldr</t>
  </si>
  <si>
    <t xml:space="preserve"> THOMPSON J</t>
  </si>
  <si>
    <t>Dunlap Cynthia Bryant</t>
  </si>
  <si>
    <t xml:space="preserve"> DUNLAP</t>
  </si>
  <si>
    <t>Williams Herchel</t>
  </si>
  <si>
    <t xml:space="preserve"> Forecast Specialist Sr</t>
  </si>
  <si>
    <t xml:space="preserve"> WILLIAMS H</t>
  </si>
  <si>
    <t>Williams David L</t>
  </si>
  <si>
    <t xml:space="preserve"> Engineer  SR</t>
  </si>
  <si>
    <t xml:space="preserve"> WILLIAMS D</t>
  </si>
  <si>
    <t>Thompson Marie Vacant</t>
  </si>
  <si>
    <t xml:space="preserve"> BW0001622</t>
  </si>
  <si>
    <t xml:space="preserve"> Forecast Specialist II</t>
  </si>
  <si>
    <t xml:space="preserve"> THOMPSON M</t>
  </si>
  <si>
    <t>Dispatch Center Labor</t>
  </si>
  <si>
    <t xml:space="preserve"> BW0001403</t>
  </si>
  <si>
    <t xml:space="preserve"> Dispatch Center Labor</t>
  </si>
  <si>
    <t xml:space="preserve"> DISPATCH</t>
  </si>
  <si>
    <t xml:space="preserve"> DLOPER </t>
  </si>
  <si>
    <t xml:space="preserve"> DLLAMP</t>
  </si>
  <si>
    <t xml:space="preserve"> DLOPER</t>
  </si>
  <si>
    <t>Vacant  Mkt Tech/Eng Assist</t>
  </si>
  <si>
    <t xml:space="preserve"> BW0001361</t>
  </si>
  <si>
    <t xml:space="preserve"> Marketing Tech/Engineer Assist</t>
  </si>
  <si>
    <t xml:space="preserve"> VACANT-MT</t>
  </si>
  <si>
    <t>Hutto Scotty M</t>
  </si>
  <si>
    <t xml:space="preserve"> Lighting &amp; EnergySvcs Team Ldr</t>
  </si>
  <si>
    <t xml:space="preserve"> HUTTO LTG</t>
  </si>
  <si>
    <t xml:space="preserve"> Major Accounts Manager</t>
  </si>
  <si>
    <t xml:space="preserve"> OSWALD LTG</t>
  </si>
  <si>
    <t>Pierce Lisa R</t>
  </si>
  <si>
    <t xml:space="preserve"> Lighting Svcs Representative</t>
  </si>
  <si>
    <t xml:space="preserve"> PIERCE</t>
  </si>
  <si>
    <t>Baldwin Karen Anne</t>
  </si>
  <si>
    <t xml:space="preserve"> GIS Technician  II</t>
  </si>
  <si>
    <t xml:space="preserve"> BALDWIN</t>
  </si>
  <si>
    <t>Oglesby Connie J</t>
  </si>
  <si>
    <t xml:space="preserve"> Administrative Assistant  Sr</t>
  </si>
  <si>
    <t xml:space="preserve"> OGLESBY</t>
  </si>
  <si>
    <t>Woods Carol Askew</t>
  </si>
  <si>
    <t xml:space="preserve"> GIS Analyst II</t>
  </si>
  <si>
    <t xml:space="preserve"> WOODS</t>
  </si>
  <si>
    <t>Banks James H</t>
  </si>
  <si>
    <t xml:space="preserve"> Market Specialist Sr</t>
  </si>
  <si>
    <t xml:space="preserve"> BANKS LTG</t>
  </si>
  <si>
    <t>Minton Steve</t>
  </si>
  <si>
    <t xml:space="preserve"> BW0001385</t>
  </si>
  <si>
    <t xml:space="preserve"> Lighting Contract Coordinator</t>
  </si>
  <si>
    <t xml:space="preserve"> MINTON</t>
  </si>
  <si>
    <t>Boykin Sandra R</t>
  </si>
  <si>
    <t xml:space="preserve"> BOYKIN</t>
  </si>
  <si>
    <t>Tolley Jessica Lynn</t>
  </si>
  <si>
    <t xml:space="preserve"> Lighting Analyst Sr</t>
  </si>
  <si>
    <t xml:space="preserve"> HOOD</t>
  </si>
  <si>
    <t>Erickson Barbara Lynn</t>
  </si>
  <si>
    <t xml:space="preserve"> Communications Specialist</t>
  </si>
  <si>
    <t xml:space="preserve"> ERICKSON L</t>
  </si>
  <si>
    <t xml:space="preserve"> MESEED </t>
  </si>
  <si>
    <t xml:space="preserve"> ME800 </t>
  </si>
  <si>
    <t>SCHEDULER MASHBURN</t>
  </si>
  <si>
    <t xml:space="preserve"> BW0001388</t>
  </si>
  <si>
    <t xml:space="preserve"> SCHEDULER</t>
  </si>
  <si>
    <t>Swilley Carrie Clayton</t>
  </si>
  <si>
    <t xml:space="preserve"> Market Specialist  Staff</t>
  </si>
  <si>
    <t xml:space="preserve"> SWILLEY C</t>
  </si>
  <si>
    <t xml:space="preserve"> MNRAEO </t>
  </si>
  <si>
    <t xml:space="preserve"> MN563 </t>
  </si>
  <si>
    <t>Mattina Jr Rodney A</t>
  </si>
  <si>
    <t xml:space="preserve"> MATTINA</t>
  </si>
  <si>
    <t>Floyd Jr. John N</t>
  </si>
  <si>
    <t xml:space="preserve"> Economic Eval&amp;Mkt Reptg Tm Ldr</t>
  </si>
  <si>
    <t xml:space="preserve"> FLOYD</t>
  </si>
  <si>
    <t>Shanks Mitzi Moorer</t>
  </si>
  <si>
    <t xml:space="preserve"> SHANKS</t>
  </si>
  <si>
    <t>Johnson Vanessa Mae</t>
  </si>
  <si>
    <t xml:space="preserve"> JOHNNSON V</t>
  </si>
  <si>
    <t>CUST SVC REP LANGLEY</t>
  </si>
  <si>
    <t xml:space="preserve"> BW0001390</t>
  </si>
  <si>
    <t xml:space="preserve"> CUST SVC REP</t>
  </si>
  <si>
    <t xml:space="preserve"> CUST SVC R</t>
  </si>
  <si>
    <t>Eggart William D</t>
  </si>
  <si>
    <t xml:space="preserve"> Energy Select Team Leader</t>
  </si>
  <si>
    <t xml:space="preserve"> EGGART</t>
  </si>
  <si>
    <t>SCHEDULER BROOKS</t>
  </si>
  <si>
    <t xml:space="preserve"> BW0001386</t>
  </si>
  <si>
    <t>Langan Glenn P</t>
  </si>
  <si>
    <t xml:space="preserve"> LANGAN</t>
  </si>
  <si>
    <t>Nall Ronald E</t>
  </si>
  <si>
    <t xml:space="preserve"> NALL</t>
  </si>
  <si>
    <t>Brink Jennifer L</t>
  </si>
  <si>
    <t xml:space="preserve"> Market Specialist  IV</t>
  </si>
  <si>
    <t xml:space="preserve"> BRINK</t>
  </si>
  <si>
    <t>SCHEDULER CARTER</t>
  </si>
  <si>
    <t xml:space="preserve"> BW0001387</t>
  </si>
  <si>
    <t>CUST SVC REP GOODWIN</t>
  </si>
  <si>
    <t xml:space="preserve"> BW0001389</t>
  </si>
  <si>
    <t>Milstead Cynthia A</t>
  </si>
  <si>
    <t xml:space="preserve"> Marketing Tech I</t>
  </si>
  <si>
    <t xml:space="preserve"> MILSTEAD</t>
  </si>
  <si>
    <t>White Brian L</t>
  </si>
  <si>
    <t xml:space="preserve"> WHITE</t>
  </si>
  <si>
    <t xml:space="preserve"> MEIAUD </t>
  </si>
  <si>
    <t xml:space="preserve"> ME316 </t>
  </si>
  <si>
    <t>Haynes James C</t>
  </si>
  <si>
    <t xml:space="preserve"> HAYNES</t>
  </si>
  <si>
    <t>Robertson Ronald T</t>
  </si>
  <si>
    <t xml:space="preserve"> ROBERTSON</t>
  </si>
  <si>
    <t>Neyman Margaret D</t>
  </si>
  <si>
    <t xml:space="preserve"> Marketing General Manager</t>
  </si>
  <si>
    <t xml:space="preserve"> NEYMANMAR</t>
  </si>
  <si>
    <t xml:space="preserve"> MNAMGR </t>
  </si>
  <si>
    <t xml:space="preserve"> MN000 </t>
  </si>
  <si>
    <t>Dalton Mary Ann</t>
  </si>
  <si>
    <t xml:space="preserve"> DALTONMA</t>
  </si>
  <si>
    <t xml:space="preserve"> MEICOG </t>
  </si>
  <si>
    <t xml:space="preserve"> ME331 </t>
  </si>
  <si>
    <t xml:space="preserve"> MNCGOV </t>
  </si>
  <si>
    <t xml:space="preserve"> MN296 </t>
  </si>
  <si>
    <t xml:space="preserve"> MNCHCA </t>
  </si>
  <si>
    <t xml:space="preserve"> MN281 </t>
  </si>
  <si>
    <t xml:space="preserve"> MNICHM </t>
  </si>
  <si>
    <t xml:space="preserve"> MN386 </t>
  </si>
  <si>
    <t xml:space="preserve"> MNIFOR </t>
  </si>
  <si>
    <t xml:space="preserve"> MN396 </t>
  </si>
  <si>
    <t xml:space="preserve"> MNIMIL </t>
  </si>
  <si>
    <t xml:space="preserve"> MN381 </t>
  </si>
  <si>
    <t>Erickson David R</t>
  </si>
  <si>
    <t xml:space="preserve"> Federal/Contracts Principal</t>
  </si>
  <si>
    <t xml:space="preserve"> ERICKSON</t>
  </si>
  <si>
    <t>Oswald William E</t>
  </si>
  <si>
    <t xml:space="preserve"> OSWALD</t>
  </si>
  <si>
    <t xml:space="preserve"> MNCETR </t>
  </si>
  <si>
    <t xml:space="preserve"> MN236 </t>
  </si>
  <si>
    <t>Tucker Theresa A</t>
  </si>
  <si>
    <t xml:space="preserve"> TUCKER</t>
  </si>
  <si>
    <t>Nichols Jr R Vaughn</t>
  </si>
  <si>
    <t xml:space="preserve"> Market Segment Specialist  SR</t>
  </si>
  <si>
    <t xml:space="preserve"> NICHOLS</t>
  </si>
  <si>
    <t>Robinson W. Lee</t>
  </si>
  <si>
    <t xml:space="preserve"> ROBINSON</t>
  </si>
  <si>
    <t>Dorsey Thomas D</t>
  </si>
  <si>
    <t xml:space="preserve"> DORSEY</t>
  </si>
  <si>
    <t>Mantovani Robert</t>
  </si>
  <si>
    <t xml:space="preserve"> MANTOVANI</t>
  </si>
  <si>
    <t>Moak  Lynda</t>
  </si>
  <si>
    <t xml:space="preserve"> BW0001561</t>
  </si>
  <si>
    <t xml:space="preserve"> Administrative Asst</t>
  </si>
  <si>
    <t xml:space="preserve"> MOAK</t>
  </si>
  <si>
    <t>Samples Constance E</t>
  </si>
  <si>
    <t xml:space="preserve"> SAMPLES</t>
  </si>
  <si>
    <t>Kubik James L</t>
  </si>
  <si>
    <t xml:space="preserve"> KUBIK</t>
  </si>
  <si>
    <t>Dawkins Terry</t>
  </si>
  <si>
    <t xml:space="preserve"> DAWKINS</t>
  </si>
  <si>
    <t>Snider James E</t>
  </si>
  <si>
    <t xml:space="preserve"> SNIDER</t>
  </si>
  <si>
    <t>Carter Regina E</t>
  </si>
  <si>
    <t xml:space="preserve"> CARTER R</t>
  </si>
  <si>
    <t>Jackson Scott W</t>
  </si>
  <si>
    <t xml:space="preserve"> JACKSON</t>
  </si>
  <si>
    <t>Bender Scott A</t>
  </si>
  <si>
    <t xml:space="preserve"> BENDER</t>
  </si>
  <si>
    <t>Taylor Edward L</t>
  </si>
  <si>
    <t xml:space="preserve"> District Manager</t>
  </si>
  <si>
    <t xml:space="preserve"> TAYLOR</t>
  </si>
  <si>
    <t>Russell Velma T</t>
  </si>
  <si>
    <t xml:space="preserve"> RUSSELL V</t>
  </si>
  <si>
    <t>Martin Pamela Christine</t>
  </si>
  <si>
    <t xml:space="preserve"> MARTIN</t>
  </si>
  <si>
    <t>Johnson Jr Bernard H</t>
  </si>
  <si>
    <t xml:space="preserve"> JOHNSON B</t>
  </si>
  <si>
    <t>Vacant Technology Assessment</t>
  </si>
  <si>
    <t xml:space="preserve"> BW0001383</t>
  </si>
  <si>
    <t xml:space="preserve"> Vacant Technology Assessment</t>
  </si>
  <si>
    <t xml:space="preserve"> VACANTTA</t>
  </si>
  <si>
    <t xml:space="preserve"> MESECS </t>
  </si>
  <si>
    <t xml:space="preserve"> ME876 </t>
  </si>
  <si>
    <t xml:space="preserve"> BANKS</t>
  </si>
  <si>
    <t>Hindsman David E</t>
  </si>
  <si>
    <t xml:space="preserve"> Product Development Specialist</t>
  </si>
  <si>
    <t xml:space="preserve"> HINDSMAN</t>
  </si>
  <si>
    <t xml:space="preserve"> MALLCN</t>
  </si>
  <si>
    <t>Todd Jennifer</t>
  </si>
  <si>
    <t xml:space="preserve"> Market Analytics Supervisor</t>
  </si>
  <si>
    <t xml:space="preserve"> TODD</t>
  </si>
  <si>
    <t>Wilson Caroline R</t>
  </si>
  <si>
    <t xml:space="preserve"> WILSON</t>
  </si>
  <si>
    <t>Shell David A</t>
  </si>
  <si>
    <t xml:space="preserve"> Economic Evaluation Spec Staff</t>
  </si>
  <si>
    <t xml:space="preserve"> SHELL</t>
  </si>
  <si>
    <t>Ely Carrie L</t>
  </si>
  <si>
    <t xml:space="preserve"> ELY</t>
  </si>
  <si>
    <t>Vacant Lighting Rep</t>
  </si>
  <si>
    <t xml:space="preserve"> BW0001404</t>
  </si>
  <si>
    <t xml:space="preserve"> Vacant Lighting Rep</t>
  </si>
  <si>
    <t>Sexton William S</t>
  </si>
  <si>
    <t xml:space="preserve"> SEXTON</t>
  </si>
  <si>
    <t>Sanders Janis L</t>
  </si>
  <si>
    <t xml:space="preserve"> SANDERS</t>
  </si>
  <si>
    <t>Grady Michael L</t>
  </si>
  <si>
    <t xml:space="preserve"> GRADY</t>
  </si>
  <si>
    <t>McFatter Laura C</t>
  </si>
  <si>
    <t xml:space="preserve"> MCFATTER</t>
  </si>
  <si>
    <t>McDanal John E</t>
  </si>
  <si>
    <t xml:space="preserve"> MCDANAL</t>
  </si>
  <si>
    <t>Campbell Deborah L</t>
  </si>
  <si>
    <t xml:space="preserve"> CAMPBELL</t>
  </si>
  <si>
    <t>King Ronald Stephen</t>
  </si>
  <si>
    <t xml:space="preserve"> Resid Energy Consultant  II</t>
  </si>
  <si>
    <t xml:space="preserve"> KING</t>
  </si>
  <si>
    <t>Andrews Tracy L</t>
  </si>
  <si>
    <t xml:space="preserve"> ANDREWS</t>
  </si>
  <si>
    <t>Howard Teresa J</t>
  </si>
  <si>
    <t xml:space="preserve"> HOWARD</t>
  </si>
  <si>
    <t>Holloway Teresa L</t>
  </si>
  <si>
    <t xml:space="preserve"> HOLLOWAY</t>
  </si>
  <si>
    <t>Bailey Petie J.</t>
  </si>
  <si>
    <t xml:space="preserve"> BAILEY</t>
  </si>
  <si>
    <t>Ryan Patrick John</t>
  </si>
  <si>
    <t xml:space="preserve"> RYAN</t>
  </si>
  <si>
    <t>Edmondson Paul A</t>
  </si>
  <si>
    <t xml:space="preserve"> EDMONDSON</t>
  </si>
  <si>
    <t>ADJUSTMENT_DESC</t>
  </si>
  <si>
    <t xml:space="preserve"> ADJUSTMENT_CATEGORY</t>
  </si>
  <si>
    <t xml:space="preserve"> ADJUSTMENT_TYPE</t>
  </si>
  <si>
    <t xml:space="preserve"> START_DATE</t>
  </si>
  <si>
    <t xml:space="preserve"> ANN_ADJ_AMT</t>
  </si>
  <si>
    <t xml:space="preserve"> OTHER ADJUSTMENT</t>
  </si>
  <si>
    <t xml:space="preserve"> R</t>
  </si>
  <si>
    <t xml:space="preserve"> 04-01-2011</t>
  </si>
  <si>
    <t xml:space="preserve"> 01-01-2011</t>
  </si>
  <si>
    <t xml:space="preserve"> 06-01-2011</t>
  </si>
  <si>
    <t>Grand Total</t>
  </si>
  <si>
    <t>(All)</t>
  </si>
  <si>
    <t>Total Complement</t>
  </si>
  <si>
    <t>Neyman</t>
  </si>
  <si>
    <t>McGee</t>
  </si>
  <si>
    <t>40242NPS</t>
  </si>
  <si>
    <t>McGee New Prods &amp; Svcs</t>
  </si>
  <si>
    <t>ECCR</t>
  </si>
  <si>
    <t>Floyd</t>
  </si>
  <si>
    <t>McDanal</t>
  </si>
  <si>
    <t>Taylor</t>
  </si>
  <si>
    <t>Swilley</t>
  </si>
  <si>
    <t>O&amp;M</t>
  </si>
  <si>
    <t>GPES</t>
  </si>
  <si>
    <t>BTL</t>
  </si>
  <si>
    <t>NPS</t>
  </si>
  <si>
    <t>Manager</t>
  </si>
  <si>
    <t>Expense</t>
  </si>
  <si>
    <t xml:space="preserve"> MN701</t>
  </si>
  <si>
    <t>FTE</t>
  </si>
  <si>
    <t>Positions On This Report</t>
  </si>
  <si>
    <t>Sum of FTE</t>
  </si>
  <si>
    <t>Oswald</t>
  </si>
  <si>
    <t>LTG O&amp;M</t>
  </si>
  <si>
    <t>LTG Capital</t>
  </si>
  <si>
    <t>MCGEE</t>
  </si>
  <si>
    <t>Admin Assistant</t>
  </si>
  <si>
    <t>Product Dev Specialist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</si>
</sst>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.000_);_(* \(#,##0.000\);_(* &quot;-&quot;???_);_(@_)"/>
    <numFmt numFmtId="166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30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23">
    <xf numFmtId="0" fontId="0" fillId="0" borderId="0" xfId="0"/>
    <xf numFmtId="0" fontId="0" fillId="33" borderId="0" xfId="0" applyFill="1"/>
    <xf numFmtId="0" fontId="0" fillId="0" borderId="0" xfId="0" applyFill="1"/>
    <xf numFmtId="164" fontId="0" fillId="0" borderId="0" xfId="0" applyNumberFormat="1"/>
    <xf numFmtId="38" fontId="0" fillId="0" borderId="0" xfId="0" applyNumberFormat="1"/>
    <xf numFmtId="38" fontId="0" fillId="0" borderId="0" xfId="0" applyNumberFormat="1" applyFill="1"/>
    <xf numFmtId="0" fontId="0" fillId="0" borderId="0" xfId="0" applyAlignment="1">
      <alignment horizontal="left"/>
    </xf>
    <xf numFmtId="0" fontId="0" fillId="0" borderId="10" xfId="0" applyBorder="1"/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11" xfId="42" applyFont="1" applyFill="1" applyBorder="1" applyAlignment="1">
      <alignment horizontal="left" wrapText="1"/>
    </xf>
    <xf numFmtId="0" fontId="22" fillId="0" borderId="0" xfId="0" applyFont="1" applyAlignment="1">
      <alignment horizontal="right"/>
    </xf>
    <xf numFmtId="166" fontId="0" fillId="0" borderId="0" xfId="0" applyNumberFormat="1"/>
    <xf numFmtId="0" fontId="0" fillId="34" borderId="0" xfId="0" applyFill="1"/>
    <xf numFmtId="0" fontId="16" fillId="0" borderId="0" xfId="0" applyFont="1"/>
    <xf numFmtId="0" fontId="25" fillId="0" borderId="0" xfId="0" applyFont="1" applyAlignment="1">
      <alignment horizontal="center"/>
    </xf>
    <xf numFmtId="164" fontId="0" fillId="0" borderId="10" xfId="0" applyNumberFormat="1" applyBorder="1"/>
    <xf numFmtId="0" fontId="0" fillId="0" borderId="12" xfId="0" applyBorder="1"/>
    <xf numFmtId="165" fontId="0" fillId="0" borderId="12" xfId="0" applyNumberFormat="1" applyBorder="1"/>
    <xf numFmtId="0" fontId="16" fillId="33" borderId="13" xfId="0" applyFont="1" applyFill="1" applyBorder="1"/>
    <xf numFmtId="0" fontId="0" fillId="35" borderId="12" xfId="0" applyFill="1" applyBorder="1"/>
    <xf numFmtId="165" fontId="0" fillId="35" borderId="12" xfId="0" applyNumberFormat="1" applyFill="1" applyBorder="1"/>
    <xf numFmtId="0" fontId="0" fillId="35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54"/>
  <sheetViews>
    <sheetView workbookViewId="0"/>
  </sheetViews>
  <sheetFormatPr defaultRowHeight="15"/>
  <cols>
    <col min="1" max="1" width="29.140625" bestFit="1" customWidth="1"/>
    <col min="2" max="2" width="17" customWidth="1"/>
    <col min="4" max="4" width="19.140625" bestFit="1" customWidth="1"/>
    <col min="5" max="5" width="19.140625" customWidth="1"/>
    <col min="8" max="8" width="14.28515625" customWidth="1"/>
    <col min="22" max="22" width="10.5703125" style="4" bestFit="1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429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11" t="s">
        <v>430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432</v>
      </c>
      <c r="U1" t="s">
        <v>17</v>
      </c>
      <c r="V1" s="4" t="s">
        <v>18</v>
      </c>
    </row>
    <row r="2" spans="1:22">
      <c r="A2" t="s">
        <v>170</v>
      </c>
      <c r="B2">
        <v>932020</v>
      </c>
      <c r="C2" t="s">
        <v>171</v>
      </c>
      <c r="D2">
        <v>108860</v>
      </c>
      <c r="E2" s="10" t="str">
        <f>VLOOKUP(+F2, 'TABLE LBR'!$D$1:$E$15, 2,FALSE)</f>
        <v>McGee</v>
      </c>
      <c r="F2">
        <v>40243</v>
      </c>
      <c r="G2">
        <v>100</v>
      </c>
      <c r="H2" t="s">
        <v>172</v>
      </c>
      <c r="I2">
        <v>40243</v>
      </c>
      <c r="J2" t="s">
        <v>173</v>
      </c>
      <c r="K2" t="s">
        <v>23</v>
      </c>
      <c r="L2" s="10" t="str">
        <f>VLOOKUP(+M2, 'TABLE LBR'!$A$2:$B$48, 2,FALSE)</f>
        <v>O&amp;M</v>
      </c>
      <c r="M2" t="s">
        <v>431</v>
      </c>
      <c r="N2" t="s">
        <v>25</v>
      </c>
      <c r="O2">
        <v>40000</v>
      </c>
      <c r="P2">
        <v>908</v>
      </c>
      <c r="Q2">
        <v>0</v>
      </c>
      <c r="R2" t="s">
        <v>26</v>
      </c>
      <c r="S2">
        <v>100</v>
      </c>
      <c r="T2" s="12">
        <f>G2/100*S2/100</f>
        <v>1</v>
      </c>
      <c r="U2">
        <v>2011</v>
      </c>
      <c r="V2" s="4">
        <v>111162</v>
      </c>
    </row>
    <row r="3" spans="1:22">
      <c r="A3" t="s">
        <v>391</v>
      </c>
      <c r="B3">
        <v>645687</v>
      </c>
      <c r="C3" t="s">
        <v>38</v>
      </c>
      <c r="D3">
        <v>67782</v>
      </c>
      <c r="E3" s="10" t="str">
        <f>VLOOKUP(+F3, 'TABLE LBR'!$D$1:$E$15, 2,FALSE)</f>
        <v>McDanal</v>
      </c>
      <c r="F3">
        <v>42015</v>
      </c>
      <c r="G3">
        <v>100</v>
      </c>
      <c r="H3" t="s">
        <v>392</v>
      </c>
      <c r="I3">
        <v>42015</v>
      </c>
      <c r="J3" t="s">
        <v>40</v>
      </c>
      <c r="K3" t="s">
        <v>23</v>
      </c>
      <c r="L3" s="10" t="str">
        <f>VLOOKUP(+M3, 'TABLE LBR'!$A$2:$B$48, 2,FALSE)</f>
        <v>ECCR</v>
      </c>
      <c r="M3" t="s">
        <v>41</v>
      </c>
      <c r="N3" t="s">
        <v>25</v>
      </c>
      <c r="O3">
        <v>40000</v>
      </c>
      <c r="P3">
        <v>908</v>
      </c>
      <c r="Q3">
        <v>0</v>
      </c>
      <c r="R3" t="s">
        <v>26</v>
      </c>
      <c r="S3">
        <v>5</v>
      </c>
      <c r="T3" s="12">
        <f t="shared" ref="T3:T66" si="0">G3/100*S3/100</f>
        <v>0.05</v>
      </c>
      <c r="U3">
        <v>2011</v>
      </c>
      <c r="V3" s="4">
        <v>3461</v>
      </c>
    </row>
    <row r="4" spans="1:22">
      <c r="A4" t="s">
        <v>391</v>
      </c>
      <c r="B4">
        <v>645687</v>
      </c>
      <c r="C4" t="s">
        <v>38</v>
      </c>
      <c r="D4">
        <v>67782</v>
      </c>
      <c r="E4" s="10" t="str">
        <f>VLOOKUP(+F4, 'TABLE LBR'!$D$1:$E$15, 2,FALSE)</f>
        <v>McDanal</v>
      </c>
      <c r="F4">
        <v>42015</v>
      </c>
      <c r="G4">
        <v>100</v>
      </c>
      <c r="H4" t="s">
        <v>392</v>
      </c>
      <c r="I4">
        <v>42015</v>
      </c>
      <c r="J4" t="s">
        <v>42</v>
      </c>
      <c r="K4" t="s">
        <v>23</v>
      </c>
      <c r="L4" s="10" t="str">
        <f>VLOOKUP(+M4, 'TABLE LBR'!$A$2:$B$48, 2,FALSE)</f>
        <v>ECCR</v>
      </c>
      <c r="M4" t="s">
        <v>43</v>
      </c>
      <c r="N4" t="s">
        <v>25</v>
      </c>
      <c r="O4">
        <v>40000</v>
      </c>
      <c r="P4">
        <v>908</v>
      </c>
      <c r="Q4">
        <v>0</v>
      </c>
      <c r="R4" t="s">
        <v>26</v>
      </c>
      <c r="S4">
        <v>10</v>
      </c>
      <c r="T4" s="12">
        <f t="shared" si="0"/>
        <v>0.1</v>
      </c>
      <c r="U4">
        <v>2011</v>
      </c>
      <c r="V4" s="4">
        <v>6921</v>
      </c>
    </row>
    <row r="5" spans="1:22">
      <c r="A5" t="s">
        <v>391</v>
      </c>
      <c r="B5">
        <v>645687</v>
      </c>
      <c r="C5" t="s">
        <v>38</v>
      </c>
      <c r="D5">
        <v>67782</v>
      </c>
      <c r="E5" s="10" t="str">
        <f>VLOOKUP(+F5, 'TABLE LBR'!$D$1:$E$15, 2,FALSE)</f>
        <v>McDanal</v>
      </c>
      <c r="F5">
        <v>42015</v>
      </c>
      <c r="G5">
        <v>100</v>
      </c>
      <c r="H5" t="s">
        <v>392</v>
      </c>
      <c r="I5">
        <v>42015</v>
      </c>
      <c r="J5" t="s">
        <v>22</v>
      </c>
      <c r="K5" t="s">
        <v>23</v>
      </c>
      <c r="L5" s="10" t="str">
        <f>VLOOKUP(+M5, 'TABLE LBR'!$A$2:$B$48, 2,FALSE)</f>
        <v>ECCR</v>
      </c>
      <c r="M5" t="s">
        <v>24</v>
      </c>
      <c r="N5" t="s">
        <v>25</v>
      </c>
      <c r="O5">
        <v>40000</v>
      </c>
      <c r="P5">
        <v>908</v>
      </c>
      <c r="Q5">
        <v>0</v>
      </c>
      <c r="R5" t="s">
        <v>26</v>
      </c>
      <c r="S5">
        <v>10</v>
      </c>
      <c r="T5" s="12">
        <f t="shared" si="0"/>
        <v>0.1</v>
      </c>
      <c r="U5">
        <v>2011</v>
      </c>
      <c r="V5" s="4">
        <v>6921</v>
      </c>
    </row>
    <row r="6" spans="1:22">
      <c r="A6" t="s">
        <v>391</v>
      </c>
      <c r="B6">
        <v>645687</v>
      </c>
      <c r="C6" t="s">
        <v>38</v>
      </c>
      <c r="D6">
        <v>67782</v>
      </c>
      <c r="E6" s="10" t="str">
        <f>VLOOKUP(+F6, 'TABLE LBR'!$D$1:$E$15, 2,FALSE)</f>
        <v>McDanal</v>
      </c>
      <c r="F6">
        <v>42015</v>
      </c>
      <c r="G6">
        <v>100</v>
      </c>
      <c r="H6" t="s">
        <v>392</v>
      </c>
      <c r="I6">
        <v>42015</v>
      </c>
      <c r="J6" t="s">
        <v>27</v>
      </c>
      <c r="K6" t="s">
        <v>23</v>
      </c>
      <c r="L6" s="10" t="str">
        <f>VLOOKUP(+M6, 'TABLE LBR'!$A$2:$B$48, 2,FALSE)</f>
        <v>ECCR</v>
      </c>
      <c r="M6" t="s">
        <v>28</v>
      </c>
      <c r="N6" t="s">
        <v>25</v>
      </c>
      <c r="O6">
        <v>40000</v>
      </c>
      <c r="P6">
        <v>908</v>
      </c>
      <c r="Q6">
        <v>0</v>
      </c>
      <c r="R6" t="s">
        <v>26</v>
      </c>
      <c r="S6">
        <v>10</v>
      </c>
      <c r="T6" s="12">
        <f t="shared" si="0"/>
        <v>0.1</v>
      </c>
      <c r="U6">
        <v>2011</v>
      </c>
      <c r="V6" s="4">
        <v>6921</v>
      </c>
    </row>
    <row r="7" spans="1:22">
      <c r="A7" t="s">
        <v>391</v>
      </c>
      <c r="B7">
        <v>645687</v>
      </c>
      <c r="C7" t="s">
        <v>38</v>
      </c>
      <c r="D7">
        <v>67782</v>
      </c>
      <c r="E7" s="10" t="str">
        <f>VLOOKUP(+F7, 'TABLE LBR'!$D$1:$E$15, 2,FALSE)</f>
        <v>McDanal</v>
      </c>
      <c r="F7">
        <v>42015</v>
      </c>
      <c r="G7">
        <v>100</v>
      </c>
      <c r="H7" t="s">
        <v>392</v>
      </c>
      <c r="I7">
        <v>42015</v>
      </c>
      <c r="J7" t="s">
        <v>46</v>
      </c>
      <c r="K7" t="s">
        <v>23</v>
      </c>
      <c r="L7" s="10" t="str">
        <f>VLOOKUP(+M7, 'TABLE LBR'!$A$2:$B$48, 2,FALSE)</f>
        <v>O&amp;M</v>
      </c>
      <c r="M7" t="s">
        <v>47</v>
      </c>
      <c r="N7" t="s">
        <v>25</v>
      </c>
      <c r="O7">
        <v>40000</v>
      </c>
      <c r="P7">
        <v>908</v>
      </c>
      <c r="Q7">
        <v>0</v>
      </c>
      <c r="R7" t="s">
        <v>26</v>
      </c>
      <c r="S7">
        <v>35</v>
      </c>
      <c r="T7" s="12">
        <f t="shared" si="0"/>
        <v>0.35</v>
      </c>
      <c r="U7">
        <v>2011</v>
      </c>
      <c r="V7" s="4">
        <v>24225</v>
      </c>
    </row>
    <row r="8" spans="1:22">
      <c r="A8" t="s">
        <v>391</v>
      </c>
      <c r="B8">
        <v>645687</v>
      </c>
      <c r="C8" t="s">
        <v>38</v>
      </c>
      <c r="D8">
        <v>67782</v>
      </c>
      <c r="E8" s="10" t="str">
        <f>VLOOKUP(+F8, 'TABLE LBR'!$D$1:$E$15, 2,FALSE)</f>
        <v>McDanal</v>
      </c>
      <c r="F8">
        <v>42015</v>
      </c>
      <c r="G8">
        <v>100</v>
      </c>
      <c r="H8" t="s">
        <v>392</v>
      </c>
      <c r="I8">
        <v>42015</v>
      </c>
      <c r="J8" t="s">
        <v>33</v>
      </c>
      <c r="K8" t="s">
        <v>23</v>
      </c>
      <c r="L8" s="10" t="str">
        <f>VLOOKUP(+M8, 'TABLE LBR'!$A$2:$B$48, 2,FALSE)</f>
        <v>O&amp;M</v>
      </c>
      <c r="M8" t="s">
        <v>34</v>
      </c>
      <c r="N8" t="s">
        <v>25</v>
      </c>
      <c r="O8">
        <v>40000</v>
      </c>
      <c r="P8">
        <v>908</v>
      </c>
      <c r="Q8">
        <v>0</v>
      </c>
      <c r="R8" t="s">
        <v>26</v>
      </c>
      <c r="S8">
        <v>10</v>
      </c>
      <c r="T8" s="12">
        <f t="shared" si="0"/>
        <v>0.1</v>
      </c>
      <c r="U8">
        <v>2011</v>
      </c>
      <c r="V8" s="4">
        <v>6921</v>
      </c>
    </row>
    <row r="9" spans="1:22">
      <c r="A9" t="s">
        <v>391</v>
      </c>
      <c r="B9">
        <v>645687</v>
      </c>
      <c r="C9" t="s">
        <v>38</v>
      </c>
      <c r="D9">
        <v>67782</v>
      </c>
      <c r="E9" s="10" t="str">
        <f>VLOOKUP(+F9, 'TABLE LBR'!$D$1:$E$15, 2,FALSE)</f>
        <v>McDanal</v>
      </c>
      <c r="F9">
        <v>42015</v>
      </c>
      <c r="G9">
        <v>100</v>
      </c>
      <c r="H9" t="s">
        <v>392</v>
      </c>
      <c r="I9">
        <v>42015</v>
      </c>
      <c r="J9" t="s">
        <v>35</v>
      </c>
      <c r="K9" t="s">
        <v>23</v>
      </c>
      <c r="L9" s="10" t="str">
        <f>VLOOKUP(+M9, 'TABLE LBR'!$A$2:$B$48, 2,FALSE)</f>
        <v>O&amp;M</v>
      </c>
      <c r="M9" t="s">
        <v>36</v>
      </c>
      <c r="N9" t="s">
        <v>25</v>
      </c>
      <c r="O9">
        <v>40000</v>
      </c>
      <c r="P9">
        <v>908</v>
      </c>
      <c r="Q9">
        <v>0</v>
      </c>
      <c r="R9" t="s">
        <v>26</v>
      </c>
      <c r="S9">
        <v>20</v>
      </c>
      <c r="T9" s="12">
        <f t="shared" si="0"/>
        <v>0.2</v>
      </c>
      <c r="U9">
        <v>2011</v>
      </c>
      <c r="V9" s="4">
        <v>13843</v>
      </c>
    </row>
    <row r="10" spans="1:22">
      <c r="A10" t="s">
        <v>397</v>
      </c>
      <c r="B10">
        <v>493257</v>
      </c>
      <c r="C10" t="s">
        <v>72</v>
      </c>
      <c r="D10">
        <v>54922</v>
      </c>
      <c r="E10" s="10" t="str">
        <f>VLOOKUP(+F10, 'TABLE LBR'!$D$1:$E$15, 2,FALSE)</f>
        <v>McDanal</v>
      </c>
      <c r="F10">
        <v>42015</v>
      </c>
      <c r="G10">
        <v>100</v>
      </c>
      <c r="H10" t="s">
        <v>398</v>
      </c>
      <c r="I10">
        <v>42015</v>
      </c>
      <c r="J10" t="s">
        <v>40</v>
      </c>
      <c r="K10" t="s">
        <v>23</v>
      </c>
      <c r="L10" s="10" t="str">
        <f>VLOOKUP(+M10, 'TABLE LBR'!$A$2:$B$48, 2,FALSE)</f>
        <v>ECCR</v>
      </c>
      <c r="M10" t="s">
        <v>41</v>
      </c>
      <c r="N10" t="s">
        <v>25</v>
      </c>
      <c r="O10">
        <v>40000</v>
      </c>
      <c r="P10">
        <v>908</v>
      </c>
      <c r="Q10">
        <v>0</v>
      </c>
      <c r="R10" t="s">
        <v>26</v>
      </c>
      <c r="S10">
        <v>5</v>
      </c>
      <c r="T10" s="12">
        <f t="shared" si="0"/>
        <v>0.05</v>
      </c>
      <c r="U10">
        <v>2011</v>
      </c>
      <c r="V10" s="4">
        <v>2804</v>
      </c>
    </row>
    <row r="11" spans="1:22">
      <c r="A11" t="s">
        <v>397</v>
      </c>
      <c r="B11">
        <v>493257</v>
      </c>
      <c r="C11" t="s">
        <v>72</v>
      </c>
      <c r="D11">
        <v>54922</v>
      </c>
      <c r="E11" s="10" t="str">
        <f>VLOOKUP(+F11, 'TABLE LBR'!$D$1:$E$15, 2,FALSE)</f>
        <v>McDanal</v>
      </c>
      <c r="F11">
        <v>42015</v>
      </c>
      <c r="G11">
        <v>100</v>
      </c>
      <c r="H11" t="s">
        <v>398</v>
      </c>
      <c r="I11">
        <v>42015</v>
      </c>
      <c r="J11" t="s">
        <v>42</v>
      </c>
      <c r="K11" t="s">
        <v>23</v>
      </c>
      <c r="L11" s="10" t="str">
        <f>VLOOKUP(+M11, 'TABLE LBR'!$A$2:$B$48, 2,FALSE)</f>
        <v>ECCR</v>
      </c>
      <c r="M11" t="s">
        <v>43</v>
      </c>
      <c r="N11" t="s">
        <v>25</v>
      </c>
      <c r="O11">
        <v>40000</v>
      </c>
      <c r="P11">
        <v>908</v>
      </c>
      <c r="Q11">
        <v>0</v>
      </c>
      <c r="R11" t="s">
        <v>26</v>
      </c>
      <c r="S11">
        <v>50</v>
      </c>
      <c r="T11" s="12">
        <f t="shared" si="0"/>
        <v>0.5</v>
      </c>
      <c r="U11">
        <v>2011</v>
      </c>
      <c r="V11" s="4">
        <v>28041</v>
      </c>
    </row>
    <row r="12" spans="1:22">
      <c r="A12" t="s">
        <v>397</v>
      </c>
      <c r="B12">
        <v>493257</v>
      </c>
      <c r="C12" t="s">
        <v>72</v>
      </c>
      <c r="D12">
        <v>54922</v>
      </c>
      <c r="E12" s="10" t="str">
        <f>VLOOKUP(+F12, 'TABLE LBR'!$D$1:$E$15, 2,FALSE)</f>
        <v>McDanal</v>
      </c>
      <c r="F12">
        <v>42015</v>
      </c>
      <c r="G12">
        <v>100</v>
      </c>
      <c r="H12" t="s">
        <v>398</v>
      </c>
      <c r="I12">
        <v>42015</v>
      </c>
      <c r="J12" t="s">
        <v>46</v>
      </c>
      <c r="K12" t="s">
        <v>23</v>
      </c>
      <c r="L12" s="10" t="str">
        <f>VLOOKUP(+M12, 'TABLE LBR'!$A$2:$B$48, 2,FALSE)</f>
        <v>O&amp;M</v>
      </c>
      <c r="M12" t="s">
        <v>47</v>
      </c>
      <c r="N12" t="s">
        <v>25</v>
      </c>
      <c r="O12">
        <v>40000</v>
      </c>
      <c r="P12">
        <v>908</v>
      </c>
      <c r="Q12">
        <v>0</v>
      </c>
      <c r="R12" t="s">
        <v>26</v>
      </c>
      <c r="S12">
        <v>45</v>
      </c>
      <c r="T12" s="12">
        <f t="shared" si="0"/>
        <v>0.45</v>
      </c>
      <c r="U12">
        <v>2011</v>
      </c>
      <c r="V12" s="4">
        <v>25237</v>
      </c>
    </row>
    <row r="13" spans="1:22" ht="24.75">
      <c r="A13" t="s">
        <v>214</v>
      </c>
      <c r="B13">
        <v>807347</v>
      </c>
      <c r="C13" t="s">
        <v>215</v>
      </c>
      <c r="D13">
        <v>41533</v>
      </c>
      <c r="E13" s="10" t="str">
        <f>VLOOKUP(+F13, 'TABLE LBR'!$D$1:$E$15, 2,FALSE)</f>
        <v>Oswald</v>
      </c>
      <c r="F13">
        <v>40245</v>
      </c>
      <c r="G13">
        <v>100</v>
      </c>
      <c r="H13" t="s">
        <v>216</v>
      </c>
      <c r="I13">
        <v>40245</v>
      </c>
      <c r="J13" t="s">
        <v>25</v>
      </c>
      <c r="K13" t="s">
        <v>23</v>
      </c>
      <c r="L13" s="10" t="str">
        <f>VLOOKUP(+M13, 'TABLE LBR'!$A$2:$B$48, 2,FALSE)</f>
        <v>LTG Capital</v>
      </c>
      <c r="M13">
        <v>2553</v>
      </c>
      <c r="N13">
        <v>2553</v>
      </c>
      <c r="O13">
        <v>40000</v>
      </c>
      <c r="P13">
        <v>308</v>
      </c>
      <c r="Q13">
        <v>2600</v>
      </c>
      <c r="R13" t="s">
        <v>26</v>
      </c>
      <c r="S13">
        <v>12.6</v>
      </c>
      <c r="T13" s="12">
        <f t="shared" si="0"/>
        <v>0.126</v>
      </c>
      <c r="U13">
        <v>2011</v>
      </c>
      <c r="V13" s="4">
        <v>5344</v>
      </c>
    </row>
    <row r="14" spans="1:22" ht="24.75">
      <c r="A14" t="s">
        <v>214</v>
      </c>
      <c r="B14">
        <v>807347</v>
      </c>
      <c r="C14" t="s">
        <v>215</v>
      </c>
      <c r="D14">
        <v>41533</v>
      </c>
      <c r="E14" s="10" t="str">
        <f>VLOOKUP(+F14, 'TABLE LBR'!$D$1:$E$15, 2,FALSE)</f>
        <v>Oswald</v>
      </c>
      <c r="F14">
        <v>40245</v>
      </c>
      <c r="G14">
        <v>100</v>
      </c>
      <c r="H14" t="s">
        <v>216</v>
      </c>
      <c r="I14">
        <v>40245</v>
      </c>
      <c r="J14" t="s">
        <v>25</v>
      </c>
      <c r="K14" t="s">
        <v>23</v>
      </c>
      <c r="L14" s="10" t="str">
        <f>VLOOKUP(+M14, 'TABLE LBR'!$A$2:$B$48, 2,FALSE)</f>
        <v>LTG Capital</v>
      </c>
      <c r="M14">
        <v>2556</v>
      </c>
      <c r="N14">
        <v>2556</v>
      </c>
      <c r="O14">
        <v>40000</v>
      </c>
      <c r="P14">
        <v>308</v>
      </c>
      <c r="Q14">
        <v>2600</v>
      </c>
      <c r="R14" t="s">
        <v>26</v>
      </c>
      <c r="S14">
        <v>57.4</v>
      </c>
      <c r="T14" s="12">
        <f t="shared" si="0"/>
        <v>0.57399999999999995</v>
      </c>
      <c r="U14">
        <v>2011</v>
      </c>
      <c r="V14" s="4">
        <v>24346</v>
      </c>
    </row>
    <row r="15" spans="1:22">
      <c r="A15" t="s">
        <v>214</v>
      </c>
      <c r="B15">
        <v>807347</v>
      </c>
      <c r="C15" t="s">
        <v>215</v>
      </c>
      <c r="D15">
        <v>41533</v>
      </c>
      <c r="E15" s="10" t="str">
        <f>VLOOKUP(+F15, 'TABLE LBR'!$D$1:$E$15, 2,FALSE)</f>
        <v>Oswald</v>
      </c>
      <c r="F15">
        <v>40245</v>
      </c>
      <c r="G15">
        <v>100</v>
      </c>
      <c r="H15" t="s">
        <v>216</v>
      </c>
      <c r="I15">
        <v>40245</v>
      </c>
      <c r="J15" t="s">
        <v>109</v>
      </c>
      <c r="K15" t="s">
        <v>23</v>
      </c>
      <c r="L15" s="10" t="str">
        <f>VLOOKUP(+M15, 'TABLE LBR'!$A$2:$B$48, 2,FALSE)</f>
        <v>LTG O&amp;M</v>
      </c>
      <c r="M15" t="s">
        <v>110</v>
      </c>
      <c r="N15" t="s">
        <v>25</v>
      </c>
      <c r="O15">
        <v>40000</v>
      </c>
      <c r="P15">
        <v>908</v>
      </c>
      <c r="Q15">
        <v>0</v>
      </c>
      <c r="R15" t="s">
        <v>26</v>
      </c>
      <c r="S15">
        <v>30</v>
      </c>
      <c r="T15" s="12">
        <f t="shared" si="0"/>
        <v>0.3</v>
      </c>
      <c r="U15">
        <v>2011</v>
      </c>
      <c r="V15" s="4">
        <v>12724</v>
      </c>
    </row>
    <row r="16" spans="1:22">
      <c r="A16" t="s">
        <v>223</v>
      </c>
      <c r="B16">
        <v>146597</v>
      </c>
      <c r="C16" t="s">
        <v>224</v>
      </c>
      <c r="D16">
        <v>88039</v>
      </c>
      <c r="E16" s="10" t="str">
        <f>VLOOKUP(+F16, 'TABLE LBR'!$D$1:$E$15, 2,FALSE)</f>
        <v>Oswald</v>
      </c>
      <c r="F16">
        <v>40245</v>
      </c>
      <c r="G16">
        <v>10</v>
      </c>
      <c r="H16" t="s">
        <v>225</v>
      </c>
      <c r="I16">
        <v>40245</v>
      </c>
      <c r="J16" t="s">
        <v>109</v>
      </c>
      <c r="K16" t="s">
        <v>23</v>
      </c>
      <c r="L16" s="10" t="str">
        <f>VLOOKUP(+M16, 'TABLE LBR'!$A$2:$B$48, 2,FALSE)</f>
        <v>LTG O&amp;M</v>
      </c>
      <c r="M16" t="s">
        <v>110</v>
      </c>
      <c r="N16" t="s">
        <v>25</v>
      </c>
      <c r="O16">
        <v>40000</v>
      </c>
      <c r="P16">
        <v>908</v>
      </c>
      <c r="Q16">
        <v>0</v>
      </c>
      <c r="R16" t="s">
        <v>26</v>
      </c>
      <c r="S16">
        <v>100</v>
      </c>
      <c r="T16" s="12">
        <f t="shared" si="0"/>
        <v>0.1</v>
      </c>
      <c r="U16">
        <v>2011</v>
      </c>
      <c r="V16" s="4">
        <v>8988</v>
      </c>
    </row>
    <row r="17" spans="1:22">
      <c r="A17" t="s">
        <v>223</v>
      </c>
      <c r="B17">
        <v>146597</v>
      </c>
      <c r="C17" t="s">
        <v>166</v>
      </c>
      <c r="D17">
        <v>88039</v>
      </c>
      <c r="E17" s="10" t="str">
        <f>VLOOKUP(+F17, 'TABLE LBR'!$D$1:$E$15, 2,FALSE)</f>
        <v>McGee</v>
      </c>
      <c r="F17">
        <v>40242</v>
      </c>
      <c r="G17">
        <v>90</v>
      </c>
      <c r="H17" t="s">
        <v>358</v>
      </c>
      <c r="I17">
        <v>40242</v>
      </c>
      <c r="J17" t="s">
        <v>40</v>
      </c>
      <c r="K17" t="s">
        <v>23</v>
      </c>
      <c r="L17" s="10" t="str">
        <f>VLOOKUP(+M17, 'TABLE LBR'!$A$2:$B$48, 2,FALSE)</f>
        <v>ECCR</v>
      </c>
      <c r="M17" t="s">
        <v>41</v>
      </c>
      <c r="N17" t="s">
        <v>25</v>
      </c>
      <c r="O17">
        <v>40000</v>
      </c>
      <c r="P17">
        <v>908</v>
      </c>
      <c r="Q17">
        <v>0</v>
      </c>
      <c r="R17" t="s">
        <v>26</v>
      </c>
      <c r="S17">
        <v>6</v>
      </c>
      <c r="T17" s="12">
        <f t="shared" si="0"/>
        <v>5.4000000000000006E-2</v>
      </c>
      <c r="U17">
        <v>2011</v>
      </c>
      <c r="V17" s="4">
        <v>4854</v>
      </c>
    </row>
    <row r="18" spans="1:22">
      <c r="A18" t="s">
        <v>223</v>
      </c>
      <c r="B18">
        <v>146597</v>
      </c>
      <c r="C18" t="s">
        <v>166</v>
      </c>
      <c r="D18">
        <v>88039</v>
      </c>
      <c r="E18" s="10" t="str">
        <f>VLOOKUP(+F18, 'TABLE LBR'!$D$1:$E$15, 2,FALSE)</f>
        <v>McGee</v>
      </c>
      <c r="F18">
        <v>40242</v>
      </c>
      <c r="G18">
        <v>90</v>
      </c>
      <c r="H18" t="s">
        <v>358</v>
      </c>
      <c r="I18">
        <v>40242</v>
      </c>
      <c r="J18" t="s">
        <v>42</v>
      </c>
      <c r="K18" t="s">
        <v>23</v>
      </c>
      <c r="L18" s="10" t="str">
        <f>VLOOKUP(+M18, 'TABLE LBR'!$A$2:$B$48, 2,FALSE)</f>
        <v>ECCR</v>
      </c>
      <c r="M18" t="s">
        <v>43</v>
      </c>
      <c r="N18" t="s">
        <v>25</v>
      </c>
      <c r="O18">
        <v>40000</v>
      </c>
      <c r="P18">
        <v>908</v>
      </c>
      <c r="Q18">
        <v>0</v>
      </c>
      <c r="R18" t="s">
        <v>26</v>
      </c>
      <c r="S18">
        <v>6</v>
      </c>
      <c r="T18" s="12">
        <f t="shared" si="0"/>
        <v>5.4000000000000006E-2</v>
      </c>
      <c r="U18">
        <v>2011</v>
      </c>
      <c r="V18" s="4">
        <v>4854</v>
      </c>
    </row>
    <row r="19" spans="1:22">
      <c r="A19" t="s">
        <v>223</v>
      </c>
      <c r="B19">
        <v>146597</v>
      </c>
      <c r="C19" t="s">
        <v>166</v>
      </c>
      <c r="D19">
        <v>88039</v>
      </c>
      <c r="E19" s="10" t="str">
        <f>VLOOKUP(+F19, 'TABLE LBR'!$D$1:$E$15, 2,FALSE)</f>
        <v>McGee</v>
      </c>
      <c r="F19">
        <v>40242</v>
      </c>
      <c r="G19">
        <v>90</v>
      </c>
      <c r="H19" t="s">
        <v>358</v>
      </c>
      <c r="I19">
        <v>40242</v>
      </c>
      <c r="J19" t="s">
        <v>282</v>
      </c>
      <c r="K19" t="s">
        <v>23</v>
      </c>
      <c r="L19" s="10" t="str">
        <f>VLOOKUP(+M19, 'TABLE LBR'!$A$2:$B$48, 2,FALSE)</f>
        <v>ECCR</v>
      </c>
      <c r="M19" t="s">
        <v>283</v>
      </c>
      <c r="N19" t="s">
        <v>25</v>
      </c>
      <c r="O19">
        <v>40000</v>
      </c>
      <c r="P19">
        <v>908</v>
      </c>
      <c r="Q19">
        <v>0</v>
      </c>
      <c r="R19" t="s">
        <v>26</v>
      </c>
      <c r="S19">
        <v>6</v>
      </c>
      <c r="T19" s="12">
        <f t="shared" si="0"/>
        <v>5.4000000000000006E-2</v>
      </c>
      <c r="U19">
        <v>2011</v>
      </c>
      <c r="V19" s="4">
        <v>4854</v>
      </c>
    </row>
    <row r="20" spans="1:22">
      <c r="A20" t="s">
        <v>223</v>
      </c>
      <c r="B20">
        <v>146597</v>
      </c>
      <c r="C20" t="s">
        <v>166</v>
      </c>
      <c r="D20">
        <v>88039</v>
      </c>
      <c r="E20" s="10" t="str">
        <f>VLOOKUP(+F20, 'TABLE LBR'!$D$1:$E$15, 2,FALSE)</f>
        <v>McGee</v>
      </c>
      <c r="F20">
        <v>40242</v>
      </c>
      <c r="G20">
        <v>90</v>
      </c>
      <c r="H20" t="s">
        <v>358</v>
      </c>
      <c r="I20">
        <v>40242</v>
      </c>
      <c r="J20" t="s">
        <v>22</v>
      </c>
      <c r="K20" t="s">
        <v>23</v>
      </c>
      <c r="L20" s="10" t="str">
        <f>VLOOKUP(+M20, 'TABLE LBR'!$A$2:$B$48, 2,FALSE)</f>
        <v>ECCR</v>
      </c>
      <c r="M20" t="s">
        <v>24</v>
      </c>
      <c r="N20" t="s">
        <v>25</v>
      </c>
      <c r="O20">
        <v>40000</v>
      </c>
      <c r="P20">
        <v>908</v>
      </c>
      <c r="Q20">
        <v>0</v>
      </c>
      <c r="R20" t="s">
        <v>26</v>
      </c>
      <c r="S20">
        <v>17</v>
      </c>
      <c r="T20" s="12">
        <f t="shared" si="0"/>
        <v>0.153</v>
      </c>
      <c r="U20">
        <v>2011</v>
      </c>
      <c r="V20" s="4">
        <v>13754</v>
      </c>
    </row>
    <row r="21" spans="1:22">
      <c r="A21" t="s">
        <v>223</v>
      </c>
      <c r="B21">
        <v>146597</v>
      </c>
      <c r="C21" t="s">
        <v>166</v>
      </c>
      <c r="D21">
        <v>88039</v>
      </c>
      <c r="E21" s="10" t="str">
        <f>VLOOKUP(+F21, 'TABLE LBR'!$D$1:$E$15, 2,FALSE)</f>
        <v>McGee</v>
      </c>
      <c r="F21">
        <v>40242</v>
      </c>
      <c r="G21">
        <v>90</v>
      </c>
      <c r="H21" t="s">
        <v>358</v>
      </c>
      <c r="I21">
        <v>40242</v>
      </c>
      <c r="J21" t="s">
        <v>27</v>
      </c>
      <c r="K21" t="s">
        <v>23</v>
      </c>
      <c r="L21" s="10" t="str">
        <f>VLOOKUP(+M21, 'TABLE LBR'!$A$2:$B$48, 2,FALSE)</f>
        <v>ECCR</v>
      </c>
      <c r="M21" t="s">
        <v>28</v>
      </c>
      <c r="N21" t="s">
        <v>25</v>
      </c>
      <c r="O21">
        <v>40000</v>
      </c>
      <c r="P21">
        <v>908</v>
      </c>
      <c r="Q21">
        <v>0</v>
      </c>
      <c r="R21" t="s">
        <v>26</v>
      </c>
      <c r="S21">
        <v>6</v>
      </c>
      <c r="T21" s="12">
        <f t="shared" si="0"/>
        <v>5.4000000000000006E-2</v>
      </c>
      <c r="U21">
        <v>2011</v>
      </c>
      <c r="V21" s="4">
        <v>4854</v>
      </c>
    </row>
    <row r="22" spans="1:22">
      <c r="A22" t="s">
        <v>223</v>
      </c>
      <c r="B22">
        <v>146597</v>
      </c>
      <c r="C22" t="s">
        <v>166</v>
      </c>
      <c r="D22">
        <v>88039</v>
      </c>
      <c r="E22" s="10" t="str">
        <f>VLOOKUP(+F22, 'TABLE LBR'!$D$1:$E$15, 2,FALSE)</f>
        <v>McGee</v>
      </c>
      <c r="F22">
        <v>40242</v>
      </c>
      <c r="G22">
        <v>90</v>
      </c>
      <c r="H22" t="s">
        <v>358</v>
      </c>
      <c r="I22">
        <v>40242</v>
      </c>
      <c r="J22" t="s">
        <v>29</v>
      </c>
      <c r="K22" t="s">
        <v>23</v>
      </c>
      <c r="L22" s="10" t="str">
        <f>VLOOKUP(+M22, 'TABLE LBR'!$A$2:$B$48, 2,FALSE)</f>
        <v>ECCR</v>
      </c>
      <c r="M22" t="s">
        <v>30</v>
      </c>
      <c r="N22" t="s">
        <v>25</v>
      </c>
      <c r="O22">
        <v>40000</v>
      </c>
      <c r="P22">
        <v>908</v>
      </c>
      <c r="Q22">
        <v>0</v>
      </c>
      <c r="R22" t="s">
        <v>26</v>
      </c>
      <c r="S22">
        <v>5</v>
      </c>
      <c r="T22" s="12">
        <f t="shared" si="0"/>
        <v>4.4999999999999998E-2</v>
      </c>
      <c r="U22">
        <v>2011</v>
      </c>
      <c r="V22" s="4">
        <v>4045</v>
      </c>
    </row>
    <row r="23" spans="1:22">
      <c r="A23" t="s">
        <v>223</v>
      </c>
      <c r="B23">
        <v>146597</v>
      </c>
      <c r="C23" t="s">
        <v>166</v>
      </c>
      <c r="D23">
        <v>88039</v>
      </c>
      <c r="E23" s="10" t="str">
        <f>VLOOKUP(+F23, 'TABLE LBR'!$D$1:$E$15, 2,FALSE)</f>
        <v>McGee</v>
      </c>
      <c r="F23">
        <v>40242</v>
      </c>
      <c r="G23">
        <v>90</v>
      </c>
      <c r="H23" t="s">
        <v>358</v>
      </c>
      <c r="I23">
        <v>40242</v>
      </c>
      <c r="J23" t="s">
        <v>117</v>
      </c>
      <c r="K23" t="s">
        <v>23</v>
      </c>
      <c r="L23" s="10" t="str">
        <f>VLOOKUP(+M23, 'TABLE LBR'!$A$2:$B$48, 2,FALSE)</f>
        <v>ECCR</v>
      </c>
      <c r="M23" t="s">
        <v>118</v>
      </c>
      <c r="N23" t="s">
        <v>25</v>
      </c>
      <c r="O23">
        <v>40000</v>
      </c>
      <c r="P23">
        <v>908</v>
      </c>
      <c r="Q23">
        <v>0</v>
      </c>
      <c r="R23" t="s">
        <v>26</v>
      </c>
      <c r="S23">
        <v>10</v>
      </c>
      <c r="T23" s="12">
        <f t="shared" si="0"/>
        <v>0.09</v>
      </c>
      <c r="U23">
        <v>2011</v>
      </c>
      <c r="V23" s="4">
        <v>8091</v>
      </c>
    </row>
    <row r="24" spans="1:22">
      <c r="A24" t="s">
        <v>223</v>
      </c>
      <c r="B24">
        <v>146597</v>
      </c>
      <c r="C24" t="s">
        <v>166</v>
      </c>
      <c r="D24">
        <v>88039</v>
      </c>
      <c r="E24" s="10" t="str">
        <f>VLOOKUP(+F24, 'TABLE LBR'!$D$1:$E$15, 2,FALSE)</f>
        <v>McGee</v>
      </c>
      <c r="F24">
        <v>40242</v>
      </c>
      <c r="G24">
        <v>90</v>
      </c>
      <c r="H24" t="s">
        <v>358</v>
      </c>
      <c r="I24">
        <v>40242</v>
      </c>
      <c r="J24" t="s">
        <v>131</v>
      </c>
      <c r="K24" t="s">
        <v>23</v>
      </c>
      <c r="L24" s="10" t="str">
        <f>VLOOKUP(+M24, 'TABLE LBR'!$A$2:$B$48, 2,FALSE)</f>
        <v>O&amp;M</v>
      </c>
      <c r="M24" t="s">
        <v>132</v>
      </c>
      <c r="N24" t="s">
        <v>25</v>
      </c>
      <c r="O24">
        <v>40000</v>
      </c>
      <c r="P24">
        <v>907</v>
      </c>
      <c r="Q24">
        <v>0</v>
      </c>
      <c r="R24" t="s">
        <v>26</v>
      </c>
      <c r="S24">
        <v>16</v>
      </c>
      <c r="T24" s="12">
        <f t="shared" si="0"/>
        <v>0.14400000000000002</v>
      </c>
      <c r="U24">
        <v>2011</v>
      </c>
      <c r="V24" s="4">
        <v>12945</v>
      </c>
    </row>
    <row r="25" spans="1:22">
      <c r="A25" t="s">
        <v>223</v>
      </c>
      <c r="B25">
        <v>146597</v>
      </c>
      <c r="C25" t="s">
        <v>166</v>
      </c>
      <c r="D25">
        <v>88039</v>
      </c>
      <c r="E25" s="10" t="str">
        <f>VLOOKUP(+F25, 'TABLE LBR'!$D$1:$E$15, 2,FALSE)</f>
        <v>McGee</v>
      </c>
      <c r="F25">
        <v>40242</v>
      </c>
      <c r="G25">
        <v>90</v>
      </c>
      <c r="H25" t="s">
        <v>358</v>
      </c>
      <c r="I25">
        <v>40242</v>
      </c>
      <c r="J25" t="s">
        <v>163</v>
      </c>
      <c r="K25" t="s">
        <v>23</v>
      </c>
      <c r="L25" s="10" t="str">
        <f>VLOOKUP(+M25, 'TABLE LBR'!$A$2:$B$48, 2,FALSE)</f>
        <v>O&amp;M</v>
      </c>
      <c r="M25" t="s">
        <v>164</v>
      </c>
      <c r="N25" t="s">
        <v>25</v>
      </c>
      <c r="O25">
        <v>40000</v>
      </c>
      <c r="P25">
        <v>908</v>
      </c>
      <c r="Q25">
        <v>0</v>
      </c>
      <c r="R25" t="s">
        <v>26</v>
      </c>
      <c r="S25">
        <v>28</v>
      </c>
      <c r="T25" s="12">
        <f t="shared" si="0"/>
        <v>0.252</v>
      </c>
      <c r="U25">
        <v>2011</v>
      </c>
      <c r="V25" s="4">
        <v>22654</v>
      </c>
    </row>
    <row r="26" spans="1:22">
      <c r="A26" t="s">
        <v>341</v>
      </c>
      <c r="B26">
        <v>782426</v>
      </c>
      <c r="C26" t="s">
        <v>67</v>
      </c>
      <c r="D26">
        <v>73128</v>
      </c>
      <c r="E26" s="10" t="str">
        <f>VLOOKUP(+F26, 'TABLE LBR'!$D$1:$E$15, 2,FALSE)</f>
        <v>Taylor</v>
      </c>
      <c r="F26">
        <v>42024</v>
      </c>
      <c r="G26">
        <v>100</v>
      </c>
      <c r="H26" t="s">
        <v>342</v>
      </c>
      <c r="I26">
        <v>42024</v>
      </c>
      <c r="J26" t="s">
        <v>22</v>
      </c>
      <c r="K26" t="s">
        <v>23</v>
      </c>
      <c r="L26" s="10" t="str">
        <f>VLOOKUP(+M26, 'TABLE LBR'!$A$2:$B$48, 2,FALSE)</f>
        <v>ECCR</v>
      </c>
      <c r="M26" t="s">
        <v>24</v>
      </c>
      <c r="N26" t="s">
        <v>25</v>
      </c>
      <c r="O26">
        <v>40000</v>
      </c>
      <c r="P26">
        <v>908</v>
      </c>
      <c r="Q26">
        <v>0</v>
      </c>
      <c r="R26" t="s">
        <v>26</v>
      </c>
      <c r="S26">
        <v>2</v>
      </c>
      <c r="T26" s="12">
        <f t="shared" si="0"/>
        <v>0.02</v>
      </c>
      <c r="U26">
        <v>2011</v>
      </c>
      <c r="V26" s="4">
        <v>1494</v>
      </c>
    </row>
    <row r="27" spans="1:22">
      <c r="A27" t="s">
        <v>341</v>
      </c>
      <c r="B27">
        <v>782426</v>
      </c>
      <c r="C27" t="s">
        <v>67</v>
      </c>
      <c r="D27">
        <v>73128</v>
      </c>
      <c r="E27" s="10" t="str">
        <f>VLOOKUP(+F27, 'TABLE LBR'!$D$1:$E$15, 2,FALSE)</f>
        <v>Taylor</v>
      </c>
      <c r="F27">
        <v>42024</v>
      </c>
      <c r="G27">
        <v>100</v>
      </c>
      <c r="H27" t="s">
        <v>342</v>
      </c>
      <c r="I27">
        <v>42024</v>
      </c>
      <c r="J27" t="s">
        <v>27</v>
      </c>
      <c r="K27" t="s">
        <v>23</v>
      </c>
      <c r="L27" s="10" t="str">
        <f>VLOOKUP(+M27, 'TABLE LBR'!$A$2:$B$48, 2,FALSE)</f>
        <v>ECCR</v>
      </c>
      <c r="M27" t="s">
        <v>28</v>
      </c>
      <c r="N27" t="s">
        <v>25</v>
      </c>
      <c r="O27">
        <v>40000</v>
      </c>
      <c r="P27">
        <v>908</v>
      </c>
      <c r="Q27">
        <v>0</v>
      </c>
      <c r="R27" t="s">
        <v>26</v>
      </c>
      <c r="S27">
        <v>35</v>
      </c>
      <c r="T27" s="12">
        <f t="shared" si="0"/>
        <v>0.35</v>
      </c>
      <c r="U27">
        <v>2011</v>
      </c>
      <c r="V27" s="4">
        <v>26137</v>
      </c>
    </row>
    <row r="28" spans="1:22">
      <c r="A28" t="s">
        <v>341</v>
      </c>
      <c r="B28">
        <v>782426</v>
      </c>
      <c r="C28" t="s">
        <v>67</v>
      </c>
      <c r="D28">
        <v>73128</v>
      </c>
      <c r="E28" s="10" t="str">
        <f>VLOOKUP(+F28, 'TABLE LBR'!$D$1:$E$15, 2,FALSE)</f>
        <v>Taylor</v>
      </c>
      <c r="F28">
        <v>42024</v>
      </c>
      <c r="G28">
        <v>100</v>
      </c>
      <c r="H28" t="s">
        <v>342</v>
      </c>
      <c r="I28">
        <v>42024</v>
      </c>
      <c r="J28" t="s">
        <v>29</v>
      </c>
      <c r="K28" t="s">
        <v>23</v>
      </c>
      <c r="L28" s="10" t="str">
        <f>VLOOKUP(+M28, 'TABLE LBR'!$A$2:$B$48, 2,FALSE)</f>
        <v>ECCR</v>
      </c>
      <c r="M28" t="s">
        <v>30</v>
      </c>
      <c r="N28" t="s">
        <v>25</v>
      </c>
      <c r="O28">
        <v>40000</v>
      </c>
      <c r="P28">
        <v>908</v>
      </c>
      <c r="Q28">
        <v>0</v>
      </c>
      <c r="R28" t="s">
        <v>26</v>
      </c>
      <c r="S28">
        <v>3</v>
      </c>
      <c r="T28" s="12">
        <f t="shared" si="0"/>
        <v>0.03</v>
      </c>
      <c r="U28">
        <v>2011</v>
      </c>
      <c r="V28" s="4">
        <v>2240</v>
      </c>
    </row>
    <row r="29" spans="1:22">
      <c r="A29" t="s">
        <v>341</v>
      </c>
      <c r="B29">
        <v>782426</v>
      </c>
      <c r="C29" t="s">
        <v>67</v>
      </c>
      <c r="D29">
        <v>73128</v>
      </c>
      <c r="E29" s="10" t="str">
        <f>VLOOKUP(+F29, 'TABLE LBR'!$D$1:$E$15, 2,FALSE)</f>
        <v>Taylor</v>
      </c>
      <c r="F29">
        <v>42024</v>
      </c>
      <c r="G29">
        <v>100</v>
      </c>
      <c r="H29" t="s">
        <v>342</v>
      </c>
      <c r="I29">
        <v>42024</v>
      </c>
      <c r="J29" t="s">
        <v>31</v>
      </c>
      <c r="K29" t="s">
        <v>23</v>
      </c>
      <c r="L29" s="10" t="str">
        <f>VLOOKUP(+M29, 'TABLE LBR'!$A$2:$B$48, 2,FALSE)</f>
        <v>ECCR</v>
      </c>
      <c r="M29" t="s">
        <v>32</v>
      </c>
      <c r="N29" t="s">
        <v>25</v>
      </c>
      <c r="O29">
        <v>40000</v>
      </c>
      <c r="P29">
        <v>908</v>
      </c>
      <c r="Q29">
        <v>0</v>
      </c>
      <c r="R29" t="s">
        <v>26</v>
      </c>
      <c r="S29">
        <v>17</v>
      </c>
      <c r="T29" s="12">
        <f t="shared" si="0"/>
        <v>0.17</v>
      </c>
      <c r="U29">
        <v>2011</v>
      </c>
      <c r="V29" s="4">
        <v>12695</v>
      </c>
    </row>
    <row r="30" spans="1:22">
      <c r="A30" t="s">
        <v>341</v>
      </c>
      <c r="B30">
        <v>782426</v>
      </c>
      <c r="C30" t="s">
        <v>67</v>
      </c>
      <c r="D30">
        <v>73128</v>
      </c>
      <c r="E30" s="10" t="str">
        <f>VLOOKUP(+F30, 'TABLE LBR'!$D$1:$E$15, 2,FALSE)</f>
        <v>Taylor</v>
      </c>
      <c r="F30">
        <v>42024</v>
      </c>
      <c r="G30">
        <v>100</v>
      </c>
      <c r="H30" t="s">
        <v>342</v>
      </c>
      <c r="I30">
        <v>42024</v>
      </c>
      <c r="J30" t="s">
        <v>33</v>
      </c>
      <c r="K30" t="s">
        <v>23</v>
      </c>
      <c r="L30" s="10" t="str">
        <f>VLOOKUP(+M30, 'TABLE LBR'!$A$2:$B$48, 2,FALSE)</f>
        <v>O&amp;M</v>
      </c>
      <c r="M30" t="s">
        <v>34</v>
      </c>
      <c r="N30" t="s">
        <v>25</v>
      </c>
      <c r="O30">
        <v>40000</v>
      </c>
      <c r="P30">
        <v>908</v>
      </c>
      <c r="Q30">
        <v>0</v>
      </c>
      <c r="R30" t="s">
        <v>26</v>
      </c>
      <c r="S30">
        <v>8</v>
      </c>
      <c r="T30" s="12">
        <f t="shared" si="0"/>
        <v>0.08</v>
      </c>
      <c r="U30">
        <v>2011</v>
      </c>
      <c r="V30" s="4">
        <v>5974</v>
      </c>
    </row>
    <row r="31" spans="1:22">
      <c r="A31" t="s">
        <v>341</v>
      </c>
      <c r="B31">
        <v>782426</v>
      </c>
      <c r="C31" t="s">
        <v>67</v>
      </c>
      <c r="D31">
        <v>73128</v>
      </c>
      <c r="E31" s="10" t="str">
        <f>VLOOKUP(+F31, 'TABLE LBR'!$D$1:$E$15, 2,FALSE)</f>
        <v>Taylor</v>
      </c>
      <c r="F31">
        <v>42024</v>
      </c>
      <c r="G31">
        <v>100</v>
      </c>
      <c r="H31" t="s">
        <v>342</v>
      </c>
      <c r="I31">
        <v>42024</v>
      </c>
      <c r="J31" t="s">
        <v>35</v>
      </c>
      <c r="K31" t="s">
        <v>23</v>
      </c>
      <c r="L31" s="10" t="str">
        <f>VLOOKUP(+M31, 'TABLE LBR'!$A$2:$B$48, 2,FALSE)</f>
        <v>O&amp;M</v>
      </c>
      <c r="M31" t="s">
        <v>36</v>
      </c>
      <c r="N31" t="s">
        <v>25</v>
      </c>
      <c r="O31">
        <v>40000</v>
      </c>
      <c r="P31">
        <v>908</v>
      </c>
      <c r="Q31">
        <v>0</v>
      </c>
      <c r="R31" t="s">
        <v>26</v>
      </c>
      <c r="S31">
        <v>35</v>
      </c>
      <c r="T31" s="12">
        <f t="shared" si="0"/>
        <v>0.35</v>
      </c>
      <c r="U31">
        <v>2011</v>
      </c>
      <c r="V31" s="4">
        <v>26137</v>
      </c>
    </row>
    <row r="32" spans="1:22">
      <c r="A32" t="s">
        <v>124</v>
      </c>
      <c r="B32">
        <v>850459</v>
      </c>
      <c r="C32" t="s">
        <v>125</v>
      </c>
      <c r="D32">
        <v>27092</v>
      </c>
      <c r="E32" s="10" t="str">
        <f>VLOOKUP(+F32, 'TABLE LBR'!$D$1:$E$15, 2,FALSE)</f>
        <v>McGee</v>
      </c>
      <c r="F32">
        <v>40241</v>
      </c>
      <c r="G32">
        <v>100</v>
      </c>
      <c r="H32" t="s">
        <v>126</v>
      </c>
      <c r="I32">
        <v>40241</v>
      </c>
      <c r="J32" t="s">
        <v>127</v>
      </c>
      <c r="K32" t="s">
        <v>23</v>
      </c>
      <c r="L32" s="10" t="str">
        <f>VLOOKUP(+M32, 'TABLE LBR'!$A$2:$B$48, 2,FALSE)</f>
        <v>ECCR</v>
      </c>
      <c r="M32" t="s">
        <v>128</v>
      </c>
      <c r="N32" t="s">
        <v>25</v>
      </c>
      <c r="O32">
        <v>40000</v>
      </c>
      <c r="P32">
        <v>908</v>
      </c>
      <c r="Q32">
        <v>0</v>
      </c>
      <c r="R32" t="s">
        <v>26</v>
      </c>
      <c r="S32">
        <v>1</v>
      </c>
      <c r="T32" s="12">
        <f t="shared" si="0"/>
        <v>0.01</v>
      </c>
      <c r="U32">
        <v>2011</v>
      </c>
      <c r="V32" s="4">
        <v>277</v>
      </c>
    </row>
    <row r="33" spans="1:22">
      <c r="A33" t="s">
        <v>124</v>
      </c>
      <c r="B33">
        <v>850459</v>
      </c>
      <c r="C33" t="s">
        <v>125</v>
      </c>
      <c r="D33">
        <v>27092</v>
      </c>
      <c r="E33" s="10" t="str">
        <f>VLOOKUP(+F33, 'TABLE LBR'!$D$1:$E$15, 2,FALSE)</f>
        <v>McGee</v>
      </c>
      <c r="F33">
        <v>40241</v>
      </c>
      <c r="G33">
        <v>100</v>
      </c>
      <c r="H33" t="s">
        <v>126</v>
      </c>
      <c r="I33">
        <v>40241</v>
      </c>
      <c r="J33" t="s">
        <v>22</v>
      </c>
      <c r="K33" t="s">
        <v>23</v>
      </c>
      <c r="L33" s="10" t="str">
        <f>VLOOKUP(+M33, 'TABLE LBR'!$A$2:$B$48, 2,FALSE)</f>
        <v>ECCR</v>
      </c>
      <c r="M33" t="s">
        <v>24</v>
      </c>
      <c r="N33" t="s">
        <v>25</v>
      </c>
      <c r="O33">
        <v>40000</v>
      </c>
      <c r="P33">
        <v>908</v>
      </c>
      <c r="Q33">
        <v>0</v>
      </c>
      <c r="R33" t="s">
        <v>26</v>
      </c>
      <c r="S33">
        <v>5</v>
      </c>
      <c r="T33" s="12">
        <f t="shared" si="0"/>
        <v>0.05</v>
      </c>
      <c r="U33">
        <v>2011</v>
      </c>
      <c r="V33" s="4">
        <v>1383</v>
      </c>
    </row>
    <row r="34" spans="1:22">
      <c r="A34" t="s">
        <v>124</v>
      </c>
      <c r="B34">
        <v>850459</v>
      </c>
      <c r="C34" t="s">
        <v>125</v>
      </c>
      <c r="D34">
        <v>27092</v>
      </c>
      <c r="E34" s="10" t="str">
        <f>VLOOKUP(+F34, 'TABLE LBR'!$D$1:$E$15, 2,FALSE)</f>
        <v>McGee</v>
      </c>
      <c r="F34">
        <v>40241</v>
      </c>
      <c r="G34">
        <v>100</v>
      </c>
      <c r="H34" t="s">
        <v>126</v>
      </c>
      <c r="I34">
        <v>40241</v>
      </c>
      <c r="J34" t="s">
        <v>129</v>
      </c>
      <c r="K34" t="s">
        <v>23</v>
      </c>
      <c r="L34" s="10" t="str">
        <f>VLOOKUP(+M34, 'TABLE LBR'!$A$2:$B$48, 2,FALSE)</f>
        <v>ECCR</v>
      </c>
      <c r="M34" t="s">
        <v>130</v>
      </c>
      <c r="N34" t="s">
        <v>25</v>
      </c>
      <c r="O34">
        <v>40000</v>
      </c>
      <c r="P34">
        <v>908</v>
      </c>
      <c r="Q34">
        <v>0</v>
      </c>
      <c r="R34" t="s">
        <v>26</v>
      </c>
      <c r="S34">
        <v>1</v>
      </c>
      <c r="T34" s="12">
        <f t="shared" si="0"/>
        <v>0.01</v>
      </c>
      <c r="U34">
        <v>2011</v>
      </c>
      <c r="V34" s="4">
        <v>277</v>
      </c>
    </row>
    <row r="35" spans="1:22">
      <c r="A35" t="s">
        <v>124</v>
      </c>
      <c r="B35">
        <v>850459</v>
      </c>
      <c r="C35" t="s">
        <v>125</v>
      </c>
      <c r="D35">
        <v>27092</v>
      </c>
      <c r="E35" s="10" t="str">
        <f>VLOOKUP(+F35, 'TABLE LBR'!$D$1:$E$15, 2,FALSE)</f>
        <v>McGee</v>
      </c>
      <c r="F35">
        <v>40241</v>
      </c>
      <c r="G35">
        <v>100</v>
      </c>
      <c r="H35" t="s">
        <v>126</v>
      </c>
      <c r="I35">
        <v>40241</v>
      </c>
      <c r="J35" t="s">
        <v>131</v>
      </c>
      <c r="K35" t="s">
        <v>23</v>
      </c>
      <c r="L35" s="10" t="str">
        <f>VLOOKUP(+M35, 'TABLE LBR'!$A$2:$B$48, 2,FALSE)</f>
        <v>O&amp;M</v>
      </c>
      <c r="M35" t="s">
        <v>132</v>
      </c>
      <c r="N35" t="s">
        <v>25</v>
      </c>
      <c r="O35">
        <v>40000</v>
      </c>
      <c r="P35">
        <v>907</v>
      </c>
      <c r="Q35">
        <v>0</v>
      </c>
      <c r="R35" t="s">
        <v>26</v>
      </c>
      <c r="S35">
        <v>55</v>
      </c>
      <c r="T35" s="12">
        <f t="shared" si="0"/>
        <v>0.55000000000000004</v>
      </c>
      <c r="U35">
        <v>2011</v>
      </c>
      <c r="V35" s="4">
        <v>15215</v>
      </c>
    </row>
    <row r="36" spans="1:22">
      <c r="A36" t="s">
        <v>124</v>
      </c>
      <c r="B36">
        <v>850459</v>
      </c>
      <c r="C36" t="s">
        <v>125</v>
      </c>
      <c r="D36">
        <v>27092</v>
      </c>
      <c r="E36" s="10" t="str">
        <f>VLOOKUP(+F36, 'TABLE LBR'!$D$1:$E$15, 2,FALSE)</f>
        <v>McGee</v>
      </c>
      <c r="F36">
        <v>40241</v>
      </c>
      <c r="G36">
        <v>100</v>
      </c>
      <c r="H36" t="s">
        <v>126</v>
      </c>
      <c r="I36">
        <v>40241</v>
      </c>
      <c r="J36" t="s">
        <v>136</v>
      </c>
      <c r="K36" t="s">
        <v>23</v>
      </c>
      <c r="L36" s="10" t="str">
        <f>VLOOKUP(+M36, 'TABLE LBR'!$A$2:$B$48, 2,FALSE)</f>
        <v>O&amp;M</v>
      </c>
      <c r="M36" t="s">
        <v>137</v>
      </c>
      <c r="N36" t="s">
        <v>25</v>
      </c>
      <c r="O36">
        <v>40000</v>
      </c>
      <c r="P36">
        <v>908</v>
      </c>
      <c r="Q36">
        <v>0</v>
      </c>
      <c r="R36" t="s">
        <v>26</v>
      </c>
      <c r="S36">
        <v>10</v>
      </c>
      <c r="T36" s="12">
        <f t="shared" si="0"/>
        <v>0.1</v>
      </c>
      <c r="U36">
        <v>2011</v>
      </c>
      <c r="V36" s="4">
        <v>2766</v>
      </c>
    </row>
    <row r="37" spans="1:22">
      <c r="A37" t="s">
        <v>124</v>
      </c>
      <c r="B37">
        <v>850459</v>
      </c>
      <c r="C37" t="s">
        <v>125</v>
      </c>
      <c r="D37">
        <v>27092</v>
      </c>
      <c r="E37" s="10" t="str">
        <f>VLOOKUP(+F37, 'TABLE LBR'!$D$1:$E$15, 2,FALSE)</f>
        <v>McGee</v>
      </c>
      <c r="F37">
        <v>40241</v>
      </c>
      <c r="G37">
        <v>100</v>
      </c>
      <c r="H37" t="s">
        <v>126</v>
      </c>
      <c r="I37">
        <v>40241</v>
      </c>
      <c r="J37" t="s">
        <v>138</v>
      </c>
      <c r="K37" t="s">
        <v>23</v>
      </c>
      <c r="L37" s="10" t="str">
        <f>VLOOKUP(+M37, 'TABLE LBR'!$A$2:$B$48, 2,FALSE)</f>
        <v>O&amp;M</v>
      </c>
      <c r="M37" t="s">
        <v>139</v>
      </c>
      <c r="N37" t="s">
        <v>25</v>
      </c>
      <c r="O37">
        <v>40000</v>
      </c>
      <c r="P37">
        <v>908</v>
      </c>
      <c r="Q37">
        <v>0</v>
      </c>
      <c r="R37" t="s">
        <v>26</v>
      </c>
      <c r="S37">
        <v>25</v>
      </c>
      <c r="T37" s="12">
        <f t="shared" si="0"/>
        <v>0.25</v>
      </c>
      <c r="U37">
        <v>2011</v>
      </c>
      <c r="V37" s="4">
        <v>6916</v>
      </c>
    </row>
    <row r="38" spans="1:22">
      <c r="A38" t="s">
        <v>124</v>
      </c>
      <c r="B38">
        <v>850459</v>
      </c>
      <c r="C38" t="s">
        <v>125</v>
      </c>
      <c r="D38">
        <v>27092</v>
      </c>
      <c r="E38" s="10" t="str">
        <f>VLOOKUP(+F38, 'TABLE LBR'!$D$1:$E$15, 2,FALSE)</f>
        <v>McGee</v>
      </c>
      <c r="F38">
        <v>40241</v>
      </c>
      <c r="G38">
        <v>100</v>
      </c>
      <c r="H38" t="s">
        <v>126</v>
      </c>
      <c r="I38">
        <v>40241</v>
      </c>
      <c r="J38" t="s">
        <v>133</v>
      </c>
      <c r="K38" t="s">
        <v>23</v>
      </c>
      <c r="L38" s="10" t="str">
        <f>VLOOKUP(+M38, 'TABLE LBR'!$A$2:$B$48, 2,FALSE)</f>
        <v>NPS</v>
      </c>
      <c r="M38" t="s">
        <v>134</v>
      </c>
      <c r="N38" t="s">
        <v>134</v>
      </c>
      <c r="O38">
        <v>40000</v>
      </c>
      <c r="P38">
        <v>416</v>
      </c>
      <c r="Q38">
        <v>1</v>
      </c>
      <c r="R38" t="s">
        <v>26</v>
      </c>
      <c r="S38">
        <v>1</v>
      </c>
      <c r="T38" s="12">
        <f t="shared" si="0"/>
        <v>0.01</v>
      </c>
      <c r="U38">
        <v>2011</v>
      </c>
      <c r="V38" s="4">
        <v>277</v>
      </c>
    </row>
    <row r="39" spans="1:22">
      <c r="A39" t="s">
        <v>124</v>
      </c>
      <c r="B39">
        <v>850459</v>
      </c>
      <c r="C39" t="s">
        <v>125</v>
      </c>
      <c r="D39">
        <v>27092</v>
      </c>
      <c r="E39" s="10" t="str">
        <f>VLOOKUP(+F39, 'TABLE LBR'!$D$1:$E$15, 2,FALSE)</f>
        <v>McGee</v>
      </c>
      <c r="F39">
        <v>40241</v>
      </c>
      <c r="G39">
        <v>100</v>
      </c>
      <c r="H39" t="s">
        <v>126</v>
      </c>
      <c r="I39">
        <v>40241</v>
      </c>
      <c r="J39" t="s">
        <v>133</v>
      </c>
      <c r="K39" t="s">
        <v>23</v>
      </c>
      <c r="L39" s="10" t="str">
        <f>VLOOKUP(+M39, 'TABLE LBR'!$A$2:$B$48, 2,FALSE)</f>
        <v>NPS</v>
      </c>
      <c r="M39" t="s">
        <v>135</v>
      </c>
      <c r="N39" t="s">
        <v>135</v>
      </c>
      <c r="O39">
        <v>40000</v>
      </c>
      <c r="P39">
        <v>416</v>
      </c>
      <c r="Q39">
        <v>1</v>
      </c>
      <c r="R39" t="s">
        <v>26</v>
      </c>
      <c r="S39">
        <v>2</v>
      </c>
      <c r="T39" s="12">
        <f t="shared" si="0"/>
        <v>0.02</v>
      </c>
      <c r="U39">
        <v>2011</v>
      </c>
      <c r="V39" s="4">
        <v>553</v>
      </c>
    </row>
    <row r="40" spans="1:22">
      <c r="A40" t="s">
        <v>230</v>
      </c>
      <c r="B40">
        <v>683824</v>
      </c>
      <c r="C40" t="s">
        <v>212</v>
      </c>
      <c r="D40">
        <v>41141</v>
      </c>
      <c r="E40" s="10" t="str">
        <f>VLOOKUP(+F40, 'TABLE LBR'!$D$1:$E$15, 2,FALSE)</f>
        <v>Oswald</v>
      </c>
      <c r="F40">
        <v>40245</v>
      </c>
      <c r="G40">
        <v>100</v>
      </c>
      <c r="H40" t="s">
        <v>231</v>
      </c>
      <c r="I40">
        <v>40245</v>
      </c>
      <c r="J40" t="s">
        <v>109</v>
      </c>
      <c r="K40" t="s">
        <v>23</v>
      </c>
      <c r="L40" s="10" t="str">
        <f>VLOOKUP(+M40, 'TABLE LBR'!$A$2:$B$48, 2,FALSE)</f>
        <v>LTG O&amp;M</v>
      </c>
      <c r="M40" t="s">
        <v>110</v>
      </c>
      <c r="N40" t="s">
        <v>25</v>
      </c>
      <c r="O40">
        <v>40000</v>
      </c>
      <c r="P40">
        <v>908</v>
      </c>
      <c r="Q40">
        <v>0</v>
      </c>
      <c r="R40" t="s">
        <v>26</v>
      </c>
      <c r="S40">
        <v>100</v>
      </c>
      <c r="T40" s="12">
        <f t="shared" si="0"/>
        <v>1</v>
      </c>
      <c r="U40">
        <v>2011</v>
      </c>
      <c r="V40" s="4">
        <v>42014</v>
      </c>
    </row>
    <row r="41" spans="1:22">
      <c r="A41" t="s">
        <v>270</v>
      </c>
      <c r="B41">
        <v>793863</v>
      </c>
      <c r="C41" t="s">
        <v>271</v>
      </c>
      <c r="D41">
        <v>46588</v>
      </c>
      <c r="E41" s="10" t="str">
        <f>VLOOKUP(+F41, 'TABLE LBR'!$D$1:$E$15, 2,FALSE)</f>
        <v>Floyd</v>
      </c>
      <c r="F41">
        <v>40247</v>
      </c>
      <c r="G41">
        <v>100</v>
      </c>
      <c r="H41" t="s">
        <v>272</v>
      </c>
      <c r="I41">
        <v>40247</v>
      </c>
      <c r="J41" t="s">
        <v>22</v>
      </c>
      <c r="K41" t="s">
        <v>23</v>
      </c>
      <c r="L41" s="10" t="str">
        <f>VLOOKUP(+M41, 'TABLE LBR'!$A$2:$B$48, 2,FALSE)</f>
        <v>ECCR</v>
      </c>
      <c r="M41" t="s">
        <v>24</v>
      </c>
      <c r="N41" t="s">
        <v>25</v>
      </c>
      <c r="O41">
        <v>40000</v>
      </c>
      <c r="P41">
        <v>908</v>
      </c>
      <c r="Q41">
        <v>0</v>
      </c>
      <c r="R41" t="s">
        <v>26</v>
      </c>
      <c r="S41">
        <v>97</v>
      </c>
      <c r="T41" s="12">
        <f t="shared" si="0"/>
        <v>0.97</v>
      </c>
      <c r="U41">
        <v>2011</v>
      </c>
      <c r="V41" s="4">
        <v>46145</v>
      </c>
    </row>
    <row r="42" spans="1:22">
      <c r="A42" t="s">
        <v>270</v>
      </c>
      <c r="B42">
        <v>793863</v>
      </c>
      <c r="C42" t="s">
        <v>271</v>
      </c>
      <c r="D42">
        <v>46588</v>
      </c>
      <c r="E42" s="10" t="str">
        <f>VLOOKUP(+F42, 'TABLE LBR'!$D$1:$E$15, 2,FALSE)</f>
        <v>Floyd</v>
      </c>
      <c r="F42">
        <v>40247</v>
      </c>
      <c r="G42">
        <v>100</v>
      </c>
      <c r="H42" t="s">
        <v>272</v>
      </c>
      <c r="I42">
        <v>40247</v>
      </c>
      <c r="J42" t="s">
        <v>246</v>
      </c>
      <c r="K42" t="s">
        <v>23</v>
      </c>
      <c r="L42" s="10" t="str">
        <f>VLOOKUP(+M42, 'TABLE LBR'!$A$2:$B$48, 2,FALSE)</f>
        <v>BTL</v>
      </c>
      <c r="M42" t="s">
        <v>247</v>
      </c>
      <c r="N42" t="s">
        <v>25</v>
      </c>
      <c r="O42">
        <v>40000</v>
      </c>
      <c r="P42">
        <v>426</v>
      </c>
      <c r="Q42">
        <v>50750</v>
      </c>
      <c r="R42" t="s">
        <v>26</v>
      </c>
      <c r="S42">
        <v>3</v>
      </c>
      <c r="T42" s="12">
        <f t="shared" si="0"/>
        <v>0.03</v>
      </c>
      <c r="U42">
        <v>2011</v>
      </c>
      <c r="V42" s="4">
        <v>1427</v>
      </c>
    </row>
    <row r="43" spans="1:22">
      <c r="A43" t="s">
        <v>52</v>
      </c>
      <c r="B43">
        <v>678039</v>
      </c>
      <c r="C43" t="s">
        <v>53</v>
      </c>
      <c r="D43">
        <v>31705</v>
      </c>
      <c r="E43" s="10" t="str">
        <f>VLOOKUP(+F43, 'TABLE LBR'!$D$1:$E$15, 2,FALSE)</f>
        <v>Swilley</v>
      </c>
      <c r="F43">
        <v>42034</v>
      </c>
      <c r="G43">
        <v>100</v>
      </c>
      <c r="H43" t="s">
        <v>54</v>
      </c>
      <c r="I43">
        <v>42034</v>
      </c>
      <c r="J43" t="s">
        <v>22</v>
      </c>
      <c r="K43" t="s">
        <v>23</v>
      </c>
      <c r="L43" s="10" t="str">
        <f>VLOOKUP(+M43, 'TABLE LBR'!$A$2:$B$48, 2,FALSE)</f>
        <v>ECCR</v>
      </c>
      <c r="M43" t="s">
        <v>24</v>
      </c>
      <c r="N43" t="s">
        <v>25</v>
      </c>
      <c r="O43">
        <v>40000</v>
      </c>
      <c r="P43">
        <v>908</v>
      </c>
      <c r="Q43">
        <v>0</v>
      </c>
      <c r="R43" t="s">
        <v>26</v>
      </c>
      <c r="S43">
        <v>10</v>
      </c>
      <c r="T43" s="12">
        <f t="shared" si="0"/>
        <v>0.1</v>
      </c>
      <c r="U43">
        <v>2011</v>
      </c>
      <c r="V43" s="4">
        <v>3238</v>
      </c>
    </row>
    <row r="44" spans="1:22">
      <c r="A44" t="s">
        <v>52</v>
      </c>
      <c r="B44">
        <v>678039</v>
      </c>
      <c r="C44" t="s">
        <v>53</v>
      </c>
      <c r="D44">
        <v>31705</v>
      </c>
      <c r="E44" s="10" t="str">
        <f>VLOOKUP(+F44, 'TABLE LBR'!$D$1:$E$15, 2,FALSE)</f>
        <v>Swilley</v>
      </c>
      <c r="F44">
        <v>42034</v>
      </c>
      <c r="G44">
        <v>100</v>
      </c>
      <c r="H44" t="s">
        <v>54</v>
      </c>
      <c r="I44">
        <v>42034</v>
      </c>
      <c r="J44" t="s">
        <v>31</v>
      </c>
      <c r="K44" t="s">
        <v>23</v>
      </c>
      <c r="L44" s="10" t="str">
        <f>VLOOKUP(+M44, 'TABLE LBR'!$A$2:$B$48, 2,FALSE)</f>
        <v>ECCR</v>
      </c>
      <c r="M44" t="s">
        <v>32</v>
      </c>
      <c r="N44" t="s">
        <v>25</v>
      </c>
      <c r="O44">
        <v>40000</v>
      </c>
      <c r="P44">
        <v>908</v>
      </c>
      <c r="Q44">
        <v>0</v>
      </c>
      <c r="R44" t="s">
        <v>26</v>
      </c>
      <c r="S44">
        <v>90</v>
      </c>
      <c r="T44" s="12">
        <f t="shared" si="0"/>
        <v>0.9</v>
      </c>
      <c r="U44">
        <v>2011</v>
      </c>
      <c r="V44" s="4">
        <v>29140</v>
      </c>
    </row>
    <row r="45" spans="1:22">
      <c r="A45" t="s">
        <v>386</v>
      </c>
      <c r="B45">
        <v>145378</v>
      </c>
      <c r="C45" t="s">
        <v>100</v>
      </c>
      <c r="D45">
        <v>46012</v>
      </c>
      <c r="E45" s="10" t="str">
        <f>VLOOKUP(+F45, 'TABLE LBR'!$D$1:$E$15, 2,FALSE)</f>
        <v>McDanal</v>
      </c>
      <c r="F45">
        <v>42015</v>
      </c>
      <c r="G45">
        <v>100</v>
      </c>
      <c r="H45" t="s">
        <v>387</v>
      </c>
      <c r="I45">
        <v>42015</v>
      </c>
      <c r="J45" t="s">
        <v>22</v>
      </c>
      <c r="K45" t="s">
        <v>23</v>
      </c>
      <c r="L45" s="10" t="str">
        <f>VLOOKUP(+M45, 'TABLE LBR'!$A$2:$B$48, 2,FALSE)</f>
        <v>ECCR</v>
      </c>
      <c r="M45" t="s">
        <v>24</v>
      </c>
      <c r="N45" t="s">
        <v>25</v>
      </c>
      <c r="O45">
        <v>40000</v>
      </c>
      <c r="P45">
        <v>908</v>
      </c>
      <c r="Q45">
        <v>0</v>
      </c>
      <c r="R45" t="s">
        <v>26</v>
      </c>
      <c r="S45">
        <v>20</v>
      </c>
      <c r="T45" s="12">
        <f t="shared" si="0"/>
        <v>0.2</v>
      </c>
      <c r="U45">
        <v>2011</v>
      </c>
      <c r="V45" s="4">
        <v>9397</v>
      </c>
    </row>
    <row r="46" spans="1:22">
      <c r="A46" t="s">
        <v>386</v>
      </c>
      <c r="B46">
        <v>145378</v>
      </c>
      <c r="C46" t="s">
        <v>100</v>
      </c>
      <c r="D46">
        <v>46012</v>
      </c>
      <c r="E46" s="10" t="str">
        <f>VLOOKUP(+F46, 'TABLE LBR'!$D$1:$E$15, 2,FALSE)</f>
        <v>McDanal</v>
      </c>
      <c r="F46">
        <v>42015</v>
      </c>
      <c r="G46">
        <v>100</v>
      </c>
      <c r="H46" t="s">
        <v>387</v>
      </c>
      <c r="I46">
        <v>42015</v>
      </c>
      <c r="J46" t="s">
        <v>27</v>
      </c>
      <c r="K46" t="s">
        <v>23</v>
      </c>
      <c r="L46" s="10" t="str">
        <f>VLOOKUP(+M46, 'TABLE LBR'!$A$2:$B$48, 2,FALSE)</f>
        <v>ECCR</v>
      </c>
      <c r="M46" t="s">
        <v>28</v>
      </c>
      <c r="N46" t="s">
        <v>25</v>
      </c>
      <c r="O46">
        <v>40000</v>
      </c>
      <c r="P46">
        <v>908</v>
      </c>
      <c r="Q46">
        <v>0</v>
      </c>
      <c r="R46" t="s">
        <v>26</v>
      </c>
      <c r="S46">
        <v>5</v>
      </c>
      <c r="T46" s="12">
        <f t="shared" si="0"/>
        <v>0.05</v>
      </c>
      <c r="U46">
        <v>2011</v>
      </c>
      <c r="V46" s="4">
        <v>2349</v>
      </c>
    </row>
    <row r="47" spans="1:22">
      <c r="A47" t="s">
        <v>386</v>
      </c>
      <c r="B47">
        <v>145378</v>
      </c>
      <c r="C47" t="s">
        <v>100</v>
      </c>
      <c r="D47">
        <v>46012</v>
      </c>
      <c r="E47" s="10" t="str">
        <f>VLOOKUP(+F47, 'TABLE LBR'!$D$1:$E$15, 2,FALSE)</f>
        <v>McDanal</v>
      </c>
      <c r="F47">
        <v>42015</v>
      </c>
      <c r="G47">
        <v>100</v>
      </c>
      <c r="H47" t="s">
        <v>387</v>
      </c>
      <c r="I47">
        <v>42015</v>
      </c>
      <c r="J47" t="s">
        <v>33</v>
      </c>
      <c r="K47" t="s">
        <v>23</v>
      </c>
      <c r="L47" s="10" t="str">
        <f>VLOOKUP(+M47, 'TABLE LBR'!$A$2:$B$48, 2,FALSE)</f>
        <v>O&amp;M</v>
      </c>
      <c r="M47" t="s">
        <v>34</v>
      </c>
      <c r="N47" t="s">
        <v>25</v>
      </c>
      <c r="O47">
        <v>40000</v>
      </c>
      <c r="P47">
        <v>908</v>
      </c>
      <c r="Q47">
        <v>0</v>
      </c>
      <c r="R47" t="s">
        <v>26</v>
      </c>
      <c r="S47">
        <v>70</v>
      </c>
      <c r="T47" s="12">
        <f t="shared" si="0"/>
        <v>0.7</v>
      </c>
      <c r="U47">
        <v>2011</v>
      </c>
      <c r="V47" s="4">
        <v>32890</v>
      </c>
    </row>
    <row r="48" spans="1:22">
      <c r="A48" t="s">
        <v>386</v>
      </c>
      <c r="B48">
        <v>145378</v>
      </c>
      <c r="C48" t="s">
        <v>100</v>
      </c>
      <c r="D48">
        <v>46012</v>
      </c>
      <c r="E48" s="10" t="str">
        <f>VLOOKUP(+F48, 'TABLE LBR'!$D$1:$E$15, 2,FALSE)</f>
        <v>McDanal</v>
      </c>
      <c r="F48">
        <v>42015</v>
      </c>
      <c r="G48">
        <v>100</v>
      </c>
      <c r="H48" t="s">
        <v>387</v>
      </c>
      <c r="I48">
        <v>42015</v>
      </c>
      <c r="J48" t="s">
        <v>35</v>
      </c>
      <c r="K48" t="s">
        <v>23</v>
      </c>
      <c r="L48" s="10" t="str">
        <f>VLOOKUP(+M48, 'TABLE LBR'!$A$2:$B$48, 2,FALSE)</f>
        <v>O&amp;M</v>
      </c>
      <c r="M48" t="s">
        <v>36</v>
      </c>
      <c r="N48" t="s">
        <v>25</v>
      </c>
      <c r="O48">
        <v>40000</v>
      </c>
      <c r="P48">
        <v>908</v>
      </c>
      <c r="Q48">
        <v>0</v>
      </c>
      <c r="R48" t="s">
        <v>26</v>
      </c>
      <c r="S48">
        <v>5</v>
      </c>
      <c r="T48" s="12">
        <f t="shared" si="0"/>
        <v>0.05</v>
      </c>
      <c r="U48">
        <v>2011</v>
      </c>
      <c r="V48" s="4">
        <v>2349</v>
      </c>
    </row>
    <row r="49" spans="1:34">
      <c r="A49" t="s">
        <v>66</v>
      </c>
      <c r="B49">
        <v>100610</v>
      </c>
      <c r="C49" t="s">
        <v>67</v>
      </c>
      <c r="D49">
        <v>76073</v>
      </c>
      <c r="E49" s="10" t="str">
        <f>VLOOKUP(+F49, 'TABLE LBR'!$D$1:$E$15, 2,FALSE)</f>
        <v>Swilley</v>
      </c>
      <c r="F49">
        <v>42034</v>
      </c>
      <c r="G49">
        <v>100</v>
      </c>
      <c r="H49" t="s">
        <v>68</v>
      </c>
      <c r="I49">
        <v>42034</v>
      </c>
      <c r="J49" t="s">
        <v>22</v>
      </c>
      <c r="K49" t="s">
        <v>23</v>
      </c>
      <c r="L49" s="10" t="str">
        <f>VLOOKUP(+M49, 'TABLE LBR'!$A$2:$B$48, 2,FALSE)</f>
        <v>ECCR</v>
      </c>
      <c r="M49" t="s">
        <v>24</v>
      </c>
      <c r="N49" t="s">
        <v>25</v>
      </c>
      <c r="O49">
        <v>40000</v>
      </c>
      <c r="P49">
        <v>908</v>
      </c>
      <c r="Q49">
        <v>0</v>
      </c>
      <c r="R49" t="s">
        <v>26</v>
      </c>
      <c r="S49">
        <v>8</v>
      </c>
      <c r="T49" s="12">
        <f t="shared" si="0"/>
        <v>0.08</v>
      </c>
      <c r="U49">
        <v>2011</v>
      </c>
      <c r="V49" s="4">
        <v>6215</v>
      </c>
    </row>
    <row r="50" spans="1:34">
      <c r="A50" t="s">
        <v>66</v>
      </c>
      <c r="B50">
        <v>100610</v>
      </c>
      <c r="C50" t="s">
        <v>67</v>
      </c>
      <c r="D50">
        <v>76073</v>
      </c>
      <c r="E50" s="10" t="str">
        <f>VLOOKUP(+F50, 'TABLE LBR'!$D$1:$E$15, 2,FALSE)</f>
        <v>Swilley</v>
      </c>
      <c r="F50">
        <v>42034</v>
      </c>
      <c r="G50">
        <v>100</v>
      </c>
      <c r="H50" t="s">
        <v>68</v>
      </c>
      <c r="I50">
        <v>42034</v>
      </c>
      <c r="J50" t="s">
        <v>27</v>
      </c>
      <c r="K50" t="s">
        <v>23</v>
      </c>
      <c r="L50" s="10" t="str">
        <f>VLOOKUP(+M50, 'TABLE LBR'!$A$2:$B$48, 2,FALSE)</f>
        <v>ECCR</v>
      </c>
      <c r="M50" t="s">
        <v>28</v>
      </c>
      <c r="N50" t="s">
        <v>25</v>
      </c>
      <c r="O50">
        <v>40000</v>
      </c>
      <c r="P50">
        <v>908</v>
      </c>
      <c r="Q50">
        <v>0</v>
      </c>
      <c r="R50" t="s">
        <v>26</v>
      </c>
      <c r="S50">
        <v>38</v>
      </c>
      <c r="T50" s="12">
        <f t="shared" si="0"/>
        <v>0.38</v>
      </c>
      <c r="U50">
        <v>2011</v>
      </c>
      <c r="V50" s="4">
        <v>29519</v>
      </c>
    </row>
    <row r="51" spans="1:34">
      <c r="A51" t="s">
        <v>66</v>
      </c>
      <c r="B51">
        <v>100610</v>
      </c>
      <c r="C51" t="s">
        <v>67</v>
      </c>
      <c r="D51">
        <v>76073</v>
      </c>
      <c r="E51" s="10" t="str">
        <f>VLOOKUP(+F51, 'TABLE LBR'!$D$1:$E$15, 2,FALSE)</f>
        <v>Swilley</v>
      </c>
      <c r="F51">
        <v>42034</v>
      </c>
      <c r="G51">
        <v>100</v>
      </c>
      <c r="H51" t="s">
        <v>68</v>
      </c>
      <c r="I51">
        <v>42034</v>
      </c>
      <c r="J51" t="s">
        <v>29</v>
      </c>
      <c r="K51" t="s">
        <v>23</v>
      </c>
      <c r="L51" s="10" t="str">
        <f>VLOOKUP(+M51, 'TABLE LBR'!$A$2:$B$48, 2,FALSE)</f>
        <v>ECCR</v>
      </c>
      <c r="M51" t="s">
        <v>30</v>
      </c>
      <c r="N51" t="s">
        <v>25</v>
      </c>
      <c r="O51">
        <v>40000</v>
      </c>
      <c r="P51">
        <v>908</v>
      </c>
      <c r="Q51">
        <v>0</v>
      </c>
      <c r="R51" t="s">
        <v>26</v>
      </c>
      <c r="S51">
        <v>1</v>
      </c>
      <c r="T51" s="12">
        <f t="shared" si="0"/>
        <v>0.01</v>
      </c>
      <c r="U51">
        <v>2011</v>
      </c>
      <c r="V51" s="4">
        <v>777</v>
      </c>
    </row>
    <row r="52" spans="1:34">
      <c r="A52" t="s">
        <v>66</v>
      </c>
      <c r="B52">
        <v>100610</v>
      </c>
      <c r="C52" t="s">
        <v>67</v>
      </c>
      <c r="D52">
        <v>76073</v>
      </c>
      <c r="E52" s="10" t="str">
        <f>VLOOKUP(+F52, 'TABLE LBR'!$D$1:$E$15, 2,FALSE)</f>
        <v>Swilley</v>
      </c>
      <c r="F52">
        <v>42034</v>
      </c>
      <c r="G52">
        <v>100</v>
      </c>
      <c r="H52" t="s">
        <v>68</v>
      </c>
      <c r="I52">
        <v>42034</v>
      </c>
      <c r="J52" t="s">
        <v>31</v>
      </c>
      <c r="K52" t="s">
        <v>23</v>
      </c>
      <c r="L52" s="10" t="str">
        <f>VLOOKUP(+M52, 'TABLE LBR'!$A$2:$B$48, 2,FALSE)</f>
        <v>ECCR</v>
      </c>
      <c r="M52" t="s">
        <v>32</v>
      </c>
      <c r="N52" t="s">
        <v>25</v>
      </c>
      <c r="O52">
        <v>40000</v>
      </c>
      <c r="P52">
        <v>908</v>
      </c>
      <c r="Q52">
        <v>0</v>
      </c>
      <c r="R52" t="s">
        <v>26</v>
      </c>
      <c r="S52">
        <v>7</v>
      </c>
      <c r="T52" s="12">
        <f t="shared" si="0"/>
        <v>7.0000000000000007E-2</v>
      </c>
      <c r="U52">
        <v>2011</v>
      </c>
      <c r="V52" s="4">
        <v>5438</v>
      </c>
    </row>
    <row r="53" spans="1:34">
      <c r="A53" t="s">
        <v>66</v>
      </c>
      <c r="B53">
        <v>100610</v>
      </c>
      <c r="C53" t="s">
        <v>67</v>
      </c>
      <c r="D53">
        <v>76073</v>
      </c>
      <c r="E53" s="10" t="str">
        <f>VLOOKUP(+F53, 'TABLE LBR'!$D$1:$E$15, 2,FALSE)</f>
        <v>Swilley</v>
      </c>
      <c r="F53">
        <v>42034</v>
      </c>
      <c r="G53">
        <v>100</v>
      </c>
      <c r="H53" t="s">
        <v>68</v>
      </c>
      <c r="I53">
        <v>42034</v>
      </c>
      <c r="J53" t="s">
        <v>33</v>
      </c>
      <c r="K53" t="s">
        <v>23</v>
      </c>
      <c r="L53" s="10" t="str">
        <f>VLOOKUP(+M53, 'TABLE LBR'!$A$2:$B$48, 2,FALSE)</f>
        <v>O&amp;M</v>
      </c>
      <c r="M53" t="s">
        <v>34</v>
      </c>
      <c r="N53" t="s">
        <v>25</v>
      </c>
      <c r="O53">
        <v>40000</v>
      </c>
      <c r="P53">
        <v>908</v>
      </c>
      <c r="Q53">
        <v>0</v>
      </c>
      <c r="R53" t="s">
        <v>26</v>
      </c>
      <c r="S53">
        <v>17</v>
      </c>
      <c r="T53" s="12">
        <f t="shared" si="0"/>
        <v>0.17</v>
      </c>
      <c r="U53">
        <v>2011</v>
      </c>
      <c r="V53" s="4">
        <v>13206</v>
      </c>
    </row>
    <row r="54" spans="1:34">
      <c r="A54" t="s">
        <v>66</v>
      </c>
      <c r="B54">
        <v>100610</v>
      </c>
      <c r="C54" t="s">
        <v>67</v>
      </c>
      <c r="D54">
        <v>76073</v>
      </c>
      <c r="E54" s="10" t="str">
        <f>VLOOKUP(+F54, 'TABLE LBR'!$D$1:$E$15, 2,FALSE)</f>
        <v>Swilley</v>
      </c>
      <c r="F54">
        <v>42034</v>
      </c>
      <c r="G54">
        <v>100</v>
      </c>
      <c r="H54" t="s">
        <v>68</v>
      </c>
      <c r="I54">
        <v>42034</v>
      </c>
      <c r="J54" t="s">
        <v>35</v>
      </c>
      <c r="K54" t="s">
        <v>23</v>
      </c>
      <c r="L54" s="10" t="str">
        <f>VLOOKUP(+M54, 'TABLE LBR'!$A$2:$B$48, 2,FALSE)</f>
        <v>O&amp;M</v>
      </c>
      <c r="M54" t="s">
        <v>36</v>
      </c>
      <c r="N54" t="s">
        <v>25</v>
      </c>
      <c r="O54">
        <v>40000</v>
      </c>
      <c r="P54">
        <v>908</v>
      </c>
      <c r="Q54">
        <v>0</v>
      </c>
      <c r="R54" t="s">
        <v>26</v>
      </c>
      <c r="S54">
        <v>29</v>
      </c>
      <c r="T54" s="12">
        <f t="shared" si="0"/>
        <v>0.28999999999999998</v>
      </c>
      <c r="U54">
        <v>2011</v>
      </c>
      <c r="V54" s="4">
        <v>22528</v>
      </c>
    </row>
    <row r="55" spans="1:34">
      <c r="A55" t="s">
        <v>55</v>
      </c>
      <c r="B55">
        <v>20821</v>
      </c>
      <c r="C55" t="s">
        <v>56</v>
      </c>
      <c r="D55">
        <v>106507</v>
      </c>
      <c r="E55" s="10" t="str">
        <f>VLOOKUP(+F55, 'TABLE LBR'!$D$1:$E$15, 2,FALSE)</f>
        <v>Swilley</v>
      </c>
      <c r="F55">
        <v>42034</v>
      </c>
      <c r="G55">
        <v>100</v>
      </c>
      <c r="H55" t="s">
        <v>57</v>
      </c>
      <c r="I55">
        <v>42034</v>
      </c>
      <c r="J55" t="s">
        <v>22</v>
      </c>
      <c r="K55" t="s">
        <v>23</v>
      </c>
      <c r="L55" s="10" t="str">
        <f>VLOOKUP(+M55, 'TABLE LBR'!$A$2:$B$48, 2,FALSE)</f>
        <v>ECCR</v>
      </c>
      <c r="M55" t="s">
        <v>24</v>
      </c>
      <c r="N55" t="s">
        <v>25</v>
      </c>
      <c r="O55">
        <v>40000</v>
      </c>
      <c r="P55">
        <v>908</v>
      </c>
      <c r="Q55">
        <v>0</v>
      </c>
      <c r="R55" t="s">
        <v>26</v>
      </c>
      <c r="S55">
        <v>15</v>
      </c>
      <c r="T55" s="12">
        <f t="shared" si="0"/>
        <v>0.15</v>
      </c>
      <c r="U55">
        <v>2011</v>
      </c>
      <c r="V55" s="4">
        <v>16315</v>
      </c>
    </row>
    <row r="56" spans="1:34">
      <c r="A56" t="s">
        <v>55</v>
      </c>
      <c r="B56">
        <v>20821</v>
      </c>
      <c r="C56" t="s">
        <v>56</v>
      </c>
      <c r="D56">
        <v>106507</v>
      </c>
      <c r="E56" s="10" t="str">
        <f>VLOOKUP(+F56, 'TABLE LBR'!$D$1:$E$15, 2,FALSE)</f>
        <v>Swilley</v>
      </c>
      <c r="F56">
        <v>42034</v>
      </c>
      <c r="G56">
        <v>100</v>
      </c>
      <c r="H56" t="s">
        <v>57</v>
      </c>
      <c r="I56">
        <v>42034</v>
      </c>
      <c r="J56" t="s">
        <v>27</v>
      </c>
      <c r="K56" t="s">
        <v>23</v>
      </c>
      <c r="L56" s="10" t="str">
        <f>VLOOKUP(+M56, 'TABLE LBR'!$A$2:$B$48, 2,FALSE)</f>
        <v>ECCR</v>
      </c>
      <c r="M56" t="s">
        <v>28</v>
      </c>
      <c r="N56" t="s">
        <v>25</v>
      </c>
      <c r="O56">
        <v>40000</v>
      </c>
      <c r="P56">
        <v>908</v>
      </c>
      <c r="Q56">
        <v>0</v>
      </c>
      <c r="R56" t="s">
        <v>26</v>
      </c>
      <c r="S56">
        <v>21</v>
      </c>
      <c r="T56" s="12">
        <f t="shared" si="0"/>
        <v>0.21</v>
      </c>
      <c r="U56">
        <v>2011</v>
      </c>
      <c r="V56" s="4">
        <v>22840</v>
      </c>
    </row>
    <row r="57" spans="1:34">
      <c r="A57" t="s">
        <v>55</v>
      </c>
      <c r="B57">
        <v>20821</v>
      </c>
      <c r="C57" t="s">
        <v>56</v>
      </c>
      <c r="D57">
        <v>106507</v>
      </c>
      <c r="E57" s="10" t="str">
        <f>VLOOKUP(+F57, 'TABLE LBR'!$D$1:$E$15, 2,FALSE)</f>
        <v>Swilley</v>
      </c>
      <c r="F57">
        <v>42034</v>
      </c>
      <c r="G57">
        <v>100</v>
      </c>
      <c r="H57" t="s">
        <v>57</v>
      </c>
      <c r="I57">
        <v>42034</v>
      </c>
      <c r="J57" t="s">
        <v>29</v>
      </c>
      <c r="K57" t="s">
        <v>23</v>
      </c>
      <c r="L57" s="10" t="str">
        <f>VLOOKUP(+M57, 'TABLE LBR'!$A$2:$B$48, 2,FALSE)</f>
        <v>ECCR</v>
      </c>
      <c r="M57" t="s">
        <v>30</v>
      </c>
      <c r="N57" t="s">
        <v>25</v>
      </c>
      <c r="O57">
        <v>40000</v>
      </c>
      <c r="P57">
        <v>908</v>
      </c>
      <c r="Q57">
        <v>0</v>
      </c>
      <c r="R57" t="s">
        <v>26</v>
      </c>
      <c r="S57">
        <v>2</v>
      </c>
      <c r="T57" s="12">
        <f t="shared" si="0"/>
        <v>0.02</v>
      </c>
      <c r="U57">
        <v>2011</v>
      </c>
      <c r="V57" s="4">
        <v>2175</v>
      </c>
    </row>
    <row r="58" spans="1:34">
      <c r="A58" t="s">
        <v>55</v>
      </c>
      <c r="B58">
        <v>20821</v>
      </c>
      <c r="C58" t="s">
        <v>56</v>
      </c>
      <c r="D58">
        <v>106507</v>
      </c>
      <c r="E58" s="10" t="str">
        <f>VLOOKUP(+F58, 'TABLE LBR'!$D$1:$E$15, 2,FALSE)</f>
        <v>Swilley</v>
      </c>
      <c r="F58">
        <v>42034</v>
      </c>
      <c r="G58">
        <v>100</v>
      </c>
      <c r="H58" t="s">
        <v>57</v>
      </c>
      <c r="I58">
        <v>42034</v>
      </c>
      <c r="J58" t="s">
        <v>31</v>
      </c>
      <c r="K58" t="s">
        <v>23</v>
      </c>
      <c r="L58" s="10" t="str">
        <f>VLOOKUP(+M58, 'TABLE LBR'!$A$2:$B$48, 2,FALSE)</f>
        <v>ECCR</v>
      </c>
      <c r="M58" t="s">
        <v>32</v>
      </c>
      <c r="N58" t="s">
        <v>25</v>
      </c>
      <c r="O58">
        <v>40000</v>
      </c>
      <c r="P58">
        <v>908</v>
      </c>
      <c r="Q58">
        <v>0</v>
      </c>
      <c r="R58" t="s">
        <v>26</v>
      </c>
      <c r="S58">
        <v>5</v>
      </c>
      <c r="T58" s="12">
        <f t="shared" si="0"/>
        <v>0.05</v>
      </c>
      <c r="U58">
        <v>2011</v>
      </c>
      <c r="V58" s="4">
        <v>5438</v>
      </c>
    </row>
    <row r="59" spans="1:34">
      <c r="A59" t="s">
        <v>55</v>
      </c>
      <c r="B59">
        <v>20821</v>
      </c>
      <c r="C59" t="s">
        <v>56</v>
      </c>
      <c r="D59">
        <v>106507</v>
      </c>
      <c r="E59" s="10" t="str">
        <f>VLOOKUP(+F59, 'TABLE LBR'!$D$1:$E$15, 2,FALSE)</f>
        <v>Swilley</v>
      </c>
      <c r="F59">
        <v>42034</v>
      </c>
      <c r="G59">
        <v>100</v>
      </c>
      <c r="H59" t="s">
        <v>57</v>
      </c>
      <c r="I59">
        <v>42034</v>
      </c>
      <c r="J59" t="s">
        <v>33</v>
      </c>
      <c r="K59" t="s">
        <v>23</v>
      </c>
      <c r="L59" s="10" t="str">
        <f>VLOOKUP(+M59, 'TABLE LBR'!$A$2:$B$48, 2,FALSE)</f>
        <v>O&amp;M</v>
      </c>
      <c r="M59" t="s">
        <v>34</v>
      </c>
      <c r="N59" t="s">
        <v>25</v>
      </c>
      <c r="O59">
        <v>40000</v>
      </c>
      <c r="P59">
        <v>908</v>
      </c>
      <c r="Q59">
        <v>0</v>
      </c>
      <c r="R59" t="s">
        <v>26</v>
      </c>
      <c r="S59">
        <v>18</v>
      </c>
      <c r="T59" s="12">
        <f t="shared" si="0"/>
        <v>0.18</v>
      </c>
      <c r="U59">
        <v>2011</v>
      </c>
      <c r="V59" s="4">
        <v>19578</v>
      </c>
    </row>
    <row r="60" spans="1:34">
      <c r="A60" t="s">
        <v>55</v>
      </c>
      <c r="B60">
        <v>20821</v>
      </c>
      <c r="C60" t="s">
        <v>56</v>
      </c>
      <c r="D60">
        <v>106507</v>
      </c>
      <c r="E60" s="10" t="str">
        <f>VLOOKUP(+F60, 'TABLE LBR'!$D$1:$E$15, 2,FALSE)</f>
        <v>Swilley</v>
      </c>
      <c r="F60">
        <v>42034</v>
      </c>
      <c r="G60">
        <v>100</v>
      </c>
      <c r="H60" t="s">
        <v>57</v>
      </c>
      <c r="I60">
        <v>42034</v>
      </c>
      <c r="J60" t="s">
        <v>35</v>
      </c>
      <c r="K60" t="s">
        <v>23</v>
      </c>
      <c r="L60" s="10" t="str">
        <f>VLOOKUP(+M60, 'TABLE LBR'!$A$2:$B$48, 2,FALSE)</f>
        <v>O&amp;M</v>
      </c>
      <c r="M60" t="s">
        <v>36</v>
      </c>
      <c r="N60" t="s">
        <v>25</v>
      </c>
      <c r="O60">
        <v>40000</v>
      </c>
      <c r="P60">
        <v>908</v>
      </c>
      <c r="Q60">
        <v>0</v>
      </c>
      <c r="R60" t="s">
        <v>26</v>
      </c>
      <c r="S60">
        <v>39</v>
      </c>
      <c r="T60" s="12">
        <f t="shared" si="0"/>
        <v>0.39</v>
      </c>
      <c r="U60">
        <v>2011</v>
      </c>
      <c r="V60" s="4">
        <v>42418</v>
      </c>
    </row>
    <row r="61" spans="1:34" s="2" customFormat="1">
      <c r="A61" t="s">
        <v>337</v>
      </c>
      <c r="B61">
        <v>316360</v>
      </c>
      <c r="C61" t="s">
        <v>72</v>
      </c>
      <c r="D61">
        <v>58974</v>
      </c>
      <c r="E61" s="10" t="str">
        <f>VLOOKUP(+F61, 'TABLE LBR'!$D$1:$E$15, 2,FALSE)</f>
        <v>Taylor</v>
      </c>
      <c r="F61">
        <v>42024</v>
      </c>
      <c r="G61">
        <v>100</v>
      </c>
      <c r="H61" t="s">
        <v>338</v>
      </c>
      <c r="I61">
        <v>42024</v>
      </c>
      <c r="J61" t="s">
        <v>22</v>
      </c>
      <c r="K61" t="s">
        <v>23</v>
      </c>
      <c r="L61" s="10" t="str">
        <f>VLOOKUP(+M61, 'TABLE LBR'!$A$2:$B$48, 2,FALSE)</f>
        <v>ECCR</v>
      </c>
      <c r="M61" t="s">
        <v>24</v>
      </c>
      <c r="N61" t="s">
        <v>25</v>
      </c>
      <c r="O61">
        <v>40000</v>
      </c>
      <c r="P61">
        <v>908</v>
      </c>
      <c r="Q61">
        <v>0</v>
      </c>
      <c r="R61" t="s">
        <v>26</v>
      </c>
      <c r="S61">
        <v>2</v>
      </c>
      <c r="T61" s="12">
        <f t="shared" si="0"/>
        <v>0.02</v>
      </c>
      <c r="U61">
        <v>2011</v>
      </c>
      <c r="V61" s="4">
        <v>1204</v>
      </c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" customFormat="1">
      <c r="A62" t="s">
        <v>337</v>
      </c>
      <c r="B62">
        <v>316360</v>
      </c>
      <c r="C62" t="s">
        <v>72</v>
      </c>
      <c r="D62">
        <v>58974</v>
      </c>
      <c r="E62" s="10" t="str">
        <f>VLOOKUP(+F62, 'TABLE LBR'!$D$1:$E$15, 2,FALSE)</f>
        <v>Taylor</v>
      </c>
      <c r="F62">
        <v>42024</v>
      </c>
      <c r="G62">
        <v>100</v>
      </c>
      <c r="H62" t="s">
        <v>338</v>
      </c>
      <c r="I62">
        <v>42024</v>
      </c>
      <c r="J62" t="s">
        <v>27</v>
      </c>
      <c r="K62" t="s">
        <v>23</v>
      </c>
      <c r="L62" s="10" t="str">
        <f>VLOOKUP(+M62, 'TABLE LBR'!$A$2:$B$48, 2,FALSE)</f>
        <v>ECCR</v>
      </c>
      <c r="M62" t="s">
        <v>28</v>
      </c>
      <c r="N62" t="s">
        <v>25</v>
      </c>
      <c r="O62">
        <v>40000</v>
      </c>
      <c r="P62">
        <v>908</v>
      </c>
      <c r="Q62">
        <v>0</v>
      </c>
      <c r="R62" t="s">
        <v>26</v>
      </c>
      <c r="S62">
        <v>30</v>
      </c>
      <c r="T62" s="12">
        <f t="shared" si="0"/>
        <v>0.3</v>
      </c>
      <c r="U62">
        <v>2011</v>
      </c>
      <c r="V62" s="4">
        <v>18067</v>
      </c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" customFormat="1">
      <c r="A63" t="s">
        <v>337</v>
      </c>
      <c r="B63">
        <v>316360</v>
      </c>
      <c r="C63" t="s">
        <v>72</v>
      </c>
      <c r="D63">
        <v>58974</v>
      </c>
      <c r="E63" s="10" t="str">
        <f>VLOOKUP(+F63, 'TABLE LBR'!$D$1:$E$15, 2,FALSE)</f>
        <v>Taylor</v>
      </c>
      <c r="F63">
        <v>42024</v>
      </c>
      <c r="G63">
        <v>100</v>
      </c>
      <c r="H63" t="s">
        <v>338</v>
      </c>
      <c r="I63">
        <v>42024</v>
      </c>
      <c r="J63" t="s">
        <v>29</v>
      </c>
      <c r="K63" t="s">
        <v>23</v>
      </c>
      <c r="L63" s="10" t="str">
        <f>VLOOKUP(+M63, 'TABLE LBR'!$A$2:$B$48, 2,FALSE)</f>
        <v>ECCR</v>
      </c>
      <c r="M63" t="s">
        <v>30</v>
      </c>
      <c r="N63" t="s">
        <v>25</v>
      </c>
      <c r="O63">
        <v>40000</v>
      </c>
      <c r="P63">
        <v>908</v>
      </c>
      <c r="Q63">
        <v>0</v>
      </c>
      <c r="R63" t="s">
        <v>26</v>
      </c>
      <c r="S63">
        <v>10</v>
      </c>
      <c r="T63" s="12">
        <f t="shared" si="0"/>
        <v>0.1</v>
      </c>
      <c r="U63">
        <v>2011</v>
      </c>
      <c r="V63" s="4">
        <v>6022</v>
      </c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" customFormat="1">
      <c r="A64" t="s">
        <v>337</v>
      </c>
      <c r="B64">
        <v>316360</v>
      </c>
      <c r="C64" t="s">
        <v>72</v>
      </c>
      <c r="D64">
        <v>58974</v>
      </c>
      <c r="E64" s="10" t="str">
        <f>VLOOKUP(+F64, 'TABLE LBR'!$D$1:$E$15, 2,FALSE)</f>
        <v>Taylor</v>
      </c>
      <c r="F64">
        <v>42024</v>
      </c>
      <c r="G64">
        <v>100</v>
      </c>
      <c r="H64" t="s">
        <v>338</v>
      </c>
      <c r="I64">
        <v>42024</v>
      </c>
      <c r="J64" t="s">
        <v>31</v>
      </c>
      <c r="K64" t="s">
        <v>23</v>
      </c>
      <c r="L64" s="10" t="str">
        <f>VLOOKUP(+M64, 'TABLE LBR'!$A$2:$B$48, 2,FALSE)</f>
        <v>ECCR</v>
      </c>
      <c r="M64" t="s">
        <v>32</v>
      </c>
      <c r="N64" t="s">
        <v>25</v>
      </c>
      <c r="O64">
        <v>40000</v>
      </c>
      <c r="P64">
        <v>908</v>
      </c>
      <c r="Q64">
        <v>0</v>
      </c>
      <c r="R64" t="s">
        <v>26</v>
      </c>
      <c r="S64">
        <v>20</v>
      </c>
      <c r="T64" s="12">
        <f t="shared" si="0"/>
        <v>0.2</v>
      </c>
      <c r="U64">
        <v>2011</v>
      </c>
      <c r="V64" s="4">
        <v>12044</v>
      </c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" customFormat="1">
      <c r="A65" t="s">
        <v>337</v>
      </c>
      <c r="B65">
        <v>316360</v>
      </c>
      <c r="C65" t="s">
        <v>72</v>
      </c>
      <c r="D65">
        <v>58974</v>
      </c>
      <c r="E65" s="10" t="str">
        <f>VLOOKUP(+F65, 'TABLE LBR'!$D$1:$E$15, 2,FALSE)</f>
        <v>Taylor</v>
      </c>
      <c r="F65">
        <v>42024</v>
      </c>
      <c r="G65">
        <v>100</v>
      </c>
      <c r="H65" t="s">
        <v>338</v>
      </c>
      <c r="I65">
        <v>42024</v>
      </c>
      <c r="J65" t="s">
        <v>33</v>
      </c>
      <c r="K65" t="s">
        <v>23</v>
      </c>
      <c r="L65" s="10" t="str">
        <f>VLOOKUP(+M65, 'TABLE LBR'!$A$2:$B$48, 2,FALSE)</f>
        <v>O&amp;M</v>
      </c>
      <c r="M65" t="s">
        <v>34</v>
      </c>
      <c r="N65" t="s">
        <v>25</v>
      </c>
      <c r="O65">
        <v>40000</v>
      </c>
      <c r="P65">
        <v>908</v>
      </c>
      <c r="Q65">
        <v>0</v>
      </c>
      <c r="R65" t="s">
        <v>26</v>
      </c>
      <c r="S65">
        <v>8</v>
      </c>
      <c r="T65" s="12">
        <f t="shared" si="0"/>
        <v>0.08</v>
      </c>
      <c r="U65">
        <v>2011</v>
      </c>
      <c r="V65" s="4">
        <v>4818</v>
      </c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" customFormat="1">
      <c r="A66" t="s">
        <v>337</v>
      </c>
      <c r="B66">
        <v>316360</v>
      </c>
      <c r="C66" t="s">
        <v>72</v>
      </c>
      <c r="D66">
        <v>58974</v>
      </c>
      <c r="E66" s="10" t="str">
        <f>VLOOKUP(+F66, 'TABLE LBR'!$D$1:$E$15, 2,FALSE)</f>
        <v>Taylor</v>
      </c>
      <c r="F66">
        <v>42024</v>
      </c>
      <c r="G66">
        <v>100</v>
      </c>
      <c r="H66" t="s">
        <v>338</v>
      </c>
      <c r="I66">
        <v>42024</v>
      </c>
      <c r="J66" t="s">
        <v>35</v>
      </c>
      <c r="K66" t="s">
        <v>23</v>
      </c>
      <c r="L66" s="10" t="str">
        <f>VLOOKUP(+M66, 'TABLE LBR'!$A$2:$B$48, 2,FALSE)</f>
        <v>O&amp;M</v>
      </c>
      <c r="M66" t="s">
        <v>36</v>
      </c>
      <c r="N66" t="s">
        <v>25</v>
      </c>
      <c r="O66">
        <v>40000</v>
      </c>
      <c r="P66">
        <v>908</v>
      </c>
      <c r="Q66">
        <v>0</v>
      </c>
      <c r="R66" t="s">
        <v>26</v>
      </c>
      <c r="S66">
        <v>30</v>
      </c>
      <c r="T66" s="12">
        <f t="shared" si="0"/>
        <v>0.3</v>
      </c>
      <c r="U66">
        <v>2011</v>
      </c>
      <c r="V66" s="4">
        <v>18067</v>
      </c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" customFormat="1">
      <c r="A67" t="s">
        <v>104</v>
      </c>
      <c r="B67">
        <v>665451</v>
      </c>
      <c r="C67" t="s">
        <v>67</v>
      </c>
      <c r="D67">
        <v>74754</v>
      </c>
      <c r="E67" s="10" t="str">
        <f>VLOOKUP(+F67, 'TABLE LBR'!$D$1:$E$15, 2,FALSE)</f>
        <v>Swilley</v>
      </c>
      <c r="F67">
        <v>42034</v>
      </c>
      <c r="G67">
        <v>100</v>
      </c>
      <c r="H67" t="s">
        <v>105</v>
      </c>
      <c r="I67">
        <v>42034</v>
      </c>
      <c r="J67" t="s">
        <v>22</v>
      </c>
      <c r="K67" t="s">
        <v>23</v>
      </c>
      <c r="L67" s="10" t="str">
        <f>VLOOKUP(+M67, 'TABLE LBR'!$A$2:$B$48, 2,FALSE)</f>
        <v>ECCR</v>
      </c>
      <c r="M67" t="s">
        <v>24</v>
      </c>
      <c r="N67" t="s">
        <v>25</v>
      </c>
      <c r="O67">
        <v>40000</v>
      </c>
      <c r="P67">
        <v>908</v>
      </c>
      <c r="Q67">
        <v>0</v>
      </c>
      <c r="R67" t="s">
        <v>26</v>
      </c>
      <c r="S67">
        <v>8</v>
      </c>
      <c r="T67" s="12">
        <f t="shared" ref="T67:T130" si="1">G67/100*S67/100</f>
        <v>0.08</v>
      </c>
      <c r="U67">
        <v>2011</v>
      </c>
      <c r="V67" s="4">
        <v>6107</v>
      </c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" customFormat="1">
      <c r="A68" t="s">
        <v>104</v>
      </c>
      <c r="B68">
        <v>665451</v>
      </c>
      <c r="C68" t="s">
        <v>67</v>
      </c>
      <c r="D68">
        <v>74754</v>
      </c>
      <c r="E68" s="10" t="str">
        <f>VLOOKUP(+F68, 'TABLE LBR'!$D$1:$E$15, 2,FALSE)</f>
        <v>Swilley</v>
      </c>
      <c r="F68">
        <v>42034</v>
      </c>
      <c r="G68">
        <v>100</v>
      </c>
      <c r="H68" t="s">
        <v>105</v>
      </c>
      <c r="I68">
        <v>42034</v>
      </c>
      <c r="J68" t="s">
        <v>27</v>
      </c>
      <c r="K68" t="s">
        <v>23</v>
      </c>
      <c r="L68" s="10" t="str">
        <f>VLOOKUP(+M68, 'TABLE LBR'!$A$2:$B$48, 2,FALSE)</f>
        <v>ECCR</v>
      </c>
      <c r="M68" t="s">
        <v>28</v>
      </c>
      <c r="N68" t="s">
        <v>25</v>
      </c>
      <c r="O68">
        <v>40000</v>
      </c>
      <c r="P68">
        <v>908</v>
      </c>
      <c r="Q68">
        <v>0</v>
      </c>
      <c r="R68" t="s">
        <v>26</v>
      </c>
      <c r="S68">
        <v>38</v>
      </c>
      <c r="T68" s="12">
        <f t="shared" si="1"/>
        <v>0.38</v>
      </c>
      <c r="U68">
        <v>2011</v>
      </c>
      <c r="V68" s="4">
        <v>29007</v>
      </c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" customFormat="1">
      <c r="A69" t="s">
        <v>104</v>
      </c>
      <c r="B69">
        <v>665451</v>
      </c>
      <c r="C69" t="s">
        <v>67</v>
      </c>
      <c r="D69">
        <v>74754</v>
      </c>
      <c r="E69" s="10" t="str">
        <f>VLOOKUP(+F69, 'TABLE LBR'!$D$1:$E$15, 2,FALSE)</f>
        <v>Swilley</v>
      </c>
      <c r="F69">
        <v>42034</v>
      </c>
      <c r="G69">
        <v>100</v>
      </c>
      <c r="H69" t="s">
        <v>105</v>
      </c>
      <c r="I69">
        <v>42034</v>
      </c>
      <c r="J69" t="s">
        <v>29</v>
      </c>
      <c r="K69" t="s">
        <v>23</v>
      </c>
      <c r="L69" s="10" t="str">
        <f>VLOOKUP(+M69, 'TABLE LBR'!$A$2:$B$48, 2,FALSE)</f>
        <v>ECCR</v>
      </c>
      <c r="M69" t="s">
        <v>30</v>
      </c>
      <c r="N69" t="s">
        <v>25</v>
      </c>
      <c r="O69">
        <v>40000</v>
      </c>
      <c r="P69">
        <v>908</v>
      </c>
      <c r="Q69">
        <v>0</v>
      </c>
      <c r="R69" t="s">
        <v>26</v>
      </c>
      <c r="S69">
        <v>1</v>
      </c>
      <c r="T69" s="12">
        <f t="shared" si="1"/>
        <v>0.01</v>
      </c>
      <c r="U69">
        <v>2011</v>
      </c>
      <c r="V69" s="4">
        <v>763</v>
      </c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" customFormat="1">
      <c r="A70" t="s">
        <v>104</v>
      </c>
      <c r="B70">
        <v>665451</v>
      </c>
      <c r="C70" t="s">
        <v>67</v>
      </c>
      <c r="D70">
        <v>74754</v>
      </c>
      <c r="E70" s="10" t="str">
        <f>VLOOKUP(+F70, 'TABLE LBR'!$D$1:$E$15, 2,FALSE)</f>
        <v>Swilley</v>
      </c>
      <c r="F70">
        <v>42034</v>
      </c>
      <c r="G70">
        <v>100</v>
      </c>
      <c r="H70" t="s">
        <v>105</v>
      </c>
      <c r="I70">
        <v>42034</v>
      </c>
      <c r="J70" t="s">
        <v>31</v>
      </c>
      <c r="K70" t="s">
        <v>23</v>
      </c>
      <c r="L70" s="10" t="str">
        <f>VLOOKUP(+M70, 'TABLE LBR'!$A$2:$B$48, 2,FALSE)</f>
        <v>ECCR</v>
      </c>
      <c r="M70" t="s">
        <v>32</v>
      </c>
      <c r="N70" t="s">
        <v>25</v>
      </c>
      <c r="O70">
        <v>40000</v>
      </c>
      <c r="P70">
        <v>908</v>
      </c>
      <c r="Q70">
        <v>0</v>
      </c>
      <c r="R70" t="s">
        <v>26</v>
      </c>
      <c r="S70">
        <v>7</v>
      </c>
      <c r="T70" s="12">
        <f t="shared" si="1"/>
        <v>7.0000000000000007E-2</v>
      </c>
      <c r="U70">
        <v>2011</v>
      </c>
      <c r="V70" s="4">
        <v>5343</v>
      </c>
      <c r="W70"/>
      <c r="X70"/>
      <c r="Y70"/>
      <c r="Z70"/>
      <c r="AA70"/>
      <c r="AB70"/>
      <c r="AC70"/>
      <c r="AD70"/>
      <c r="AE70"/>
      <c r="AF70"/>
      <c r="AG70"/>
      <c r="AH70"/>
    </row>
    <row r="71" spans="1:34" s="2" customFormat="1">
      <c r="A71" t="s">
        <v>104</v>
      </c>
      <c r="B71">
        <v>665451</v>
      </c>
      <c r="C71" t="s">
        <v>67</v>
      </c>
      <c r="D71">
        <v>74754</v>
      </c>
      <c r="E71" s="10" t="str">
        <f>VLOOKUP(+F71, 'TABLE LBR'!$D$1:$E$15, 2,FALSE)</f>
        <v>Swilley</v>
      </c>
      <c r="F71">
        <v>42034</v>
      </c>
      <c r="G71">
        <v>100</v>
      </c>
      <c r="H71" t="s">
        <v>105</v>
      </c>
      <c r="I71">
        <v>42034</v>
      </c>
      <c r="J71" t="s">
        <v>33</v>
      </c>
      <c r="K71" t="s">
        <v>23</v>
      </c>
      <c r="L71" s="10" t="str">
        <f>VLOOKUP(+M71, 'TABLE LBR'!$A$2:$B$48, 2,FALSE)</f>
        <v>O&amp;M</v>
      </c>
      <c r="M71" t="s">
        <v>34</v>
      </c>
      <c r="N71" t="s">
        <v>25</v>
      </c>
      <c r="O71">
        <v>40000</v>
      </c>
      <c r="P71">
        <v>908</v>
      </c>
      <c r="Q71">
        <v>0</v>
      </c>
      <c r="R71" t="s">
        <v>26</v>
      </c>
      <c r="S71">
        <v>17</v>
      </c>
      <c r="T71" s="12">
        <f t="shared" si="1"/>
        <v>0.17</v>
      </c>
      <c r="U71">
        <v>2011</v>
      </c>
      <c r="V71" s="4">
        <v>12977</v>
      </c>
      <c r="W71"/>
      <c r="X71"/>
      <c r="Y71"/>
      <c r="Z71"/>
      <c r="AA71"/>
      <c r="AB71"/>
      <c r="AC71"/>
      <c r="AD71"/>
      <c r="AE71"/>
      <c r="AF71"/>
      <c r="AG71"/>
      <c r="AH71"/>
    </row>
    <row r="72" spans="1:34" s="2" customFormat="1">
      <c r="A72" t="s">
        <v>104</v>
      </c>
      <c r="B72">
        <v>665451</v>
      </c>
      <c r="C72" t="s">
        <v>67</v>
      </c>
      <c r="D72">
        <v>74754</v>
      </c>
      <c r="E72" s="10" t="str">
        <f>VLOOKUP(+F72, 'TABLE LBR'!$D$1:$E$15, 2,FALSE)</f>
        <v>Swilley</v>
      </c>
      <c r="F72">
        <v>42034</v>
      </c>
      <c r="G72">
        <v>100</v>
      </c>
      <c r="H72" t="s">
        <v>105</v>
      </c>
      <c r="I72">
        <v>42034</v>
      </c>
      <c r="J72" t="s">
        <v>35</v>
      </c>
      <c r="K72" t="s">
        <v>23</v>
      </c>
      <c r="L72" s="10" t="str">
        <f>VLOOKUP(+M72, 'TABLE LBR'!$A$2:$B$48, 2,FALSE)</f>
        <v>O&amp;M</v>
      </c>
      <c r="M72" t="s">
        <v>36</v>
      </c>
      <c r="N72" t="s">
        <v>25</v>
      </c>
      <c r="O72">
        <v>40000</v>
      </c>
      <c r="P72">
        <v>908</v>
      </c>
      <c r="Q72">
        <v>0</v>
      </c>
      <c r="R72" t="s">
        <v>26</v>
      </c>
      <c r="S72">
        <v>29</v>
      </c>
      <c r="T72" s="12">
        <f t="shared" si="1"/>
        <v>0.28999999999999998</v>
      </c>
      <c r="U72">
        <v>2011</v>
      </c>
      <c r="V72" s="4">
        <v>22137</v>
      </c>
      <c r="W72"/>
      <c r="X72"/>
      <c r="Y72"/>
      <c r="Z72"/>
      <c r="AA72"/>
      <c r="AB72"/>
      <c r="AC72"/>
      <c r="AD72"/>
      <c r="AE72"/>
      <c r="AF72"/>
      <c r="AG72"/>
      <c r="AH72"/>
    </row>
    <row r="73" spans="1:34" s="2" customFormat="1">
      <c r="A73" t="s">
        <v>159</v>
      </c>
      <c r="B73">
        <v>63881</v>
      </c>
      <c r="C73" t="s">
        <v>160</v>
      </c>
      <c r="D73">
        <v>38892</v>
      </c>
      <c r="E73" s="10" t="str">
        <f>VLOOKUP(+F73, 'TABLE LBR'!$D$1:$E$15, 2,FALSE)</f>
        <v>McGee</v>
      </c>
      <c r="F73">
        <v>40243</v>
      </c>
      <c r="G73">
        <v>100</v>
      </c>
      <c r="H73" t="s">
        <v>160</v>
      </c>
      <c r="I73">
        <v>40243</v>
      </c>
      <c r="J73" t="s">
        <v>22</v>
      </c>
      <c r="K73" t="s">
        <v>23</v>
      </c>
      <c r="L73" s="10" t="str">
        <f>VLOOKUP(+M73, 'TABLE LBR'!$A$2:$B$48, 2,FALSE)</f>
        <v>ECCR</v>
      </c>
      <c r="M73" t="s">
        <v>24</v>
      </c>
      <c r="N73" t="s">
        <v>25</v>
      </c>
      <c r="O73">
        <v>40000</v>
      </c>
      <c r="P73">
        <v>908</v>
      </c>
      <c r="Q73">
        <v>0</v>
      </c>
      <c r="R73" t="s">
        <v>26</v>
      </c>
      <c r="S73">
        <v>5</v>
      </c>
      <c r="T73" s="12">
        <f t="shared" si="1"/>
        <v>0.05</v>
      </c>
      <c r="U73">
        <v>2011</v>
      </c>
      <c r="V73" s="4">
        <v>1986</v>
      </c>
      <c r="W73"/>
      <c r="X73"/>
      <c r="Y73"/>
      <c r="Z73"/>
      <c r="AA73"/>
      <c r="AB73"/>
      <c r="AC73"/>
      <c r="AD73"/>
      <c r="AE73"/>
      <c r="AF73"/>
      <c r="AG73"/>
      <c r="AH73"/>
    </row>
    <row r="74" spans="1:34" s="2" customFormat="1">
      <c r="A74" t="s">
        <v>159</v>
      </c>
      <c r="B74">
        <v>63881</v>
      </c>
      <c r="C74" t="s">
        <v>160</v>
      </c>
      <c r="D74">
        <v>38892</v>
      </c>
      <c r="E74" s="10" t="str">
        <f>VLOOKUP(+F74, 'TABLE LBR'!$D$1:$E$15, 2,FALSE)</f>
        <v>McGee</v>
      </c>
      <c r="F74">
        <v>40243</v>
      </c>
      <c r="G74">
        <v>100</v>
      </c>
      <c r="H74" t="s">
        <v>160</v>
      </c>
      <c r="I74">
        <v>40243</v>
      </c>
      <c r="J74" t="s">
        <v>161</v>
      </c>
      <c r="K74" t="s">
        <v>23</v>
      </c>
      <c r="L74" s="10" t="str">
        <f>VLOOKUP(+M74, 'TABLE LBR'!$A$2:$B$48, 2,FALSE)</f>
        <v>ECCR</v>
      </c>
      <c r="M74" t="s">
        <v>162</v>
      </c>
      <c r="N74" t="s">
        <v>25</v>
      </c>
      <c r="O74">
        <v>40000</v>
      </c>
      <c r="P74">
        <v>908</v>
      </c>
      <c r="Q74">
        <v>0</v>
      </c>
      <c r="R74" t="s">
        <v>26</v>
      </c>
      <c r="S74">
        <v>20</v>
      </c>
      <c r="T74" s="12">
        <f t="shared" si="1"/>
        <v>0.2</v>
      </c>
      <c r="U74">
        <v>2011</v>
      </c>
      <c r="V74" s="4">
        <v>7942</v>
      </c>
      <c r="W74"/>
      <c r="X74"/>
      <c r="Y74"/>
      <c r="Z74"/>
      <c r="AA74"/>
      <c r="AB74"/>
      <c r="AC74"/>
      <c r="AD74"/>
      <c r="AE74"/>
      <c r="AF74"/>
      <c r="AG74"/>
      <c r="AH74"/>
    </row>
    <row r="75" spans="1:34" s="2" customFormat="1">
      <c r="A75" t="s">
        <v>159</v>
      </c>
      <c r="B75">
        <v>63881</v>
      </c>
      <c r="C75" t="s">
        <v>160</v>
      </c>
      <c r="D75">
        <v>38892</v>
      </c>
      <c r="E75" s="10" t="str">
        <f>VLOOKUP(+F75, 'TABLE LBR'!$D$1:$E$15, 2,FALSE)</f>
        <v>McGee</v>
      </c>
      <c r="F75">
        <v>40243</v>
      </c>
      <c r="G75">
        <v>100</v>
      </c>
      <c r="H75" t="s">
        <v>160</v>
      </c>
      <c r="I75">
        <v>40243</v>
      </c>
      <c r="J75" t="s">
        <v>136</v>
      </c>
      <c r="K75" t="s">
        <v>23</v>
      </c>
      <c r="L75" s="10" t="str">
        <f>VLOOKUP(+M75, 'TABLE LBR'!$A$2:$B$48, 2,FALSE)</f>
        <v>O&amp;M</v>
      </c>
      <c r="M75" t="s">
        <v>137</v>
      </c>
      <c r="N75" t="s">
        <v>25</v>
      </c>
      <c r="O75">
        <v>40000</v>
      </c>
      <c r="P75">
        <v>908</v>
      </c>
      <c r="Q75">
        <v>0</v>
      </c>
      <c r="R75" t="s">
        <v>26</v>
      </c>
      <c r="S75">
        <v>40</v>
      </c>
      <c r="T75" s="12">
        <f t="shared" si="1"/>
        <v>0.4</v>
      </c>
      <c r="U75">
        <v>2011</v>
      </c>
      <c r="V75" s="4">
        <v>15885</v>
      </c>
      <c r="W75"/>
      <c r="X75"/>
      <c r="Y75"/>
      <c r="Z75"/>
      <c r="AA75"/>
      <c r="AB75"/>
      <c r="AC75"/>
      <c r="AD75"/>
      <c r="AE75"/>
      <c r="AF75"/>
      <c r="AG75"/>
      <c r="AH75"/>
    </row>
    <row r="76" spans="1:34" s="2" customFormat="1">
      <c r="A76" t="s">
        <v>159</v>
      </c>
      <c r="B76">
        <v>63881</v>
      </c>
      <c r="C76" t="s">
        <v>160</v>
      </c>
      <c r="D76">
        <v>38892</v>
      </c>
      <c r="E76" s="10" t="str">
        <f>VLOOKUP(+F76, 'TABLE LBR'!$D$1:$E$15, 2,FALSE)</f>
        <v>McGee</v>
      </c>
      <c r="F76">
        <v>40243</v>
      </c>
      <c r="G76">
        <v>100</v>
      </c>
      <c r="H76" t="s">
        <v>160</v>
      </c>
      <c r="I76">
        <v>40243</v>
      </c>
      <c r="J76" t="s">
        <v>163</v>
      </c>
      <c r="K76" t="s">
        <v>23</v>
      </c>
      <c r="L76" s="10" t="str">
        <f>VLOOKUP(+M76, 'TABLE LBR'!$A$2:$B$48, 2,FALSE)</f>
        <v>O&amp;M</v>
      </c>
      <c r="M76" t="s">
        <v>164</v>
      </c>
      <c r="N76" t="s">
        <v>25</v>
      </c>
      <c r="O76">
        <v>40000</v>
      </c>
      <c r="P76">
        <v>908</v>
      </c>
      <c r="Q76">
        <v>0</v>
      </c>
      <c r="R76" t="s">
        <v>26</v>
      </c>
      <c r="S76">
        <v>35</v>
      </c>
      <c r="T76" s="12">
        <f t="shared" si="1"/>
        <v>0.35</v>
      </c>
      <c r="U76">
        <v>2011</v>
      </c>
      <c r="V76" s="4">
        <v>13899</v>
      </c>
      <c r="W76"/>
      <c r="X76"/>
      <c r="Y76"/>
      <c r="Z76"/>
      <c r="AA76"/>
      <c r="AB76"/>
      <c r="AC76"/>
      <c r="AD76"/>
      <c r="AE76"/>
      <c r="AF76"/>
      <c r="AG76"/>
      <c r="AH76"/>
    </row>
    <row r="77" spans="1:34" s="2" customFormat="1">
      <c r="A77" t="s">
        <v>91</v>
      </c>
      <c r="B77">
        <v>641752</v>
      </c>
      <c r="C77" t="s">
        <v>72</v>
      </c>
      <c r="D77">
        <v>57484</v>
      </c>
      <c r="E77" s="10" t="str">
        <f>VLOOKUP(+F77, 'TABLE LBR'!$D$1:$E$15, 2,FALSE)</f>
        <v>Swilley</v>
      </c>
      <c r="F77">
        <v>42034</v>
      </c>
      <c r="G77">
        <v>100</v>
      </c>
      <c r="H77" t="s">
        <v>92</v>
      </c>
      <c r="I77">
        <v>42034</v>
      </c>
      <c r="J77" t="s">
        <v>22</v>
      </c>
      <c r="K77" t="s">
        <v>23</v>
      </c>
      <c r="L77" s="10" t="str">
        <f>VLOOKUP(+M77, 'TABLE LBR'!$A$2:$B$48, 2,FALSE)</f>
        <v>ECCR</v>
      </c>
      <c r="M77" t="s">
        <v>24</v>
      </c>
      <c r="N77" t="s">
        <v>25</v>
      </c>
      <c r="O77">
        <v>40000</v>
      </c>
      <c r="P77">
        <v>908</v>
      </c>
      <c r="Q77">
        <v>0</v>
      </c>
      <c r="R77" t="s">
        <v>26</v>
      </c>
      <c r="S77">
        <v>10</v>
      </c>
      <c r="T77" s="12">
        <f t="shared" si="1"/>
        <v>0.1</v>
      </c>
      <c r="U77">
        <v>2011</v>
      </c>
      <c r="V77" s="4">
        <v>5870</v>
      </c>
      <c r="W77"/>
      <c r="X77"/>
      <c r="Y77"/>
      <c r="Z77"/>
      <c r="AA77"/>
      <c r="AB77"/>
      <c r="AC77"/>
      <c r="AD77"/>
      <c r="AE77"/>
      <c r="AF77"/>
      <c r="AG77"/>
      <c r="AH77"/>
    </row>
    <row r="78" spans="1:34" s="2" customFormat="1">
      <c r="A78" t="s">
        <v>91</v>
      </c>
      <c r="B78">
        <v>641752</v>
      </c>
      <c r="C78" t="s">
        <v>72</v>
      </c>
      <c r="D78">
        <v>57484</v>
      </c>
      <c r="E78" s="10" t="str">
        <f>VLOOKUP(+F78, 'TABLE LBR'!$D$1:$E$15, 2,FALSE)</f>
        <v>Swilley</v>
      </c>
      <c r="F78">
        <v>42034</v>
      </c>
      <c r="G78">
        <v>100</v>
      </c>
      <c r="H78" t="s">
        <v>92</v>
      </c>
      <c r="I78">
        <v>42034</v>
      </c>
      <c r="J78" t="s">
        <v>27</v>
      </c>
      <c r="K78" t="s">
        <v>23</v>
      </c>
      <c r="L78" s="10" t="str">
        <f>VLOOKUP(+M78, 'TABLE LBR'!$A$2:$B$48, 2,FALSE)</f>
        <v>ECCR</v>
      </c>
      <c r="M78" t="s">
        <v>28</v>
      </c>
      <c r="N78" t="s">
        <v>25</v>
      </c>
      <c r="O78">
        <v>40000</v>
      </c>
      <c r="P78">
        <v>908</v>
      </c>
      <c r="Q78">
        <v>0</v>
      </c>
      <c r="R78" t="s">
        <v>26</v>
      </c>
      <c r="S78">
        <v>38</v>
      </c>
      <c r="T78" s="12">
        <f t="shared" si="1"/>
        <v>0.38</v>
      </c>
      <c r="U78">
        <v>2011</v>
      </c>
      <c r="V78" s="4">
        <v>22305</v>
      </c>
      <c r="W78"/>
      <c r="X78"/>
      <c r="Y78"/>
      <c r="Z78"/>
      <c r="AA78"/>
      <c r="AB78"/>
      <c r="AC78"/>
      <c r="AD78"/>
      <c r="AE78"/>
      <c r="AF78"/>
      <c r="AG78"/>
      <c r="AH78"/>
    </row>
    <row r="79" spans="1:34" s="2" customFormat="1">
      <c r="A79" t="s">
        <v>91</v>
      </c>
      <c r="B79">
        <v>641752</v>
      </c>
      <c r="C79" t="s">
        <v>72</v>
      </c>
      <c r="D79">
        <v>57484</v>
      </c>
      <c r="E79" s="10" t="str">
        <f>VLOOKUP(+F79, 'TABLE LBR'!$D$1:$E$15, 2,FALSE)</f>
        <v>Swilley</v>
      </c>
      <c r="F79">
        <v>42034</v>
      </c>
      <c r="G79">
        <v>100</v>
      </c>
      <c r="H79" t="s">
        <v>92</v>
      </c>
      <c r="I79">
        <v>42034</v>
      </c>
      <c r="J79" t="s">
        <v>29</v>
      </c>
      <c r="K79" t="s">
        <v>23</v>
      </c>
      <c r="L79" s="10" t="str">
        <f>VLOOKUP(+M79, 'TABLE LBR'!$A$2:$B$48, 2,FALSE)</f>
        <v>ECCR</v>
      </c>
      <c r="M79" t="s">
        <v>30</v>
      </c>
      <c r="N79" t="s">
        <v>25</v>
      </c>
      <c r="O79">
        <v>40000</v>
      </c>
      <c r="P79">
        <v>908</v>
      </c>
      <c r="Q79">
        <v>0</v>
      </c>
      <c r="R79" t="s">
        <v>26</v>
      </c>
      <c r="S79">
        <v>2</v>
      </c>
      <c r="T79" s="12">
        <f t="shared" si="1"/>
        <v>0.02</v>
      </c>
      <c r="U79">
        <v>2011</v>
      </c>
      <c r="V79" s="4">
        <v>1174</v>
      </c>
      <c r="W79"/>
      <c r="X79"/>
      <c r="Y79"/>
      <c r="Z79"/>
      <c r="AA79"/>
      <c r="AB79"/>
      <c r="AC79"/>
      <c r="AD79"/>
      <c r="AE79"/>
      <c r="AF79"/>
      <c r="AG79"/>
      <c r="AH79"/>
    </row>
    <row r="80" spans="1:34" s="2" customFormat="1">
      <c r="A80" t="s">
        <v>91</v>
      </c>
      <c r="B80">
        <v>641752</v>
      </c>
      <c r="C80" t="s">
        <v>72</v>
      </c>
      <c r="D80">
        <v>57484</v>
      </c>
      <c r="E80" s="10" t="str">
        <f>VLOOKUP(+F80, 'TABLE LBR'!$D$1:$E$15, 2,FALSE)</f>
        <v>Swilley</v>
      </c>
      <c r="F80">
        <v>42034</v>
      </c>
      <c r="G80">
        <v>100</v>
      </c>
      <c r="H80" t="s">
        <v>92</v>
      </c>
      <c r="I80">
        <v>42034</v>
      </c>
      <c r="J80" t="s">
        <v>31</v>
      </c>
      <c r="K80" t="s">
        <v>23</v>
      </c>
      <c r="L80" s="10" t="str">
        <f>VLOOKUP(+M80, 'TABLE LBR'!$A$2:$B$48, 2,FALSE)</f>
        <v>ECCR</v>
      </c>
      <c r="M80" t="s">
        <v>32</v>
      </c>
      <c r="N80" t="s">
        <v>25</v>
      </c>
      <c r="O80">
        <v>40000</v>
      </c>
      <c r="P80">
        <v>908</v>
      </c>
      <c r="Q80">
        <v>0</v>
      </c>
      <c r="R80" t="s">
        <v>26</v>
      </c>
      <c r="S80">
        <v>7</v>
      </c>
      <c r="T80" s="12">
        <f t="shared" si="1"/>
        <v>7.0000000000000007E-2</v>
      </c>
      <c r="U80">
        <v>2011</v>
      </c>
      <c r="V80" s="4">
        <v>4109</v>
      </c>
      <c r="W80"/>
      <c r="X80"/>
      <c r="Y80"/>
      <c r="Z80"/>
      <c r="AA80"/>
      <c r="AB80"/>
      <c r="AC80"/>
      <c r="AD80"/>
      <c r="AE80"/>
      <c r="AF80"/>
      <c r="AG80"/>
      <c r="AH80"/>
    </row>
    <row r="81" spans="1:34" s="2" customFormat="1">
      <c r="A81" t="s">
        <v>91</v>
      </c>
      <c r="B81">
        <v>641752</v>
      </c>
      <c r="C81" t="s">
        <v>72</v>
      </c>
      <c r="D81">
        <v>57484</v>
      </c>
      <c r="E81" s="10" t="str">
        <f>VLOOKUP(+F81, 'TABLE LBR'!$D$1:$E$15, 2,FALSE)</f>
        <v>Swilley</v>
      </c>
      <c r="F81">
        <v>42034</v>
      </c>
      <c r="G81">
        <v>100</v>
      </c>
      <c r="H81" t="s">
        <v>92</v>
      </c>
      <c r="I81">
        <v>42034</v>
      </c>
      <c r="J81" t="s">
        <v>33</v>
      </c>
      <c r="K81" t="s">
        <v>23</v>
      </c>
      <c r="L81" s="10" t="str">
        <f>VLOOKUP(+M81, 'TABLE LBR'!$A$2:$B$48, 2,FALSE)</f>
        <v>O&amp;M</v>
      </c>
      <c r="M81" t="s">
        <v>34</v>
      </c>
      <c r="N81" t="s">
        <v>25</v>
      </c>
      <c r="O81">
        <v>40000</v>
      </c>
      <c r="P81">
        <v>908</v>
      </c>
      <c r="Q81">
        <v>0</v>
      </c>
      <c r="R81" t="s">
        <v>26</v>
      </c>
      <c r="S81">
        <v>15</v>
      </c>
      <c r="T81" s="12">
        <f t="shared" si="1"/>
        <v>0.15</v>
      </c>
      <c r="U81">
        <v>2011</v>
      </c>
      <c r="V81" s="4">
        <v>8805</v>
      </c>
      <c r="W81"/>
      <c r="X81"/>
      <c r="Y81"/>
      <c r="Z81"/>
      <c r="AA81"/>
      <c r="AB81"/>
      <c r="AC81"/>
      <c r="AD81"/>
      <c r="AE81"/>
      <c r="AF81"/>
      <c r="AG81"/>
      <c r="AH81"/>
    </row>
    <row r="82" spans="1:34">
      <c r="A82" t="s">
        <v>91</v>
      </c>
      <c r="B82">
        <v>641752</v>
      </c>
      <c r="C82" t="s">
        <v>72</v>
      </c>
      <c r="D82">
        <v>57484</v>
      </c>
      <c r="E82" s="10" t="str">
        <f>VLOOKUP(+F82, 'TABLE LBR'!$D$1:$E$15, 2,FALSE)</f>
        <v>Swilley</v>
      </c>
      <c r="F82">
        <v>42034</v>
      </c>
      <c r="G82">
        <v>100</v>
      </c>
      <c r="H82" t="s">
        <v>92</v>
      </c>
      <c r="I82">
        <v>42034</v>
      </c>
      <c r="J82" t="s">
        <v>35</v>
      </c>
      <c r="K82" t="s">
        <v>23</v>
      </c>
      <c r="L82" s="10" t="str">
        <f>VLOOKUP(+M82, 'TABLE LBR'!$A$2:$B$48, 2,FALSE)</f>
        <v>O&amp;M</v>
      </c>
      <c r="M82" t="s">
        <v>36</v>
      </c>
      <c r="N82" t="s">
        <v>25</v>
      </c>
      <c r="O82">
        <v>40000</v>
      </c>
      <c r="P82">
        <v>908</v>
      </c>
      <c r="Q82">
        <v>0</v>
      </c>
      <c r="R82" t="s">
        <v>26</v>
      </c>
      <c r="S82">
        <v>28</v>
      </c>
      <c r="T82" s="12">
        <f t="shared" si="1"/>
        <v>0.28000000000000003</v>
      </c>
      <c r="U82">
        <v>2011</v>
      </c>
      <c r="V82" s="4">
        <v>16435</v>
      </c>
    </row>
    <row r="83" spans="1:34">
      <c r="A83" t="s">
        <v>275</v>
      </c>
      <c r="B83" t="s">
        <v>276</v>
      </c>
      <c r="C83" t="s">
        <v>259</v>
      </c>
      <c r="D83">
        <v>42795</v>
      </c>
      <c r="E83" s="10" t="str">
        <f>VLOOKUP(+F83, 'TABLE LBR'!$D$1:$E$15, 2,FALSE)</f>
        <v>Floyd</v>
      </c>
      <c r="F83">
        <v>40247</v>
      </c>
      <c r="G83">
        <v>100</v>
      </c>
      <c r="H83" t="s">
        <v>260</v>
      </c>
      <c r="I83">
        <v>40247</v>
      </c>
      <c r="J83" t="s">
        <v>22</v>
      </c>
      <c r="K83" t="s">
        <v>23</v>
      </c>
      <c r="L83" s="10" t="str">
        <f>VLOOKUP(+M83, 'TABLE LBR'!$A$2:$B$48, 2,FALSE)</f>
        <v>ECCR</v>
      </c>
      <c r="M83" t="s">
        <v>24</v>
      </c>
      <c r="N83" t="s">
        <v>25</v>
      </c>
      <c r="O83">
        <v>40000</v>
      </c>
      <c r="P83">
        <v>908</v>
      </c>
      <c r="Q83">
        <v>0</v>
      </c>
      <c r="R83" t="s">
        <v>26</v>
      </c>
      <c r="S83">
        <v>62</v>
      </c>
      <c r="T83" s="12">
        <f t="shared" si="1"/>
        <v>0.62</v>
      </c>
      <c r="U83">
        <v>2011</v>
      </c>
      <c r="V83" s="4">
        <v>27093</v>
      </c>
    </row>
    <row r="84" spans="1:34">
      <c r="A84" t="s">
        <v>275</v>
      </c>
      <c r="B84" t="s">
        <v>276</v>
      </c>
      <c r="C84" t="s">
        <v>259</v>
      </c>
      <c r="D84">
        <v>42795</v>
      </c>
      <c r="E84" s="10" t="str">
        <f>VLOOKUP(+F84, 'TABLE LBR'!$D$1:$E$15, 2,FALSE)</f>
        <v>Floyd</v>
      </c>
      <c r="F84">
        <v>40247</v>
      </c>
      <c r="G84">
        <v>100</v>
      </c>
      <c r="H84" t="s">
        <v>260</v>
      </c>
      <c r="I84">
        <v>40247</v>
      </c>
      <c r="J84" t="s">
        <v>27</v>
      </c>
      <c r="K84" t="s">
        <v>23</v>
      </c>
      <c r="L84" s="10" t="str">
        <f>VLOOKUP(+M84, 'TABLE LBR'!$A$2:$B$48, 2,FALSE)</f>
        <v>ECCR</v>
      </c>
      <c r="M84" t="s">
        <v>28</v>
      </c>
      <c r="N84" t="s">
        <v>25</v>
      </c>
      <c r="O84">
        <v>40000</v>
      </c>
      <c r="P84">
        <v>908</v>
      </c>
      <c r="Q84">
        <v>0</v>
      </c>
      <c r="R84" t="s">
        <v>26</v>
      </c>
      <c r="S84">
        <v>2</v>
      </c>
      <c r="T84" s="12">
        <f t="shared" si="1"/>
        <v>0.02</v>
      </c>
      <c r="U84">
        <v>2011</v>
      </c>
      <c r="V84" s="4">
        <v>874</v>
      </c>
    </row>
    <row r="85" spans="1:34">
      <c r="A85" t="s">
        <v>275</v>
      </c>
      <c r="B85" t="s">
        <v>276</v>
      </c>
      <c r="C85" t="s">
        <v>259</v>
      </c>
      <c r="D85">
        <v>42795</v>
      </c>
      <c r="E85" s="10" t="str">
        <f>VLOOKUP(+F85, 'TABLE LBR'!$D$1:$E$15, 2,FALSE)</f>
        <v>Floyd</v>
      </c>
      <c r="F85">
        <v>40247</v>
      </c>
      <c r="G85">
        <v>100</v>
      </c>
      <c r="H85" t="s">
        <v>260</v>
      </c>
      <c r="I85">
        <v>40247</v>
      </c>
      <c r="J85" t="s">
        <v>33</v>
      </c>
      <c r="K85" t="s">
        <v>23</v>
      </c>
      <c r="L85" s="10" t="str">
        <f>VLOOKUP(+M85, 'TABLE LBR'!$A$2:$B$48, 2,FALSE)</f>
        <v>O&amp;M</v>
      </c>
      <c r="M85" t="s">
        <v>34</v>
      </c>
      <c r="N85" t="s">
        <v>25</v>
      </c>
      <c r="O85">
        <v>40000</v>
      </c>
      <c r="P85">
        <v>908</v>
      </c>
      <c r="Q85">
        <v>0</v>
      </c>
      <c r="R85" t="s">
        <v>26</v>
      </c>
      <c r="S85">
        <v>18</v>
      </c>
      <c r="T85" s="12">
        <f t="shared" si="1"/>
        <v>0.18</v>
      </c>
      <c r="U85">
        <v>2011</v>
      </c>
      <c r="V85" s="4">
        <v>7866</v>
      </c>
    </row>
    <row r="86" spans="1:34">
      <c r="A86" t="s">
        <v>275</v>
      </c>
      <c r="B86" t="s">
        <v>276</v>
      </c>
      <c r="C86" t="s">
        <v>259</v>
      </c>
      <c r="D86">
        <v>42795</v>
      </c>
      <c r="E86" s="10" t="str">
        <f>VLOOKUP(+F86, 'TABLE LBR'!$D$1:$E$15, 2,FALSE)</f>
        <v>Floyd</v>
      </c>
      <c r="F86">
        <v>40247</v>
      </c>
      <c r="G86">
        <v>100</v>
      </c>
      <c r="H86" t="s">
        <v>260</v>
      </c>
      <c r="I86">
        <v>40247</v>
      </c>
      <c r="J86" t="s">
        <v>35</v>
      </c>
      <c r="K86" t="s">
        <v>23</v>
      </c>
      <c r="L86" s="10" t="str">
        <f>VLOOKUP(+M86, 'TABLE LBR'!$A$2:$B$48, 2,FALSE)</f>
        <v>O&amp;M</v>
      </c>
      <c r="M86" t="s">
        <v>36</v>
      </c>
      <c r="N86" t="s">
        <v>25</v>
      </c>
      <c r="O86">
        <v>40000</v>
      </c>
      <c r="P86">
        <v>908</v>
      </c>
      <c r="Q86">
        <v>0</v>
      </c>
      <c r="R86" t="s">
        <v>26</v>
      </c>
      <c r="S86">
        <v>18</v>
      </c>
      <c r="T86" s="12">
        <f t="shared" si="1"/>
        <v>0.18</v>
      </c>
      <c r="U86">
        <v>2011</v>
      </c>
      <c r="V86" s="4">
        <v>7866</v>
      </c>
    </row>
    <row r="87" spans="1:34">
      <c r="A87" t="s">
        <v>257</v>
      </c>
      <c r="B87" t="s">
        <v>258</v>
      </c>
      <c r="C87" t="s">
        <v>259</v>
      </c>
      <c r="D87">
        <v>45986</v>
      </c>
      <c r="E87" s="10" t="str">
        <f>VLOOKUP(+F87, 'TABLE LBR'!$D$1:$E$15, 2,FALSE)</f>
        <v>Floyd</v>
      </c>
      <c r="F87">
        <v>40247</v>
      </c>
      <c r="G87">
        <v>100</v>
      </c>
      <c r="H87" t="s">
        <v>260</v>
      </c>
      <c r="I87">
        <v>40247</v>
      </c>
      <c r="J87" t="s">
        <v>22</v>
      </c>
      <c r="K87" t="s">
        <v>23</v>
      </c>
      <c r="L87" s="10" t="str">
        <f>VLOOKUP(+M87, 'TABLE LBR'!$A$2:$B$48, 2,FALSE)</f>
        <v>ECCR</v>
      </c>
      <c r="M87" t="s">
        <v>24</v>
      </c>
      <c r="N87" t="s">
        <v>25</v>
      </c>
      <c r="O87">
        <v>40000</v>
      </c>
      <c r="P87">
        <v>908</v>
      </c>
      <c r="Q87">
        <v>0</v>
      </c>
      <c r="R87" t="s">
        <v>26</v>
      </c>
      <c r="S87">
        <v>62</v>
      </c>
      <c r="T87" s="12">
        <f t="shared" si="1"/>
        <v>0.62</v>
      </c>
      <c r="U87">
        <v>2011</v>
      </c>
      <c r="V87" s="4">
        <v>29115</v>
      </c>
    </row>
    <row r="88" spans="1:34">
      <c r="A88" t="s">
        <v>257</v>
      </c>
      <c r="B88" t="s">
        <v>258</v>
      </c>
      <c r="C88" t="s">
        <v>259</v>
      </c>
      <c r="D88">
        <v>45986</v>
      </c>
      <c r="E88" s="10" t="str">
        <f>VLOOKUP(+F88, 'TABLE LBR'!$D$1:$E$15, 2,FALSE)</f>
        <v>Floyd</v>
      </c>
      <c r="F88">
        <v>40247</v>
      </c>
      <c r="G88">
        <v>100</v>
      </c>
      <c r="H88" t="s">
        <v>260</v>
      </c>
      <c r="I88">
        <v>40247</v>
      </c>
      <c r="J88" t="s">
        <v>27</v>
      </c>
      <c r="K88" t="s">
        <v>23</v>
      </c>
      <c r="L88" s="10" t="str">
        <f>VLOOKUP(+M88, 'TABLE LBR'!$A$2:$B$48, 2,FALSE)</f>
        <v>ECCR</v>
      </c>
      <c r="M88" t="s">
        <v>28</v>
      </c>
      <c r="N88" t="s">
        <v>25</v>
      </c>
      <c r="O88">
        <v>40000</v>
      </c>
      <c r="P88">
        <v>908</v>
      </c>
      <c r="Q88">
        <v>0</v>
      </c>
      <c r="R88" t="s">
        <v>26</v>
      </c>
      <c r="S88">
        <v>2</v>
      </c>
      <c r="T88" s="12">
        <f t="shared" si="1"/>
        <v>0.02</v>
      </c>
      <c r="U88">
        <v>2011</v>
      </c>
      <c r="V88" s="4">
        <v>939</v>
      </c>
    </row>
    <row r="89" spans="1:34">
      <c r="A89" t="s">
        <v>257</v>
      </c>
      <c r="B89" t="s">
        <v>258</v>
      </c>
      <c r="C89" t="s">
        <v>259</v>
      </c>
      <c r="D89">
        <v>45986</v>
      </c>
      <c r="E89" s="10" t="str">
        <f>VLOOKUP(+F89, 'TABLE LBR'!$D$1:$E$15, 2,FALSE)</f>
        <v>Floyd</v>
      </c>
      <c r="F89">
        <v>40247</v>
      </c>
      <c r="G89">
        <v>100</v>
      </c>
      <c r="H89" t="s">
        <v>260</v>
      </c>
      <c r="I89">
        <v>40247</v>
      </c>
      <c r="J89" t="s">
        <v>33</v>
      </c>
      <c r="K89" t="s">
        <v>23</v>
      </c>
      <c r="L89" s="10" t="str">
        <f>VLOOKUP(+M89, 'TABLE LBR'!$A$2:$B$48, 2,FALSE)</f>
        <v>O&amp;M</v>
      </c>
      <c r="M89" t="s">
        <v>34</v>
      </c>
      <c r="N89" t="s">
        <v>25</v>
      </c>
      <c r="O89">
        <v>40000</v>
      </c>
      <c r="P89">
        <v>908</v>
      </c>
      <c r="Q89">
        <v>0</v>
      </c>
      <c r="R89" t="s">
        <v>26</v>
      </c>
      <c r="S89">
        <v>18</v>
      </c>
      <c r="T89" s="12">
        <f t="shared" si="1"/>
        <v>0.18</v>
      </c>
      <c r="U89">
        <v>2011</v>
      </c>
      <c r="V89" s="4">
        <v>8453</v>
      </c>
    </row>
    <row r="90" spans="1:34">
      <c r="A90" t="s">
        <v>257</v>
      </c>
      <c r="B90" t="s">
        <v>258</v>
      </c>
      <c r="C90" t="s">
        <v>259</v>
      </c>
      <c r="D90">
        <v>45986</v>
      </c>
      <c r="E90" s="10" t="str">
        <f>VLOOKUP(+F90, 'TABLE LBR'!$D$1:$E$15, 2,FALSE)</f>
        <v>Floyd</v>
      </c>
      <c r="F90">
        <v>40247</v>
      </c>
      <c r="G90">
        <v>100</v>
      </c>
      <c r="H90" t="s">
        <v>260</v>
      </c>
      <c r="I90">
        <v>40247</v>
      </c>
      <c r="J90" t="s">
        <v>35</v>
      </c>
      <c r="K90" t="s">
        <v>23</v>
      </c>
      <c r="L90" s="10" t="str">
        <f>VLOOKUP(+M90, 'TABLE LBR'!$A$2:$B$48, 2,FALSE)</f>
        <v>O&amp;M</v>
      </c>
      <c r="M90" t="s">
        <v>36</v>
      </c>
      <c r="N90" t="s">
        <v>25</v>
      </c>
      <c r="O90">
        <v>40000</v>
      </c>
      <c r="P90">
        <v>908</v>
      </c>
      <c r="Q90">
        <v>0</v>
      </c>
      <c r="R90" t="s">
        <v>26</v>
      </c>
      <c r="S90">
        <v>18</v>
      </c>
      <c r="T90" s="12">
        <f t="shared" si="1"/>
        <v>0.18</v>
      </c>
      <c r="U90">
        <v>2011</v>
      </c>
      <c r="V90" s="4">
        <v>8453</v>
      </c>
    </row>
    <row r="91" spans="1:34">
      <c r="A91" t="s">
        <v>293</v>
      </c>
      <c r="B91">
        <v>81988</v>
      </c>
      <c r="C91" t="s">
        <v>218</v>
      </c>
      <c r="D91">
        <v>37639</v>
      </c>
      <c r="E91" s="10" t="str">
        <f>VLOOKUP(+F91, 'TABLE LBR'!$D$1:$E$15, 2,FALSE)</f>
        <v>Neyman</v>
      </c>
      <c r="F91">
        <v>40231</v>
      </c>
      <c r="G91">
        <v>100</v>
      </c>
      <c r="H91" t="s">
        <v>294</v>
      </c>
      <c r="I91">
        <v>40231</v>
      </c>
      <c r="J91" t="s">
        <v>291</v>
      </c>
      <c r="K91" t="s">
        <v>23</v>
      </c>
      <c r="L91" s="10" t="str">
        <f>VLOOKUP(+M91, 'TABLE LBR'!$A$2:$B$48, 2,FALSE)</f>
        <v>O&amp;M</v>
      </c>
      <c r="M91" t="s">
        <v>292</v>
      </c>
      <c r="N91" t="s">
        <v>25</v>
      </c>
      <c r="O91">
        <v>40000</v>
      </c>
      <c r="P91">
        <v>907</v>
      </c>
      <c r="Q91">
        <v>0</v>
      </c>
      <c r="R91" t="s">
        <v>26</v>
      </c>
      <c r="S91">
        <v>100</v>
      </c>
      <c r="T91" s="12">
        <f t="shared" si="1"/>
        <v>1</v>
      </c>
      <c r="U91">
        <v>2011</v>
      </c>
      <c r="V91" s="4">
        <v>38438</v>
      </c>
    </row>
    <row r="92" spans="1:34">
      <c r="A92" t="s">
        <v>333</v>
      </c>
      <c r="B92">
        <v>68599</v>
      </c>
      <c r="C92" t="s">
        <v>59</v>
      </c>
      <c r="D92">
        <v>85417</v>
      </c>
      <c r="E92" s="10" t="str">
        <f>VLOOKUP(+F92, 'TABLE LBR'!$D$1:$E$15, 2,FALSE)</f>
        <v>Taylor</v>
      </c>
      <c r="F92">
        <v>42024</v>
      </c>
      <c r="G92">
        <v>95</v>
      </c>
      <c r="H92" t="s">
        <v>334</v>
      </c>
      <c r="I92">
        <v>42024</v>
      </c>
      <c r="J92" t="s">
        <v>40</v>
      </c>
      <c r="K92" t="s">
        <v>23</v>
      </c>
      <c r="L92" s="10" t="str">
        <f>VLOOKUP(+M92, 'TABLE LBR'!$A$2:$B$48, 2,FALSE)</f>
        <v>ECCR</v>
      </c>
      <c r="M92" t="s">
        <v>41</v>
      </c>
      <c r="N92" t="s">
        <v>25</v>
      </c>
      <c r="O92">
        <v>40000</v>
      </c>
      <c r="P92">
        <v>908</v>
      </c>
      <c r="Q92">
        <v>0</v>
      </c>
      <c r="R92" t="s">
        <v>26</v>
      </c>
      <c r="S92">
        <v>11</v>
      </c>
      <c r="T92" s="12">
        <f t="shared" si="1"/>
        <v>0.1045</v>
      </c>
      <c r="U92">
        <v>2011</v>
      </c>
      <c r="V92" s="4">
        <v>9115</v>
      </c>
    </row>
    <row r="93" spans="1:34">
      <c r="A93" t="s">
        <v>333</v>
      </c>
      <c r="B93">
        <v>68599</v>
      </c>
      <c r="C93" t="s">
        <v>59</v>
      </c>
      <c r="D93">
        <v>85417</v>
      </c>
      <c r="E93" s="10" t="str">
        <f>VLOOKUP(+F93, 'TABLE LBR'!$D$1:$E$15, 2,FALSE)</f>
        <v>Taylor</v>
      </c>
      <c r="F93">
        <v>42024</v>
      </c>
      <c r="G93">
        <v>95</v>
      </c>
      <c r="H93" t="s">
        <v>334</v>
      </c>
      <c r="I93">
        <v>42024</v>
      </c>
      <c r="J93" t="s">
        <v>42</v>
      </c>
      <c r="K93" t="s">
        <v>23</v>
      </c>
      <c r="L93" s="10" t="str">
        <f>VLOOKUP(+M93, 'TABLE LBR'!$A$2:$B$48, 2,FALSE)</f>
        <v>ECCR</v>
      </c>
      <c r="M93" t="s">
        <v>43</v>
      </c>
      <c r="N93" t="s">
        <v>25</v>
      </c>
      <c r="O93">
        <v>40000</v>
      </c>
      <c r="P93">
        <v>908</v>
      </c>
      <c r="Q93">
        <v>0</v>
      </c>
      <c r="R93" t="s">
        <v>26</v>
      </c>
      <c r="S93">
        <v>64</v>
      </c>
      <c r="T93" s="12">
        <f t="shared" si="1"/>
        <v>0.60799999999999998</v>
      </c>
      <c r="U93">
        <v>2011</v>
      </c>
      <c r="V93" s="4">
        <v>53032</v>
      </c>
    </row>
    <row r="94" spans="1:34">
      <c r="A94" t="s">
        <v>333</v>
      </c>
      <c r="B94">
        <v>68599</v>
      </c>
      <c r="C94" t="s">
        <v>59</v>
      </c>
      <c r="D94">
        <v>85417</v>
      </c>
      <c r="E94" s="10" t="str">
        <f>VLOOKUP(+F94, 'TABLE LBR'!$D$1:$E$15, 2,FALSE)</f>
        <v>Taylor</v>
      </c>
      <c r="F94">
        <v>42024</v>
      </c>
      <c r="G94">
        <v>95</v>
      </c>
      <c r="H94" t="s">
        <v>334</v>
      </c>
      <c r="I94">
        <v>42024</v>
      </c>
      <c r="J94" t="s">
        <v>61</v>
      </c>
      <c r="K94" t="s">
        <v>23</v>
      </c>
      <c r="L94" s="10" t="str">
        <f>VLOOKUP(+M94, 'TABLE LBR'!$A$2:$B$48, 2,FALSE)</f>
        <v>O&amp;M</v>
      </c>
      <c r="M94" t="s">
        <v>62</v>
      </c>
      <c r="N94" t="s">
        <v>25</v>
      </c>
      <c r="O94">
        <v>40000</v>
      </c>
      <c r="P94">
        <v>908</v>
      </c>
      <c r="Q94">
        <v>0</v>
      </c>
      <c r="R94" t="s">
        <v>26</v>
      </c>
      <c r="S94">
        <v>24</v>
      </c>
      <c r="T94" s="12">
        <f t="shared" si="1"/>
        <v>0.22799999999999998</v>
      </c>
      <c r="U94">
        <v>2011</v>
      </c>
      <c r="V94" s="4">
        <v>19887</v>
      </c>
    </row>
    <row r="95" spans="1:34">
      <c r="A95" t="s">
        <v>333</v>
      </c>
      <c r="B95">
        <v>68599</v>
      </c>
      <c r="C95" t="s">
        <v>59</v>
      </c>
      <c r="D95">
        <v>85417</v>
      </c>
      <c r="E95" s="10" t="str">
        <f>VLOOKUP(+F95, 'TABLE LBR'!$D$1:$E$15, 2,FALSE)</f>
        <v>Taylor</v>
      </c>
      <c r="F95">
        <v>42024</v>
      </c>
      <c r="G95">
        <v>95</v>
      </c>
      <c r="H95" t="s">
        <v>334</v>
      </c>
      <c r="I95">
        <v>42024</v>
      </c>
      <c r="J95" t="s">
        <v>46</v>
      </c>
      <c r="K95" t="s">
        <v>23</v>
      </c>
      <c r="L95" s="10" t="str">
        <f>VLOOKUP(+M95, 'TABLE LBR'!$A$2:$B$48, 2,FALSE)</f>
        <v>O&amp;M</v>
      </c>
      <c r="M95" t="s">
        <v>47</v>
      </c>
      <c r="N95" t="s">
        <v>25</v>
      </c>
      <c r="O95">
        <v>40000</v>
      </c>
      <c r="P95">
        <v>908</v>
      </c>
      <c r="Q95">
        <v>0</v>
      </c>
      <c r="R95" t="s">
        <v>26</v>
      </c>
      <c r="S95">
        <v>1</v>
      </c>
      <c r="T95" s="12">
        <f t="shared" si="1"/>
        <v>9.4999999999999998E-3</v>
      </c>
      <c r="U95">
        <v>2011</v>
      </c>
      <c r="V95" s="4">
        <v>829</v>
      </c>
    </row>
    <row r="96" spans="1:34">
      <c r="A96" t="s">
        <v>195</v>
      </c>
      <c r="B96" t="s">
        <v>196</v>
      </c>
      <c r="C96" t="s">
        <v>197</v>
      </c>
      <c r="D96">
        <v>44757</v>
      </c>
      <c r="E96" s="10" t="str">
        <f>VLOOKUP(+F96, 'TABLE LBR'!$D$1:$E$15, 2,FALSE)</f>
        <v>Oswald</v>
      </c>
      <c r="F96">
        <v>40245</v>
      </c>
      <c r="G96">
        <v>100</v>
      </c>
      <c r="H96" t="s">
        <v>198</v>
      </c>
      <c r="I96">
        <v>40245</v>
      </c>
      <c r="J96" t="s">
        <v>199</v>
      </c>
      <c r="K96" t="s">
        <v>23</v>
      </c>
      <c r="L96" s="10" t="str">
        <f>VLOOKUP(+M96, 'TABLE LBR'!$A$2:$B$48, 2,FALSE)</f>
        <v>LTG O&amp;M</v>
      </c>
      <c r="M96" t="s">
        <v>200</v>
      </c>
      <c r="N96">
        <v>0</v>
      </c>
      <c r="O96">
        <v>40000</v>
      </c>
      <c r="P96">
        <v>585</v>
      </c>
      <c r="Q96">
        <v>0</v>
      </c>
      <c r="R96" t="s">
        <v>26</v>
      </c>
      <c r="S96">
        <v>50</v>
      </c>
      <c r="T96" s="12">
        <v>0</v>
      </c>
      <c r="U96">
        <v>2011</v>
      </c>
      <c r="V96" s="4">
        <v>22852</v>
      </c>
    </row>
    <row r="97" spans="1:22">
      <c r="A97" t="s">
        <v>195</v>
      </c>
      <c r="B97" t="s">
        <v>196</v>
      </c>
      <c r="C97" t="s">
        <v>197</v>
      </c>
      <c r="D97">
        <v>44757</v>
      </c>
      <c r="E97" s="10" t="str">
        <f>VLOOKUP(+F97, 'TABLE LBR'!$D$1:$E$15, 2,FALSE)</f>
        <v>Oswald</v>
      </c>
      <c r="F97">
        <v>40245</v>
      </c>
      <c r="G97">
        <v>100</v>
      </c>
      <c r="H97" t="s">
        <v>198</v>
      </c>
      <c r="I97">
        <v>40245</v>
      </c>
      <c r="J97" t="s">
        <v>199</v>
      </c>
      <c r="K97" t="s">
        <v>23</v>
      </c>
      <c r="L97" s="10" t="str">
        <f>VLOOKUP(+M97, 'TABLE LBR'!$A$2:$B$48, 2,FALSE)</f>
        <v>LTG O&amp;M</v>
      </c>
      <c r="M97" t="s">
        <v>201</v>
      </c>
      <c r="N97">
        <v>0</v>
      </c>
      <c r="O97">
        <v>40000</v>
      </c>
      <c r="P97">
        <v>585</v>
      </c>
      <c r="Q97">
        <v>0</v>
      </c>
      <c r="R97" t="s">
        <v>26</v>
      </c>
      <c r="S97">
        <v>50</v>
      </c>
      <c r="T97" s="12">
        <v>0</v>
      </c>
      <c r="U97">
        <v>2011</v>
      </c>
      <c r="V97" s="4">
        <v>22852</v>
      </c>
    </row>
    <row r="98" spans="1:22" ht="24.75">
      <c r="A98" t="s">
        <v>111</v>
      </c>
      <c r="B98">
        <v>801785</v>
      </c>
      <c r="C98" t="s">
        <v>112</v>
      </c>
      <c r="D98">
        <v>87587</v>
      </c>
      <c r="E98" s="10" t="str">
        <f>VLOOKUP(+F98, 'TABLE LBR'!$D$1:$E$15, 2,FALSE)</f>
        <v>Oswald</v>
      </c>
      <c r="F98">
        <v>42234</v>
      </c>
      <c r="G98">
        <v>100</v>
      </c>
      <c r="H98" t="s">
        <v>113</v>
      </c>
      <c r="I98">
        <v>42234</v>
      </c>
      <c r="J98" t="s">
        <v>25</v>
      </c>
      <c r="K98" t="s">
        <v>23</v>
      </c>
      <c r="L98" s="10" t="str">
        <f>VLOOKUP(+M98, 'TABLE LBR'!$A$2:$B$48, 2,FALSE)</f>
        <v>LTG Capital</v>
      </c>
      <c r="M98">
        <v>2553</v>
      </c>
      <c r="N98">
        <v>2553</v>
      </c>
      <c r="O98">
        <v>40000</v>
      </c>
      <c r="P98">
        <v>308</v>
      </c>
      <c r="Q98">
        <v>2600</v>
      </c>
      <c r="R98" t="s">
        <v>26</v>
      </c>
      <c r="S98">
        <v>16.2</v>
      </c>
      <c r="T98" s="12">
        <f t="shared" si="1"/>
        <v>0.16200000000000001</v>
      </c>
      <c r="U98">
        <v>2011</v>
      </c>
      <c r="V98" s="4">
        <v>14489</v>
      </c>
    </row>
    <row r="99" spans="1:22" ht="24.75">
      <c r="A99" t="s">
        <v>111</v>
      </c>
      <c r="B99">
        <v>801785</v>
      </c>
      <c r="C99" t="s">
        <v>112</v>
      </c>
      <c r="D99">
        <v>87587</v>
      </c>
      <c r="E99" s="10" t="str">
        <f>VLOOKUP(+F99, 'TABLE LBR'!$D$1:$E$15, 2,FALSE)</f>
        <v>Oswald</v>
      </c>
      <c r="F99">
        <v>42234</v>
      </c>
      <c r="G99">
        <v>100</v>
      </c>
      <c r="H99" t="s">
        <v>113</v>
      </c>
      <c r="I99">
        <v>42234</v>
      </c>
      <c r="J99" t="s">
        <v>25</v>
      </c>
      <c r="K99" t="s">
        <v>23</v>
      </c>
      <c r="L99" s="10" t="str">
        <f>VLOOKUP(+M99, 'TABLE LBR'!$A$2:$B$48, 2,FALSE)</f>
        <v>LTG Capital</v>
      </c>
      <c r="M99">
        <v>2556</v>
      </c>
      <c r="N99">
        <v>2556</v>
      </c>
      <c r="O99">
        <v>40000</v>
      </c>
      <c r="P99">
        <v>308</v>
      </c>
      <c r="Q99">
        <v>2600</v>
      </c>
      <c r="R99" t="s">
        <v>26</v>
      </c>
      <c r="S99">
        <v>73.8</v>
      </c>
      <c r="T99" s="12">
        <f t="shared" si="1"/>
        <v>0.73799999999999999</v>
      </c>
      <c r="U99">
        <v>2011</v>
      </c>
      <c r="V99" s="4">
        <v>66007</v>
      </c>
    </row>
    <row r="100" spans="1:22">
      <c r="A100" t="s">
        <v>111</v>
      </c>
      <c r="B100">
        <v>801785</v>
      </c>
      <c r="C100" t="s">
        <v>112</v>
      </c>
      <c r="D100">
        <v>87587</v>
      </c>
      <c r="E100" s="10" t="str">
        <f>VLOOKUP(+F100, 'TABLE LBR'!$D$1:$E$15, 2,FALSE)</f>
        <v>Oswald</v>
      </c>
      <c r="F100">
        <v>42234</v>
      </c>
      <c r="G100">
        <v>100</v>
      </c>
      <c r="H100" t="s">
        <v>113</v>
      </c>
      <c r="I100">
        <v>42234</v>
      </c>
      <c r="J100" t="s">
        <v>109</v>
      </c>
      <c r="K100" t="s">
        <v>23</v>
      </c>
      <c r="L100" s="10" t="str">
        <f>VLOOKUP(+M100, 'TABLE LBR'!$A$2:$B$48, 2,FALSE)</f>
        <v>LTG O&amp;M</v>
      </c>
      <c r="M100" t="s">
        <v>110</v>
      </c>
      <c r="N100" t="s">
        <v>25</v>
      </c>
      <c r="O100">
        <v>40000</v>
      </c>
      <c r="P100">
        <v>908</v>
      </c>
      <c r="Q100">
        <v>0</v>
      </c>
      <c r="R100" t="s">
        <v>26</v>
      </c>
      <c r="S100">
        <v>10</v>
      </c>
      <c r="T100" s="12">
        <f t="shared" si="1"/>
        <v>0.1</v>
      </c>
      <c r="U100">
        <v>2011</v>
      </c>
      <c r="V100" s="4">
        <v>8944</v>
      </c>
    </row>
    <row r="101" spans="1:22">
      <c r="A101" t="s">
        <v>321</v>
      </c>
      <c r="B101">
        <v>514495</v>
      </c>
      <c r="C101" t="s">
        <v>59</v>
      </c>
      <c r="D101">
        <v>88311</v>
      </c>
      <c r="E101" s="10" t="str">
        <f>VLOOKUP(+F101, 'TABLE LBR'!$D$1:$E$15, 2,FALSE)</f>
        <v>Taylor</v>
      </c>
      <c r="F101">
        <v>42024</v>
      </c>
      <c r="G101">
        <v>100</v>
      </c>
      <c r="H101" t="s">
        <v>322</v>
      </c>
      <c r="I101">
        <v>42024</v>
      </c>
      <c r="J101" t="s">
        <v>282</v>
      </c>
      <c r="K101" t="s">
        <v>23</v>
      </c>
      <c r="L101" s="10" t="str">
        <f>VLOOKUP(+M101, 'TABLE LBR'!$A$2:$B$48, 2,FALSE)</f>
        <v>ECCR</v>
      </c>
      <c r="M101" t="s">
        <v>283</v>
      </c>
      <c r="N101" t="s">
        <v>25</v>
      </c>
      <c r="O101">
        <v>40000</v>
      </c>
      <c r="P101">
        <v>908</v>
      </c>
      <c r="Q101">
        <v>0</v>
      </c>
      <c r="R101" t="s">
        <v>26</v>
      </c>
      <c r="S101">
        <v>20</v>
      </c>
      <c r="T101" s="12">
        <f t="shared" si="1"/>
        <v>0.2</v>
      </c>
      <c r="U101">
        <v>2011</v>
      </c>
      <c r="V101" s="4">
        <v>18036</v>
      </c>
    </row>
    <row r="102" spans="1:22">
      <c r="A102" t="s">
        <v>321</v>
      </c>
      <c r="B102">
        <v>514495</v>
      </c>
      <c r="C102" t="s">
        <v>59</v>
      </c>
      <c r="D102">
        <v>88311</v>
      </c>
      <c r="E102" s="10" t="str">
        <f>VLOOKUP(+F102, 'TABLE LBR'!$D$1:$E$15, 2,FALSE)</f>
        <v>Taylor</v>
      </c>
      <c r="F102">
        <v>42024</v>
      </c>
      <c r="G102">
        <v>100</v>
      </c>
      <c r="H102" t="s">
        <v>322</v>
      </c>
      <c r="I102">
        <v>42024</v>
      </c>
      <c r="J102" t="s">
        <v>295</v>
      </c>
      <c r="K102" t="s">
        <v>23</v>
      </c>
      <c r="L102" s="10" t="str">
        <f>VLOOKUP(+M102, 'TABLE LBR'!$A$2:$B$48, 2,FALSE)</f>
        <v>ECCR</v>
      </c>
      <c r="M102" t="s">
        <v>296</v>
      </c>
      <c r="N102" t="s">
        <v>25</v>
      </c>
      <c r="O102">
        <v>40000</v>
      </c>
      <c r="P102">
        <v>908</v>
      </c>
      <c r="Q102">
        <v>0</v>
      </c>
      <c r="R102" t="s">
        <v>26</v>
      </c>
      <c r="S102">
        <v>5</v>
      </c>
      <c r="T102" s="12">
        <f t="shared" si="1"/>
        <v>0.05</v>
      </c>
      <c r="U102">
        <v>2011</v>
      </c>
      <c r="V102" s="4">
        <v>4509</v>
      </c>
    </row>
    <row r="103" spans="1:22">
      <c r="A103" t="s">
        <v>321</v>
      </c>
      <c r="B103">
        <v>514495</v>
      </c>
      <c r="C103" t="s">
        <v>59</v>
      </c>
      <c r="D103">
        <v>88311</v>
      </c>
      <c r="E103" s="10" t="str">
        <f>VLOOKUP(+F103, 'TABLE LBR'!$D$1:$E$15, 2,FALSE)</f>
        <v>Taylor</v>
      </c>
      <c r="F103">
        <v>42024</v>
      </c>
      <c r="G103">
        <v>100</v>
      </c>
      <c r="H103" t="s">
        <v>322</v>
      </c>
      <c r="I103">
        <v>42024</v>
      </c>
      <c r="J103" t="s">
        <v>50</v>
      </c>
      <c r="K103" t="s">
        <v>23</v>
      </c>
      <c r="L103" s="10" t="str">
        <f>VLOOKUP(+M103, 'TABLE LBR'!$A$2:$B$48, 2,FALSE)</f>
        <v>O&amp;M</v>
      </c>
      <c r="M103" t="s">
        <v>51</v>
      </c>
      <c r="N103" t="s">
        <v>25</v>
      </c>
      <c r="O103">
        <v>40000</v>
      </c>
      <c r="P103">
        <v>908</v>
      </c>
      <c r="Q103">
        <v>0</v>
      </c>
      <c r="R103" t="s">
        <v>26</v>
      </c>
      <c r="S103">
        <v>75</v>
      </c>
      <c r="T103" s="12">
        <f t="shared" si="1"/>
        <v>0.75</v>
      </c>
      <c r="U103">
        <v>2011</v>
      </c>
      <c r="V103" s="4">
        <v>67634</v>
      </c>
    </row>
    <row r="104" spans="1:22">
      <c r="A104" t="s">
        <v>183</v>
      </c>
      <c r="B104">
        <v>74678</v>
      </c>
      <c r="C104" t="s">
        <v>100</v>
      </c>
      <c r="D104">
        <v>44254</v>
      </c>
      <c r="E104" s="10" t="str">
        <f>VLOOKUP(+F104, 'TABLE LBR'!$D$1:$E$15, 2,FALSE)</f>
        <v>McGee</v>
      </c>
      <c r="F104">
        <v>40243</v>
      </c>
      <c r="G104">
        <v>100</v>
      </c>
      <c r="H104" t="s">
        <v>184</v>
      </c>
      <c r="I104">
        <v>40243</v>
      </c>
      <c r="J104" t="s">
        <v>22</v>
      </c>
      <c r="K104" t="s">
        <v>23</v>
      </c>
      <c r="L104" s="10" t="str">
        <f>VLOOKUP(+M104, 'TABLE LBR'!$A$2:$B$48, 2,FALSE)</f>
        <v>ECCR</v>
      </c>
      <c r="M104" t="s">
        <v>24</v>
      </c>
      <c r="N104" t="s">
        <v>25</v>
      </c>
      <c r="O104">
        <v>40000</v>
      </c>
      <c r="P104">
        <v>908</v>
      </c>
      <c r="Q104">
        <v>0</v>
      </c>
      <c r="R104" t="s">
        <v>26</v>
      </c>
      <c r="S104">
        <v>10</v>
      </c>
      <c r="T104" s="12">
        <f t="shared" si="1"/>
        <v>0.1</v>
      </c>
      <c r="U104">
        <v>2011</v>
      </c>
      <c r="V104" s="4">
        <v>4519</v>
      </c>
    </row>
    <row r="105" spans="1:22">
      <c r="A105" t="s">
        <v>183</v>
      </c>
      <c r="B105">
        <v>74678</v>
      </c>
      <c r="C105" t="s">
        <v>100</v>
      </c>
      <c r="D105">
        <v>44254</v>
      </c>
      <c r="E105" s="10" t="str">
        <f>VLOOKUP(+F105, 'TABLE LBR'!$D$1:$E$15, 2,FALSE)</f>
        <v>McGee</v>
      </c>
      <c r="F105">
        <v>40243</v>
      </c>
      <c r="G105">
        <v>100</v>
      </c>
      <c r="H105" t="s">
        <v>184</v>
      </c>
      <c r="I105">
        <v>40243</v>
      </c>
      <c r="J105" t="s">
        <v>136</v>
      </c>
      <c r="K105" t="s">
        <v>23</v>
      </c>
      <c r="L105" s="10" t="str">
        <f>VLOOKUP(+M105, 'TABLE LBR'!$A$2:$B$48, 2,FALSE)</f>
        <v>O&amp;M</v>
      </c>
      <c r="M105" t="s">
        <v>137</v>
      </c>
      <c r="N105" t="s">
        <v>25</v>
      </c>
      <c r="O105">
        <v>40000</v>
      </c>
      <c r="P105">
        <v>908</v>
      </c>
      <c r="Q105">
        <v>0</v>
      </c>
      <c r="R105" t="s">
        <v>26</v>
      </c>
      <c r="S105">
        <v>70</v>
      </c>
      <c r="T105" s="12">
        <f t="shared" si="1"/>
        <v>0.7</v>
      </c>
      <c r="U105">
        <v>2011</v>
      </c>
      <c r="V105" s="4">
        <v>31632</v>
      </c>
    </row>
    <row r="106" spans="1:22">
      <c r="A106" t="s">
        <v>183</v>
      </c>
      <c r="B106">
        <v>74678</v>
      </c>
      <c r="C106" t="s">
        <v>100</v>
      </c>
      <c r="D106">
        <v>44254</v>
      </c>
      <c r="E106" s="10" t="str">
        <f>VLOOKUP(+F106, 'TABLE LBR'!$D$1:$E$15, 2,FALSE)</f>
        <v>McGee</v>
      </c>
      <c r="F106">
        <v>40243</v>
      </c>
      <c r="G106">
        <v>100</v>
      </c>
      <c r="H106" t="s">
        <v>184</v>
      </c>
      <c r="I106">
        <v>40243</v>
      </c>
      <c r="J106" t="s">
        <v>138</v>
      </c>
      <c r="K106" t="s">
        <v>23</v>
      </c>
      <c r="L106" s="10" t="str">
        <f>VLOOKUP(+M106, 'TABLE LBR'!$A$2:$B$48, 2,FALSE)</f>
        <v>O&amp;M</v>
      </c>
      <c r="M106" t="s">
        <v>139</v>
      </c>
      <c r="N106" t="s">
        <v>25</v>
      </c>
      <c r="O106">
        <v>40000</v>
      </c>
      <c r="P106">
        <v>908</v>
      </c>
      <c r="Q106">
        <v>0</v>
      </c>
      <c r="R106" t="s">
        <v>26</v>
      </c>
      <c r="S106">
        <v>20</v>
      </c>
      <c r="T106" s="12">
        <f t="shared" si="1"/>
        <v>0.2</v>
      </c>
      <c r="U106">
        <v>2011</v>
      </c>
      <c r="V106" s="4">
        <v>9038</v>
      </c>
    </row>
    <row r="107" spans="1:22">
      <c r="A107" t="s">
        <v>401</v>
      </c>
      <c r="B107">
        <v>936954</v>
      </c>
      <c r="C107" t="s">
        <v>59</v>
      </c>
      <c r="D107">
        <v>81695</v>
      </c>
      <c r="E107" s="10" t="str">
        <f>VLOOKUP(+F107, 'TABLE LBR'!$D$1:$E$15, 2,FALSE)</f>
        <v>McDanal</v>
      </c>
      <c r="F107">
        <v>42015</v>
      </c>
      <c r="G107">
        <v>100</v>
      </c>
      <c r="H107" t="s">
        <v>402</v>
      </c>
      <c r="I107">
        <v>42015</v>
      </c>
      <c r="J107" t="s">
        <v>40</v>
      </c>
      <c r="K107" t="s">
        <v>23</v>
      </c>
      <c r="L107" s="10" t="str">
        <f>VLOOKUP(+M107, 'TABLE LBR'!$A$2:$B$48, 2,FALSE)</f>
        <v>ECCR</v>
      </c>
      <c r="M107" t="s">
        <v>41</v>
      </c>
      <c r="N107" t="s">
        <v>25</v>
      </c>
      <c r="O107">
        <v>40000</v>
      </c>
      <c r="P107">
        <v>908</v>
      </c>
      <c r="Q107">
        <v>0</v>
      </c>
      <c r="R107" t="s">
        <v>26</v>
      </c>
      <c r="S107">
        <v>5</v>
      </c>
      <c r="T107" s="12">
        <f t="shared" si="1"/>
        <v>0.05</v>
      </c>
      <c r="U107">
        <v>2011</v>
      </c>
      <c r="V107" s="4">
        <v>4171</v>
      </c>
    </row>
    <row r="108" spans="1:22">
      <c r="A108" t="s">
        <v>401</v>
      </c>
      <c r="B108">
        <v>936954</v>
      </c>
      <c r="C108" t="s">
        <v>59</v>
      </c>
      <c r="D108">
        <v>81695</v>
      </c>
      <c r="E108" s="10" t="str">
        <f>VLOOKUP(+F108, 'TABLE LBR'!$D$1:$E$15, 2,FALSE)</f>
        <v>McDanal</v>
      </c>
      <c r="F108">
        <v>42015</v>
      </c>
      <c r="G108">
        <v>100</v>
      </c>
      <c r="H108" t="s">
        <v>402</v>
      </c>
      <c r="I108">
        <v>42015</v>
      </c>
      <c r="J108" t="s">
        <v>42</v>
      </c>
      <c r="K108" t="s">
        <v>23</v>
      </c>
      <c r="L108" s="10" t="str">
        <f>VLOOKUP(+M108, 'TABLE LBR'!$A$2:$B$48, 2,FALSE)</f>
        <v>ECCR</v>
      </c>
      <c r="M108" t="s">
        <v>43</v>
      </c>
      <c r="N108" t="s">
        <v>25</v>
      </c>
      <c r="O108">
        <v>40000</v>
      </c>
      <c r="P108">
        <v>908</v>
      </c>
      <c r="Q108">
        <v>0</v>
      </c>
      <c r="R108" t="s">
        <v>26</v>
      </c>
      <c r="S108">
        <v>50</v>
      </c>
      <c r="T108" s="12">
        <f t="shared" si="1"/>
        <v>0.5</v>
      </c>
      <c r="U108">
        <v>2011</v>
      </c>
      <c r="V108" s="4">
        <v>41710</v>
      </c>
    </row>
    <row r="109" spans="1:22">
      <c r="A109" t="s">
        <v>401</v>
      </c>
      <c r="B109">
        <v>936954</v>
      </c>
      <c r="C109" t="s">
        <v>59</v>
      </c>
      <c r="D109">
        <v>81695</v>
      </c>
      <c r="E109" s="10" t="str">
        <f>VLOOKUP(+F109, 'TABLE LBR'!$D$1:$E$15, 2,FALSE)</f>
        <v>McDanal</v>
      </c>
      <c r="F109">
        <v>42015</v>
      </c>
      <c r="G109">
        <v>100</v>
      </c>
      <c r="H109" t="s">
        <v>402</v>
      </c>
      <c r="I109">
        <v>42015</v>
      </c>
      <c r="J109" t="s">
        <v>46</v>
      </c>
      <c r="K109" t="s">
        <v>23</v>
      </c>
      <c r="L109" s="10" t="str">
        <f>VLOOKUP(+M109, 'TABLE LBR'!$A$2:$B$48, 2,FALSE)</f>
        <v>O&amp;M</v>
      </c>
      <c r="M109" t="s">
        <v>47</v>
      </c>
      <c r="N109" t="s">
        <v>25</v>
      </c>
      <c r="O109">
        <v>40000</v>
      </c>
      <c r="P109">
        <v>908</v>
      </c>
      <c r="Q109">
        <v>0</v>
      </c>
      <c r="R109" t="s">
        <v>26</v>
      </c>
      <c r="S109">
        <v>45</v>
      </c>
      <c r="T109" s="12">
        <f t="shared" si="1"/>
        <v>0.45</v>
      </c>
      <c r="U109">
        <v>2011</v>
      </c>
      <c r="V109" s="4">
        <v>37539</v>
      </c>
    </row>
    <row r="110" spans="1:22">
      <c r="A110" t="s">
        <v>261</v>
      </c>
      <c r="B110">
        <v>9281</v>
      </c>
      <c r="C110" t="s">
        <v>262</v>
      </c>
      <c r="D110">
        <v>100825</v>
      </c>
      <c r="E110" s="10" t="str">
        <f>VLOOKUP(+F110, 'TABLE LBR'!$D$1:$E$15, 2,FALSE)</f>
        <v>Floyd</v>
      </c>
      <c r="F110">
        <v>40247</v>
      </c>
      <c r="G110">
        <v>100</v>
      </c>
      <c r="H110" t="s">
        <v>263</v>
      </c>
      <c r="I110">
        <v>40247</v>
      </c>
      <c r="J110" t="s">
        <v>22</v>
      </c>
      <c r="K110" t="s">
        <v>23</v>
      </c>
      <c r="L110" s="10" t="str">
        <f>VLOOKUP(+M110, 'TABLE LBR'!$A$2:$B$48, 2,FALSE)</f>
        <v>ECCR</v>
      </c>
      <c r="M110" t="s">
        <v>24</v>
      </c>
      <c r="N110" t="s">
        <v>25</v>
      </c>
      <c r="O110">
        <v>40000</v>
      </c>
      <c r="P110">
        <v>908</v>
      </c>
      <c r="Q110">
        <v>0</v>
      </c>
      <c r="R110" t="s">
        <v>26</v>
      </c>
      <c r="S110">
        <v>90</v>
      </c>
      <c r="T110" s="12">
        <f t="shared" si="1"/>
        <v>0.9</v>
      </c>
      <c r="U110">
        <v>2011</v>
      </c>
      <c r="V110" s="4">
        <v>92664</v>
      </c>
    </row>
    <row r="111" spans="1:22">
      <c r="A111" t="s">
        <v>261</v>
      </c>
      <c r="B111">
        <v>9281</v>
      </c>
      <c r="C111" t="s">
        <v>262</v>
      </c>
      <c r="D111">
        <v>100825</v>
      </c>
      <c r="E111" s="10" t="str">
        <f>VLOOKUP(+F111, 'TABLE LBR'!$D$1:$E$15, 2,FALSE)</f>
        <v>Floyd</v>
      </c>
      <c r="F111">
        <v>40247</v>
      </c>
      <c r="G111">
        <v>100</v>
      </c>
      <c r="H111" t="s">
        <v>263</v>
      </c>
      <c r="I111">
        <v>40247</v>
      </c>
      <c r="J111" t="s">
        <v>246</v>
      </c>
      <c r="K111" t="s">
        <v>23</v>
      </c>
      <c r="L111" s="10" t="str">
        <f>VLOOKUP(+M111, 'TABLE LBR'!$A$2:$B$48, 2,FALSE)</f>
        <v>BTL</v>
      </c>
      <c r="M111" t="s">
        <v>247</v>
      </c>
      <c r="N111" t="s">
        <v>25</v>
      </c>
      <c r="O111">
        <v>40000</v>
      </c>
      <c r="P111">
        <v>426</v>
      </c>
      <c r="Q111">
        <v>50750</v>
      </c>
      <c r="R111" t="s">
        <v>26</v>
      </c>
      <c r="S111">
        <v>10</v>
      </c>
      <c r="T111" s="12">
        <f t="shared" si="1"/>
        <v>0.1</v>
      </c>
      <c r="U111">
        <v>2011</v>
      </c>
      <c r="V111" s="4">
        <v>10296</v>
      </c>
    </row>
    <row r="112" spans="1:22" ht="24.75">
      <c r="A112" t="s">
        <v>371</v>
      </c>
      <c r="B112">
        <v>457402</v>
      </c>
      <c r="C112" t="s">
        <v>154</v>
      </c>
      <c r="D112">
        <v>43895</v>
      </c>
      <c r="E112" s="10" t="str">
        <f>VLOOKUP(+F112, 'TABLE LBR'!$D$1:$E$15, 2,FALSE)</f>
        <v>Oswald</v>
      </c>
      <c r="F112">
        <v>42224</v>
      </c>
      <c r="G112">
        <v>100</v>
      </c>
      <c r="H112" t="s">
        <v>372</v>
      </c>
      <c r="I112">
        <v>42224</v>
      </c>
      <c r="J112" t="s">
        <v>25</v>
      </c>
      <c r="K112" t="s">
        <v>23</v>
      </c>
      <c r="L112" s="10" t="str">
        <f>VLOOKUP(+M112, 'TABLE LBR'!$A$2:$B$48, 2,FALSE)</f>
        <v>LTG Capital</v>
      </c>
      <c r="M112">
        <v>2553</v>
      </c>
      <c r="N112">
        <v>2553</v>
      </c>
      <c r="O112">
        <v>40000</v>
      </c>
      <c r="P112">
        <v>308</v>
      </c>
      <c r="Q112">
        <v>2600</v>
      </c>
      <c r="R112" t="s">
        <v>26</v>
      </c>
      <c r="S112">
        <v>16.2</v>
      </c>
      <c r="T112" s="12">
        <f t="shared" si="1"/>
        <v>0.16200000000000001</v>
      </c>
      <c r="U112">
        <v>2011</v>
      </c>
      <c r="V112" s="4">
        <v>7261</v>
      </c>
    </row>
    <row r="113" spans="1:22" ht="24.75">
      <c r="A113" t="s">
        <v>371</v>
      </c>
      <c r="B113">
        <v>457402</v>
      </c>
      <c r="C113" t="s">
        <v>154</v>
      </c>
      <c r="D113">
        <v>43895</v>
      </c>
      <c r="E113" s="10" t="str">
        <f>VLOOKUP(+F113, 'TABLE LBR'!$D$1:$E$15, 2,FALSE)</f>
        <v>Oswald</v>
      </c>
      <c r="F113">
        <v>42224</v>
      </c>
      <c r="G113">
        <v>100</v>
      </c>
      <c r="H113" t="s">
        <v>372</v>
      </c>
      <c r="I113">
        <v>42224</v>
      </c>
      <c r="J113" t="s">
        <v>25</v>
      </c>
      <c r="K113" t="s">
        <v>23</v>
      </c>
      <c r="L113" s="10" t="str">
        <f>VLOOKUP(+M113, 'TABLE LBR'!$A$2:$B$48, 2,FALSE)</f>
        <v>LTG Capital</v>
      </c>
      <c r="M113">
        <v>2556</v>
      </c>
      <c r="N113">
        <v>2556</v>
      </c>
      <c r="O113">
        <v>40000</v>
      </c>
      <c r="P113">
        <v>308</v>
      </c>
      <c r="Q113">
        <v>2600</v>
      </c>
      <c r="R113" t="s">
        <v>26</v>
      </c>
      <c r="S113">
        <v>73.8</v>
      </c>
      <c r="T113" s="12">
        <f t="shared" si="1"/>
        <v>0.73799999999999999</v>
      </c>
      <c r="U113">
        <v>2011</v>
      </c>
      <c r="V113" s="4">
        <v>33080</v>
      </c>
    </row>
    <row r="114" spans="1:22">
      <c r="A114" t="s">
        <v>371</v>
      </c>
      <c r="B114">
        <v>457402</v>
      </c>
      <c r="C114" t="s">
        <v>154</v>
      </c>
      <c r="D114">
        <v>43895</v>
      </c>
      <c r="E114" s="10" t="str">
        <f>VLOOKUP(+F114, 'TABLE LBR'!$D$1:$E$15, 2,FALSE)</f>
        <v>Oswald</v>
      </c>
      <c r="F114">
        <v>42224</v>
      </c>
      <c r="G114">
        <v>100</v>
      </c>
      <c r="H114" t="s">
        <v>372</v>
      </c>
      <c r="I114">
        <v>42224</v>
      </c>
      <c r="J114" t="s">
        <v>109</v>
      </c>
      <c r="K114" t="s">
        <v>23</v>
      </c>
      <c r="L114" s="10" t="str">
        <f>VLOOKUP(+M114, 'TABLE LBR'!$A$2:$B$48, 2,FALSE)</f>
        <v>LTG O&amp;M</v>
      </c>
      <c r="M114" t="s">
        <v>110</v>
      </c>
      <c r="N114" t="s">
        <v>25</v>
      </c>
      <c r="O114">
        <v>40000</v>
      </c>
      <c r="P114">
        <v>908</v>
      </c>
      <c r="Q114">
        <v>0</v>
      </c>
      <c r="R114" t="s">
        <v>26</v>
      </c>
      <c r="S114">
        <v>10</v>
      </c>
      <c r="T114" s="12">
        <f t="shared" si="1"/>
        <v>0.1</v>
      </c>
      <c r="U114">
        <v>2011</v>
      </c>
      <c r="V114" s="4">
        <v>4482</v>
      </c>
    </row>
    <row r="115" spans="1:22">
      <c r="A115" t="s">
        <v>235</v>
      </c>
      <c r="B115">
        <v>120643</v>
      </c>
      <c r="C115" t="s">
        <v>236</v>
      </c>
      <c r="D115">
        <v>94059</v>
      </c>
      <c r="E115" s="10" t="str">
        <f>VLOOKUP(+F115, 'TABLE LBR'!$D$1:$E$15, 2,FALSE)</f>
        <v>Floyd</v>
      </c>
      <c r="F115">
        <v>40247</v>
      </c>
      <c r="G115">
        <v>100</v>
      </c>
      <c r="H115" t="s">
        <v>237</v>
      </c>
      <c r="I115">
        <v>40247</v>
      </c>
      <c r="J115" t="s">
        <v>238</v>
      </c>
      <c r="K115" t="s">
        <v>23</v>
      </c>
      <c r="L115" s="10" t="str">
        <f>VLOOKUP(+M115, 'TABLE LBR'!$A$2:$B$48, 2,FALSE)</f>
        <v>ECCR</v>
      </c>
      <c r="M115" t="s">
        <v>239</v>
      </c>
      <c r="N115" t="s">
        <v>25</v>
      </c>
      <c r="O115">
        <v>40000</v>
      </c>
      <c r="P115">
        <v>908</v>
      </c>
      <c r="Q115">
        <v>0</v>
      </c>
      <c r="R115" t="s">
        <v>26</v>
      </c>
      <c r="S115">
        <v>100</v>
      </c>
      <c r="T115" s="12">
        <f t="shared" si="1"/>
        <v>1</v>
      </c>
      <c r="U115">
        <v>2011</v>
      </c>
      <c r="V115" s="4">
        <v>96046</v>
      </c>
    </row>
    <row r="116" spans="1:22">
      <c r="A116" t="s">
        <v>307</v>
      </c>
      <c r="B116">
        <v>687082</v>
      </c>
      <c r="C116" t="s">
        <v>151</v>
      </c>
      <c r="D116">
        <v>101762</v>
      </c>
      <c r="E116" s="10" t="str">
        <f>VLOOKUP(+F116, 'TABLE LBR'!$D$1:$E$15, 2,FALSE)</f>
        <v>Oswald</v>
      </c>
      <c r="F116">
        <v>40244</v>
      </c>
      <c r="G116">
        <v>10</v>
      </c>
      <c r="H116" t="s">
        <v>141</v>
      </c>
      <c r="I116">
        <v>40244</v>
      </c>
      <c r="J116" t="s">
        <v>142</v>
      </c>
      <c r="K116" t="s">
        <v>23</v>
      </c>
      <c r="L116" s="10" t="str">
        <f>VLOOKUP(+M116, 'TABLE LBR'!$A$2:$B$48, 2,FALSE)</f>
        <v>GPES</v>
      </c>
      <c r="M116" t="s">
        <v>143</v>
      </c>
      <c r="N116" t="s">
        <v>25</v>
      </c>
      <c r="O116">
        <v>40000</v>
      </c>
      <c r="P116">
        <v>908</v>
      </c>
      <c r="Q116">
        <v>0</v>
      </c>
      <c r="R116" t="s">
        <v>26</v>
      </c>
      <c r="S116">
        <v>100</v>
      </c>
      <c r="T116" s="12">
        <f t="shared" si="1"/>
        <v>0.1</v>
      </c>
      <c r="U116">
        <v>2011</v>
      </c>
      <c r="V116" s="4">
        <v>10390</v>
      </c>
    </row>
    <row r="117" spans="1:22">
      <c r="A117" t="s">
        <v>307</v>
      </c>
      <c r="B117">
        <v>687082</v>
      </c>
      <c r="C117" t="s">
        <v>308</v>
      </c>
      <c r="D117">
        <v>101762</v>
      </c>
      <c r="E117" s="10" t="str">
        <f>VLOOKUP(+F117, 'TABLE LBR'!$D$1:$E$15, 2,FALSE)</f>
        <v>Oswald</v>
      </c>
      <c r="F117">
        <v>40246</v>
      </c>
      <c r="G117" s="13">
        <v>90</v>
      </c>
      <c r="H117" t="s">
        <v>309</v>
      </c>
      <c r="I117">
        <v>40246</v>
      </c>
      <c r="J117" t="s">
        <v>282</v>
      </c>
      <c r="K117" t="s">
        <v>23</v>
      </c>
      <c r="L117" s="10" t="str">
        <f>VLOOKUP(+M117, 'TABLE LBR'!$A$2:$B$48, 2,FALSE)</f>
        <v>ECCR</v>
      </c>
      <c r="M117" t="s">
        <v>283</v>
      </c>
      <c r="N117" t="s">
        <v>25</v>
      </c>
      <c r="O117">
        <v>40000</v>
      </c>
      <c r="P117">
        <v>908</v>
      </c>
      <c r="Q117">
        <v>0</v>
      </c>
      <c r="R117" t="s">
        <v>26</v>
      </c>
      <c r="S117">
        <v>14</v>
      </c>
      <c r="T117" s="12">
        <f t="shared" si="1"/>
        <v>0.126</v>
      </c>
      <c r="U117">
        <v>2011</v>
      </c>
      <c r="V117" s="4">
        <v>13820</v>
      </c>
    </row>
    <row r="118" spans="1:22">
      <c r="A118" t="s">
        <v>307</v>
      </c>
      <c r="B118">
        <v>687082</v>
      </c>
      <c r="C118" t="s">
        <v>308</v>
      </c>
      <c r="D118">
        <v>101762</v>
      </c>
      <c r="E118" s="10" t="str">
        <f>VLOOKUP(+F118, 'TABLE LBR'!$D$1:$E$15, 2,FALSE)</f>
        <v>Oswald</v>
      </c>
      <c r="F118">
        <v>40246</v>
      </c>
      <c r="G118" s="13">
        <v>90</v>
      </c>
      <c r="H118" t="s">
        <v>309</v>
      </c>
      <c r="I118">
        <v>40246</v>
      </c>
      <c r="J118" t="s">
        <v>295</v>
      </c>
      <c r="K118" t="s">
        <v>23</v>
      </c>
      <c r="L118" s="10" t="str">
        <f>VLOOKUP(+M118, 'TABLE LBR'!$A$2:$B$48, 2,FALSE)</f>
        <v>ECCR</v>
      </c>
      <c r="M118" t="s">
        <v>296</v>
      </c>
      <c r="N118" t="s">
        <v>25</v>
      </c>
      <c r="O118">
        <v>40000</v>
      </c>
      <c r="P118">
        <v>908</v>
      </c>
      <c r="Q118">
        <v>0</v>
      </c>
      <c r="R118" t="s">
        <v>26</v>
      </c>
      <c r="S118">
        <v>14</v>
      </c>
      <c r="T118" s="12">
        <f t="shared" si="1"/>
        <v>0.126</v>
      </c>
      <c r="U118">
        <v>2011</v>
      </c>
      <c r="V118" s="4">
        <v>13820</v>
      </c>
    </row>
    <row r="119" spans="1:22">
      <c r="A119" t="s">
        <v>307</v>
      </c>
      <c r="B119">
        <v>687082</v>
      </c>
      <c r="C119" t="s">
        <v>308</v>
      </c>
      <c r="D119">
        <v>101762</v>
      </c>
      <c r="E119" s="10" t="str">
        <f>VLOOKUP(+F119, 'TABLE LBR'!$D$1:$E$15, 2,FALSE)</f>
        <v>Oswald</v>
      </c>
      <c r="F119">
        <v>40246</v>
      </c>
      <c r="G119" s="13">
        <v>90</v>
      </c>
      <c r="H119" t="s">
        <v>309</v>
      </c>
      <c r="I119">
        <v>40246</v>
      </c>
      <c r="J119" t="s">
        <v>297</v>
      </c>
      <c r="K119" t="s">
        <v>23</v>
      </c>
      <c r="L119" s="10" t="str">
        <f>VLOOKUP(+M119, 'TABLE LBR'!$A$2:$B$48, 2,FALSE)</f>
        <v>O&amp;M</v>
      </c>
      <c r="M119" t="s">
        <v>298</v>
      </c>
      <c r="N119" t="s">
        <v>25</v>
      </c>
      <c r="O119">
        <v>40000</v>
      </c>
      <c r="P119">
        <v>908</v>
      </c>
      <c r="Q119">
        <v>0</v>
      </c>
      <c r="R119" t="s">
        <v>26</v>
      </c>
      <c r="S119">
        <v>7</v>
      </c>
      <c r="T119" s="12">
        <f t="shared" si="1"/>
        <v>6.3E-2</v>
      </c>
      <c r="U119">
        <v>2011</v>
      </c>
      <c r="V119" s="4">
        <v>6910</v>
      </c>
    </row>
    <row r="120" spans="1:22">
      <c r="A120" t="s">
        <v>307</v>
      </c>
      <c r="B120">
        <v>687082</v>
      </c>
      <c r="C120" t="s">
        <v>308</v>
      </c>
      <c r="D120">
        <v>101762</v>
      </c>
      <c r="E120" s="10" t="str">
        <f>VLOOKUP(+F120, 'TABLE LBR'!$D$1:$E$15, 2,FALSE)</f>
        <v>Oswald</v>
      </c>
      <c r="F120">
        <v>40246</v>
      </c>
      <c r="G120" s="13">
        <v>90</v>
      </c>
      <c r="H120" t="s">
        <v>309</v>
      </c>
      <c r="I120">
        <v>40246</v>
      </c>
      <c r="J120" t="s">
        <v>299</v>
      </c>
      <c r="K120" t="s">
        <v>23</v>
      </c>
      <c r="L120" s="10" t="str">
        <f>VLOOKUP(+M120, 'TABLE LBR'!$A$2:$B$48, 2,FALSE)</f>
        <v>O&amp;M</v>
      </c>
      <c r="M120" t="s">
        <v>300</v>
      </c>
      <c r="N120" t="s">
        <v>25</v>
      </c>
      <c r="O120">
        <v>40000</v>
      </c>
      <c r="P120">
        <v>908</v>
      </c>
      <c r="Q120">
        <v>0</v>
      </c>
      <c r="R120" t="s">
        <v>26</v>
      </c>
      <c r="S120">
        <v>6</v>
      </c>
      <c r="T120" s="12">
        <f t="shared" si="1"/>
        <v>5.4000000000000006E-2</v>
      </c>
      <c r="U120">
        <v>2011</v>
      </c>
      <c r="V120" s="4">
        <v>5923</v>
      </c>
    </row>
    <row r="121" spans="1:22">
      <c r="A121" t="s">
        <v>307</v>
      </c>
      <c r="B121">
        <v>687082</v>
      </c>
      <c r="C121" t="s">
        <v>308</v>
      </c>
      <c r="D121">
        <v>101762</v>
      </c>
      <c r="E121" s="10" t="str">
        <f>VLOOKUP(+F121, 'TABLE LBR'!$D$1:$E$15, 2,FALSE)</f>
        <v>Oswald</v>
      </c>
      <c r="F121">
        <v>40246</v>
      </c>
      <c r="G121" s="13">
        <v>90</v>
      </c>
      <c r="H121" t="s">
        <v>309</v>
      </c>
      <c r="I121">
        <v>40246</v>
      </c>
      <c r="J121" t="s">
        <v>301</v>
      </c>
      <c r="K121" t="s">
        <v>23</v>
      </c>
      <c r="L121" s="10" t="str">
        <f>VLOOKUP(+M121, 'TABLE LBR'!$A$2:$B$48, 2,FALSE)</f>
        <v>O&amp;M</v>
      </c>
      <c r="M121" t="s">
        <v>302</v>
      </c>
      <c r="N121" t="s">
        <v>25</v>
      </c>
      <c r="O121">
        <v>40000</v>
      </c>
      <c r="P121">
        <v>908</v>
      </c>
      <c r="Q121">
        <v>0</v>
      </c>
      <c r="R121" t="s">
        <v>26</v>
      </c>
      <c r="S121">
        <v>12</v>
      </c>
      <c r="T121" s="12">
        <f t="shared" si="1"/>
        <v>0.10800000000000001</v>
      </c>
      <c r="U121">
        <v>2011</v>
      </c>
      <c r="V121" s="4">
        <v>11846</v>
      </c>
    </row>
    <row r="122" spans="1:22">
      <c r="A122" t="s">
        <v>307</v>
      </c>
      <c r="B122">
        <v>687082</v>
      </c>
      <c r="C122" t="s">
        <v>308</v>
      </c>
      <c r="D122">
        <v>101762</v>
      </c>
      <c r="E122" s="10" t="str">
        <f>VLOOKUP(+F122, 'TABLE LBR'!$D$1:$E$15, 2,FALSE)</f>
        <v>Oswald</v>
      </c>
      <c r="F122">
        <v>40246</v>
      </c>
      <c r="G122" s="13">
        <v>90</v>
      </c>
      <c r="H122" t="s">
        <v>309</v>
      </c>
      <c r="I122">
        <v>40246</v>
      </c>
      <c r="J122" t="s">
        <v>303</v>
      </c>
      <c r="K122" t="s">
        <v>23</v>
      </c>
      <c r="L122" s="10" t="str">
        <f>VLOOKUP(+M122, 'TABLE LBR'!$A$2:$B$48, 2,FALSE)</f>
        <v>O&amp;M</v>
      </c>
      <c r="M122" t="s">
        <v>304</v>
      </c>
      <c r="N122" t="s">
        <v>25</v>
      </c>
      <c r="O122">
        <v>40000</v>
      </c>
      <c r="P122">
        <v>908</v>
      </c>
      <c r="Q122">
        <v>0</v>
      </c>
      <c r="R122" t="s">
        <v>26</v>
      </c>
      <c r="S122">
        <v>7</v>
      </c>
      <c r="T122" s="12">
        <f t="shared" si="1"/>
        <v>6.3E-2</v>
      </c>
      <c r="U122">
        <v>2011</v>
      </c>
      <c r="V122" s="4">
        <v>6910</v>
      </c>
    </row>
    <row r="123" spans="1:22">
      <c r="A123" t="s">
        <v>307</v>
      </c>
      <c r="B123">
        <v>687082</v>
      </c>
      <c r="C123" t="s">
        <v>308</v>
      </c>
      <c r="D123">
        <v>101762</v>
      </c>
      <c r="E123" s="10" t="str">
        <f>VLOOKUP(+F123, 'TABLE LBR'!$D$1:$E$15, 2,FALSE)</f>
        <v>Oswald</v>
      </c>
      <c r="F123">
        <v>40246</v>
      </c>
      <c r="G123" s="13">
        <v>90</v>
      </c>
      <c r="H123" t="s">
        <v>309</v>
      </c>
      <c r="I123">
        <v>40246</v>
      </c>
      <c r="J123" t="s">
        <v>305</v>
      </c>
      <c r="K123" t="s">
        <v>23</v>
      </c>
      <c r="L123" s="10" t="str">
        <f>VLOOKUP(+M123, 'TABLE LBR'!$A$2:$B$48, 2,FALSE)</f>
        <v>O&amp;M</v>
      </c>
      <c r="M123" t="s">
        <v>306</v>
      </c>
      <c r="N123" t="s">
        <v>25</v>
      </c>
      <c r="O123">
        <v>40000</v>
      </c>
      <c r="P123">
        <v>908</v>
      </c>
      <c r="Q123">
        <v>0</v>
      </c>
      <c r="R123" t="s">
        <v>26</v>
      </c>
      <c r="S123">
        <v>40</v>
      </c>
      <c r="T123" s="12">
        <f t="shared" si="1"/>
        <v>0.36</v>
      </c>
      <c r="U123">
        <v>2011</v>
      </c>
      <c r="V123" s="4">
        <v>39486</v>
      </c>
    </row>
    <row r="124" spans="1:22">
      <c r="A124" t="s">
        <v>250</v>
      </c>
      <c r="B124">
        <v>183796</v>
      </c>
      <c r="C124" t="s">
        <v>251</v>
      </c>
      <c r="D124">
        <v>109140</v>
      </c>
      <c r="E124" s="10" t="str">
        <f>VLOOKUP(+F124, 'TABLE LBR'!$D$1:$E$15, 2,FALSE)</f>
        <v>Floyd</v>
      </c>
      <c r="F124">
        <v>40247</v>
      </c>
      <c r="G124">
        <v>100</v>
      </c>
      <c r="H124" t="s">
        <v>252</v>
      </c>
      <c r="I124">
        <v>40247</v>
      </c>
      <c r="J124" t="s">
        <v>40</v>
      </c>
      <c r="K124" t="s">
        <v>23</v>
      </c>
      <c r="L124" s="10" t="str">
        <f>VLOOKUP(+M124, 'TABLE LBR'!$A$2:$B$48, 2,FALSE)</f>
        <v>ECCR</v>
      </c>
      <c r="M124" t="s">
        <v>41</v>
      </c>
      <c r="N124" t="s">
        <v>25</v>
      </c>
      <c r="O124">
        <v>40000</v>
      </c>
      <c r="P124">
        <v>908</v>
      </c>
      <c r="Q124">
        <v>0</v>
      </c>
      <c r="R124" t="s">
        <v>26</v>
      </c>
      <c r="S124">
        <v>2</v>
      </c>
      <c r="T124" s="12">
        <f t="shared" si="1"/>
        <v>0.02</v>
      </c>
      <c r="U124">
        <v>2011</v>
      </c>
      <c r="V124" s="4">
        <v>2229</v>
      </c>
    </row>
    <row r="125" spans="1:22">
      <c r="A125" t="s">
        <v>250</v>
      </c>
      <c r="B125">
        <v>183796</v>
      </c>
      <c r="C125" t="s">
        <v>251</v>
      </c>
      <c r="D125">
        <v>109140</v>
      </c>
      <c r="E125" s="10" t="str">
        <f>VLOOKUP(+F125, 'TABLE LBR'!$D$1:$E$15, 2,FALSE)</f>
        <v>Floyd</v>
      </c>
      <c r="F125">
        <v>40247</v>
      </c>
      <c r="G125">
        <v>100</v>
      </c>
      <c r="H125" t="s">
        <v>252</v>
      </c>
      <c r="I125">
        <v>40247</v>
      </c>
      <c r="J125" t="s">
        <v>42</v>
      </c>
      <c r="K125" t="s">
        <v>23</v>
      </c>
      <c r="L125" s="10" t="str">
        <f>VLOOKUP(+M125, 'TABLE LBR'!$A$2:$B$48, 2,FALSE)</f>
        <v>ECCR</v>
      </c>
      <c r="M125" t="s">
        <v>43</v>
      </c>
      <c r="N125" t="s">
        <v>25</v>
      </c>
      <c r="O125">
        <v>40000</v>
      </c>
      <c r="P125">
        <v>908</v>
      </c>
      <c r="Q125">
        <v>0</v>
      </c>
      <c r="R125" t="s">
        <v>26</v>
      </c>
      <c r="S125">
        <v>5</v>
      </c>
      <c r="T125" s="12">
        <f t="shared" si="1"/>
        <v>0.05</v>
      </c>
      <c r="U125">
        <v>2011</v>
      </c>
      <c r="V125" s="4">
        <v>5572</v>
      </c>
    </row>
    <row r="126" spans="1:22">
      <c r="A126" t="s">
        <v>250</v>
      </c>
      <c r="B126">
        <v>183796</v>
      </c>
      <c r="C126" t="s">
        <v>251</v>
      </c>
      <c r="D126">
        <v>109140</v>
      </c>
      <c r="E126" s="10" t="str">
        <f>VLOOKUP(+F126, 'TABLE LBR'!$D$1:$E$15, 2,FALSE)</f>
        <v>Floyd</v>
      </c>
      <c r="F126">
        <v>40247</v>
      </c>
      <c r="G126">
        <v>100</v>
      </c>
      <c r="H126" t="s">
        <v>252</v>
      </c>
      <c r="I126">
        <v>40247</v>
      </c>
      <c r="J126" t="s">
        <v>44</v>
      </c>
      <c r="K126" t="s">
        <v>23</v>
      </c>
      <c r="L126" s="10" t="str">
        <f>VLOOKUP(+M126, 'TABLE LBR'!$A$2:$B$48, 2,FALSE)</f>
        <v>ECCR</v>
      </c>
      <c r="M126" t="s">
        <v>45</v>
      </c>
      <c r="N126" t="s">
        <v>25</v>
      </c>
      <c r="O126">
        <v>40000</v>
      </c>
      <c r="P126">
        <v>908</v>
      </c>
      <c r="Q126">
        <v>0</v>
      </c>
      <c r="R126" t="s">
        <v>26</v>
      </c>
      <c r="S126">
        <v>5</v>
      </c>
      <c r="T126" s="12">
        <f t="shared" si="1"/>
        <v>0.05</v>
      </c>
      <c r="U126">
        <v>2011</v>
      </c>
      <c r="V126" s="4">
        <v>5572</v>
      </c>
    </row>
    <row r="127" spans="1:22">
      <c r="A127" t="s">
        <v>250</v>
      </c>
      <c r="B127">
        <v>183796</v>
      </c>
      <c r="C127" t="s">
        <v>251</v>
      </c>
      <c r="D127">
        <v>109140</v>
      </c>
      <c r="E127" s="10" t="str">
        <f>VLOOKUP(+F127, 'TABLE LBR'!$D$1:$E$15, 2,FALSE)</f>
        <v>Floyd</v>
      </c>
      <c r="F127">
        <v>40247</v>
      </c>
      <c r="G127">
        <v>100</v>
      </c>
      <c r="H127" t="s">
        <v>252</v>
      </c>
      <c r="I127">
        <v>40247</v>
      </c>
      <c r="J127" t="s">
        <v>127</v>
      </c>
      <c r="K127" t="s">
        <v>23</v>
      </c>
      <c r="L127" s="10" t="str">
        <f>VLOOKUP(+M127, 'TABLE LBR'!$A$2:$B$48, 2,FALSE)</f>
        <v>ECCR</v>
      </c>
      <c r="M127" t="s">
        <v>128</v>
      </c>
      <c r="N127" t="s">
        <v>25</v>
      </c>
      <c r="O127">
        <v>40000</v>
      </c>
      <c r="P127">
        <v>908</v>
      </c>
      <c r="Q127">
        <v>0</v>
      </c>
      <c r="R127" t="s">
        <v>26</v>
      </c>
      <c r="S127">
        <v>3</v>
      </c>
      <c r="T127" s="12">
        <f t="shared" si="1"/>
        <v>0.03</v>
      </c>
      <c r="U127">
        <v>2011</v>
      </c>
      <c r="V127" s="4">
        <v>3343</v>
      </c>
    </row>
    <row r="128" spans="1:22">
      <c r="A128" t="s">
        <v>250</v>
      </c>
      <c r="B128">
        <v>183796</v>
      </c>
      <c r="C128" t="s">
        <v>251</v>
      </c>
      <c r="D128">
        <v>109140</v>
      </c>
      <c r="E128" s="10" t="str">
        <f>VLOOKUP(+F128, 'TABLE LBR'!$D$1:$E$15, 2,FALSE)</f>
        <v>Floyd</v>
      </c>
      <c r="F128">
        <v>40247</v>
      </c>
      <c r="G128">
        <v>100</v>
      </c>
      <c r="H128" t="s">
        <v>252</v>
      </c>
      <c r="I128">
        <v>40247</v>
      </c>
      <c r="J128" t="s">
        <v>22</v>
      </c>
      <c r="K128" t="s">
        <v>23</v>
      </c>
      <c r="L128" s="10" t="str">
        <f>VLOOKUP(+M128, 'TABLE LBR'!$A$2:$B$48, 2,FALSE)</f>
        <v>ECCR</v>
      </c>
      <c r="M128" t="s">
        <v>24</v>
      </c>
      <c r="N128" t="s">
        <v>25</v>
      </c>
      <c r="O128">
        <v>40000</v>
      </c>
      <c r="P128">
        <v>908</v>
      </c>
      <c r="Q128">
        <v>0</v>
      </c>
      <c r="R128" t="s">
        <v>26</v>
      </c>
      <c r="S128">
        <v>15</v>
      </c>
      <c r="T128" s="12">
        <f t="shared" si="1"/>
        <v>0.15</v>
      </c>
      <c r="U128">
        <v>2011</v>
      </c>
      <c r="V128" s="4">
        <v>16717</v>
      </c>
    </row>
    <row r="129" spans="1:22">
      <c r="A129" t="s">
        <v>250</v>
      </c>
      <c r="B129">
        <v>183796</v>
      </c>
      <c r="C129" t="s">
        <v>251</v>
      </c>
      <c r="D129">
        <v>109140</v>
      </c>
      <c r="E129" s="10" t="str">
        <f>VLOOKUP(+F129, 'TABLE LBR'!$D$1:$E$15, 2,FALSE)</f>
        <v>Floyd</v>
      </c>
      <c r="F129">
        <v>40247</v>
      </c>
      <c r="G129">
        <v>100</v>
      </c>
      <c r="H129" t="s">
        <v>252</v>
      </c>
      <c r="I129">
        <v>40247</v>
      </c>
      <c r="J129" t="s">
        <v>27</v>
      </c>
      <c r="K129" t="s">
        <v>23</v>
      </c>
      <c r="L129" s="10" t="str">
        <f>VLOOKUP(+M129, 'TABLE LBR'!$A$2:$B$48, 2,FALSE)</f>
        <v>ECCR</v>
      </c>
      <c r="M129" t="s">
        <v>28</v>
      </c>
      <c r="N129" t="s">
        <v>25</v>
      </c>
      <c r="O129">
        <v>40000</v>
      </c>
      <c r="P129">
        <v>908</v>
      </c>
      <c r="Q129">
        <v>0</v>
      </c>
      <c r="R129" t="s">
        <v>26</v>
      </c>
      <c r="S129">
        <v>3</v>
      </c>
      <c r="T129" s="12">
        <f t="shared" si="1"/>
        <v>0.03</v>
      </c>
      <c r="U129">
        <v>2011</v>
      </c>
      <c r="V129" s="4">
        <v>3343</v>
      </c>
    </row>
    <row r="130" spans="1:22">
      <c r="A130" t="s">
        <v>250</v>
      </c>
      <c r="B130">
        <v>183796</v>
      </c>
      <c r="C130" t="s">
        <v>251</v>
      </c>
      <c r="D130">
        <v>109140</v>
      </c>
      <c r="E130" s="10" t="str">
        <f>VLOOKUP(+F130, 'TABLE LBR'!$D$1:$E$15, 2,FALSE)</f>
        <v>Floyd</v>
      </c>
      <c r="F130">
        <v>40247</v>
      </c>
      <c r="G130">
        <v>100</v>
      </c>
      <c r="H130" t="s">
        <v>252</v>
      </c>
      <c r="I130">
        <v>40247</v>
      </c>
      <c r="J130" t="s">
        <v>29</v>
      </c>
      <c r="K130" t="s">
        <v>23</v>
      </c>
      <c r="L130" s="10" t="str">
        <f>VLOOKUP(+M130, 'TABLE LBR'!$A$2:$B$48, 2,FALSE)</f>
        <v>ECCR</v>
      </c>
      <c r="M130" t="s">
        <v>30</v>
      </c>
      <c r="N130" t="s">
        <v>25</v>
      </c>
      <c r="O130">
        <v>40000</v>
      </c>
      <c r="P130">
        <v>908</v>
      </c>
      <c r="Q130">
        <v>0</v>
      </c>
      <c r="R130" t="s">
        <v>26</v>
      </c>
      <c r="S130">
        <v>5</v>
      </c>
      <c r="T130" s="12">
        <f t="shared" si="1"/>
        <v>0.05</v>
      </c>
      <c r="U130">
        <v>2011</v>
      </c>
      <c r="V130" s="4">
        <v>5572</v>
      </c>
    </row>
    <row r="131" spans="1:22">
      <c r="A131" t="s">
        <v>250</v>
      </c>
      <c r="B131">
        <v>183796</v>
      </c>
      <c r="C131" t="s">
        <v>251</v>
      </c>
      <c r="D131">
        <v>109140</v>
      </c>
      <c r="E131" s="10" t="str">
        <f>VLOOKUP(+F131, 'TABLE LBR'!$D$1:$E$15, 2,FALSE)</f>
        <v>Floyd</v>
      </c>
      <c r="F131">
        <v>40247</v>
      </c>
      <c r="G131">
        <v>100</v>
      </c>
      <c r="H131" t="s">
        <v>252</v>
      </c>
      <c r="I131">
        <v>40247</v>
      </c>
      <c r="J131" t="s">
        <v>129</v>
      </c>
      <c r="K131" t="s">
        <v>23</v>
      </c>
      <c r="L131" s="10" t="str">
        <f>VLOOKUP(+M131, 'TABLE LBR'!$A$2:$B$48, 2,FALSE)</f>
        <v>ECCR</v>
      </c>
      <c r="M131" t="s">
        <v>130</v>
      </c>
      <c r="N131" t="s">
        <v>25</v>
      </c>
      <c r="O131">
        <v>40000</v>
      </c>
      <c r="P131">
        <v>908</v>
      </c>
      <c r="Q131">
        <v>0</v>
      </c>
      <c r="R131" t="s">
        <v>26</v>
      </c>
      <c r="S131">
        <v>2</v>
      </c>
      <c r="T131" s="12">
        <f t="shared" ref="T131:T194" si="2">G131/100*S131/100</f>
        <v>0.02</v>
      </c>
      <c r="U131">
        <v>2011</v>
      </c>
      <c r="V131" s="4">
        <v>2229</v>
      </c>
    </row>
    <row r="132" spans="1:22">
      <c r="A132" t="s">
        <v>250</v>
      </c>
      <c r="B132">
        <v>183796</v>
      </c>
      <c r="C132" t="s">
        <v>251</v>
      </c>
      <c r="D132">
        <v>109140</v>
      </c>
      <c r="E132" s="10" t="str">
        <f>VLOOKUP(+F132, 'TABLE LBR'!$D$1:$E$15, 2,FALSE)</f>
        <v>Floyd</v>
      </c>
      <c r="F132">
        <v>40247</v>
      </c>
      <c r="G132">
        <v>100</v>
      </c>
      <c r="H132" t="s">
        <v>252</v>
      </c>
      <c r="I132">
        <v>40247</v>
      </c>
      <c r="J132" t="s">
        <v>61</v>
      </c>
      <c r="K132" t="s">
        <v>23</v>
      </c>
      <c r="L132" s="10" t="str">
        <f>VLOOKUP(+M132, 'TABLE LBR'!$A$2:$B$48, 2,FALSE)</f>
        <v>O&amp;M</v>
      </c>
      <c r="M132" t="s">
        <v>62</v>
      </c>
      <c r="N132" t="s">
        <v>25</v>
      </c>
      <c r="O132">
        <v>40000</v>
      </c>
      <c r="P132">
        <v>908</v>
      </c>
      <c r="Q132">
        <v>0</v>
      </c>
      <c r="R132" t="s">
        <v>26</v>
      </c>
      <c r="S132">
        <v>5</v>
      </c>
      <c r="T132" s="12">
        <f t="shared" si="2"/>
        <v>0.05</v>
      </c>
      <c r="U132">
        <v>2011</v>
      </c>
      <c r="V132" s="4">
        <v>5572</v>
      </c>
    </row>
    <row r="133" spans="1:22">
      <c r="A133" t="s">
        <v>250</v>
      </c>
      <c r="B133">
        <v>183796</v>
      </c>
      <c r="C133" t="s">
        <v>251</v>
      </c>
      <c r="D133">
        <v>109140</v>
      </c>
      <c r="E133" s="10" t="str">
        <f>VLOOKUP(+F133, 'TABLE LBR'!$D$1:$E$15, 2,FALSE)</f>
        <v>Floyd</v>
      </c>
      <c r="F133">
        <v>40247</v>
      </c>
      <c r="G133">
        <v>100</v>
      </c>
      <c r="H133" t="s">
        <v>252</v>
      </c>
      <c r="I133">
        <v>40247</v>
      </c>
      <c r="J133" t="s">
        <v>46</v>
      </c>
      <c r="K133" t="s">
        <v>23</v>
      </c>
      <c r="L133" s="10" t="str">
        <f>VLOOKUP(+M133, 'TABLE LBR'!$A$2:$B$48, 2,FALSE)</f>
        <v>O&amp;M</v>
      </c>
      <c r="M133" t="s">
        <v>47</v>
      </c>
      <c r="N133" t="s">
        <v>25</v>
      </c>
      <c r="O133">
        <v>40000</v>
      </c>
      <c r="P133">
        <v>908</v>
      </c>
      <c r="Q133">
        <v>0</v>
      </c>
      <c r="R133" t="s">
        <v>26</v>
      </c>
      <c r="S133">
        <v>10</v>
      </c>
      <c r="T133" s="12">
        <f t="shared" si="2"/>
        <v>0.1</v>
      </c>
      <c r="U133">
        <v>2011</v>
      </c>
      <c r="V133" s="4">
        <v>11145</v>
      </c>
    </row>
    <row r="134" spans="1:22">
      <c r="A134" t="s">
        <v>250</v>
      </c>
      <c r="B134">
        <v>183796</v>
      </c>
      <c r="C134" t="s">
        <v>251</v>
      </c>
      <c r="D134">
        <v>109140</v>
      </c>
      <c r="E134" s="10" t="str">
        <f>VLOOKUP(+F134, 'TABLE LBR'!$D$1:$E$15, 2,FALSE)</f>
        <v>Floyd</v>
      </c>
      <c r="F134">
        <v>40247</v>
      </c>
      <c r="G134">
        <v>100</v>
      </c>
      <c r="H134" t="s">
        <v>252</v>
      </c>
      <c r="I134">
        <v>40247</v>
      </c>
      <c r="J134" t="s">
        <v>48</v>
      </c>
      <c r="K134" t="s">
        <v>23</v>
      </c>
      <c r="L134" s="10" t="str">
        <f>VLOOKUP(+M134, 'TABLE LBR'!$A$2:$B$48, 2,FALSE)</f>
        <v>O&amp;M</v>
      </c>
      <c r="M134" t="s">
        <v>49</v>
      </c>
      <c r="N134" t="s">
        <v>25</v>
      </c>
      <c r="O134">
        <v>40000</v>
      </c>
      <c r="P134">
        <v>908</v>
      </c>
      <c r="Q134">
        <v>0</v>
      </c>
      <c r="R134" t="s">
        <v>26</v>
      </c>
      <c r="S134">
        <v>10</v>
      </c>
      <c r="T134" s="12">
        <f t="shared" si="2"/>
        <v>0.1</v>
      </c>
      <c r="U134">
        <v>2011</v>
      </c>
      <c r="V134" s="4">
        <v>11145</v>
      </c>
    </row>
    <row r="135" spans="1:22">
      <c r="A135" t="s">
        <v>250</v>
      </c>
      <c r="B135">
        <v>183796</v>
      </c>
      <c r="C135" t="s">
        <v>251</v>
      </c>
      <c r="D135">
        <v>109140</v>
      </c>
      <c r="E135" s="10" t="str">
        <f>VLOOKUP(+F135, 'TABLE LBR'!$D$1:$E$15, 2,FALSE)</f>
        <v>Floyd</v>
      </c>
      <c r="F135">
        <v>40247</v>
      </c>
      <c r="G135">
        <v>100</v>
      </c>
      <c r="H135" t="s">
        <v>252</v>
      </c>
      <c r="I135">
        <v>40247</v>
      </c>
      <c r="J135" t="s">
        <v>246</v>
      </c>
      <c r="K135" t="s">
        <v>23</v>
      </c>
      <c r="L135" s="10" t="str">
        <f>VLOOKUP(+M135, 'TABLE LBR'!$A$2:$B$48, 2,FALSE)</f>
        <v>BTL</v>
      </c>
      <c r="M135" t="s">
        <v>247</v>
      </c>
      <c r="N135" t="s">
        <v>25</v>
      </c>
      <c r="O135">
        <v>40000</v>
      </c>
      <c r="P135">
        <v>426</v>
      </c>
      <c r="Q135">
        <v>50750</v>
      </c>
      <c r="R135" t="s">
        <v>26</v>
      </c>
      <c r="S135">
        <v>5</v>
      </c>
      <c r="T135" s="12">
        <f t="shared" si="2"/>
        <v>0.05</v>
      </c>
      <c r="U135">
        <v>2011</v>
      </c>
      <c r="V135" s="4">
        <v>5572</v>
      </c>
    </row>
    <row r="136" spans="1:22">
      <c r="A136" t="s">
        <v>250</v>
      </c>
      <c r="B136">
        <v>183796</v>
      </c>
      <c r="C136" t="s">
        <v>251</v>
      </c>
      <c r="D136">
        <v>109140</v>
      </c>
      <c r="E136" s="10" t="str">
        <f>VLOOKUP(+F136, 'TABLE LBR'!$D$1:$E$15, 2,FALSE)</f>
        <v>Floyd</v>
      </c>
      <c r="F136">
        <v>40247</v>
      </c>
      <c r="G136">
        <v>100</v>
      </c>
      <c r="H136" t="s">
        <v>252</v>
      </c>
      <c r="I136">
        <v>40247</v>
      </c>
      <c r="J136" t="s">
        <v>33</v>
      </c>
      <c r="K136" t="s">
        <v>23</v>
      </c>
      <c r="L136" s="10" t="str">
        <f>VLOOKUP(+M136, 'TABLE LBR'!$A$2:$B$48, 2,FALSE)</f>
        <v>O&amp;M</v>
      </c>
      <c r="M136" t="s">
        <v>34</v>
      </c>
      <c r="N136" t="s">
        <v>25</v>
      </c>
      <c r="O136">
        <v>40000</v>
      </c>
      <c r="P136">
        <v>908</v>
      </c>
      <c r="Q136">
        <v>0</v>
      </c>
      <c r="R136" t="s">
        <v>26</v>
      </c>
      <c r="S136">
        <v>15</v>
      </c>
      <c r="T136" s="12">
        <f t="shared" si="2"/>
        <v>0.15</v>
      </c>
      <c r="U136">
        <v>2011</v>
      </c>
      <c r="V136" s="4">
        <v>16717</v>
      </c>
    </row>
    <row r="137" spans="1:22">
      <c r="A137" t="s">
        <v>250</v>
      </c>
      <c r="B137">
        <v>183796</v>
      </c>
      <c r="C137" t="s">
        <v>251</v>
      </c>
      <c r="D137">
        <v>109140</v>
      </c>
      <c r="E137" s="10" t="str">
        <f>VLOOKUP(+F137, 'TABLE LBR'!$D$1:$E$15, 2,FALSE)</f>
        <v>Floyd</v>
      </c>
      <c r="F137">
        <v>40247</v>
      </c>
      <c r="G137">
        <v>100</v>
      </c>
      <c r="H137" t="s">
        <v>252</v>
      </c>
      <c r="I137">
        <v>40247</v>
      </c>
      <c r="J137" t="s">
        <v>35</v>
      </c>
      <c r="K137" t="s">
        <v>23</v>
      </c>
      <c r="L137" s="10" t="str">
        <f>VLOOKUP(+M137, 'TABLE LBR'!$A$2:$B$48, 2,FALSE)</f>
        <v>O&amp;M</v>
      </c>
      <c r="M137" t="s">
        <v>36</v>
      </c>
      <c r="N137" t="s">
        <v>25</v>
      </c>
      <c r="O137">
        <v>40000</v>
      </c>
      <c r="P137">
        <v>908</v>
      </c>
      <c r="Q137">
        <v>0</v>
      </c>
      <c r="R137" t="s">
        <v>26</v>
      </c>
      <c r="S137">
        <v>15</v>
      </c>
      <c r="T137" s="12">
        <f t="shared" si="2"/>
        <v>0.15</v>
      </c>
      <c r="U137">
        <v>2011</v>
      </c>
      <c r="V137" s="4">
        <v>16717</v>
      </c>
    </row>
    <row r="138" spans="1:22">
      <c r="A138" t="s">
        <v>380</v>
      </c>
      <c r="B138">
        <v>310491</v>
      </c>
      <c r="C138" t="s">
        <v>72</v>
      </c>
      <c r="D138">
        <v>64199</v>
      </c>
      <c r="E138" s="10" t="str">
        <f>VLOOKUP(+F138, 'TABLE LBR'!$D$1:$E$15, 2,FALSE)</f>
        <v>McDanal</v>
      </c>
      <c r="F138">
        <v>42015</v>
      </c>
      <c r="G138">
        <v>100</v>
      </c>
      <c r="H138" t="s">
        <v>381</v>
      </c>
      <c r="I138">
        <v>42015</v>
      </c>
      <c r="J138" t="s">
        <v>22</v>
      </c>
      <c r="K138" t="s">
        <v>23</v>
      </c>
      <c r="L138" s="10" t="str">
        <f>VLOOKUP(+M138, 'TABLE LBR'!$A$2:$B$48, 2,FALSE)</f>
        <v>ECCR</v>
      </c>
      <c r="M138" t="s">
        <v>24</v>
      </c>
      <c r="N138" t="s">
        <v>25</v>
      </c>
      <c r="O138">
        <v>40000</v>
      </c>
      <c r="P138">
        <v>908</v>
      </c>
      <c r="Q138">
        <v>0</v>
      </c>
      <c r="R138" t="s">
        <v>26</v>
      </c>
      <c r="S138">
        <v>10</v>
      </c>
      <c r="T138" s="12">
        <f t="shared" si="2"/>
        <v>0.1</v>
      </c>
      <c r="U138">
        <v>2011</v>
      </c>
      <c r="V138" s="4">
        <v>6556</v>
      </c>
    </row>
    <row r="139" spans="1:22">
      <c r="A139" t="s">
        <v>380</v>
      </c>
      <c r="B139">
        <v>310491</v>
      </c>
      <c r="C139" t="s">
        <v>72</v>
      </c>
      <c r="D139">
        <v>64199</v>
      </c>
      <c r="E139" s="10" t="str">
        <f>VLOOKUP(+F139, 'TABLE LBR'!$D$1:$E$15, 2,FALSE)</f>
        <v>McDanal</v>
      </c>
      <c r="F139">
        <v>42015</v>
      </c>
      <c r="G139">
        <v>100</v>
      </c>
      <c r="H139" t="s">
        <v>381</v>
      </c>
      <c r="I139">
        <v>42015</v>
      </c>
      <c r="J139" t="s">
        <v>27</v>
      </c>
      <c r="K139" t="s">
        <v>23</v>
      </c>
      <c r="L139" s="10" t="str">
        <f>VLOOKUP(+M139, 'TABLE LBR'!$A$2:$B$48, 2,FALSE)</f>
        <v>ECCR</v>
      </c>
      <c r="M139" t="s">
        <v>28</v>
      </c>
      <c r="N139" t="s">
        <v>25</v>
      </c>
      <c r="O139">
        <v>40000</v>
      </c>
      <c r="P139">
        <v>908</v>
      </c>
      <c r="Q139">
        <v>0</v>
      </c>
      <c r="R139" t="s">
        <v>26</v>
      </c>
      <c r="S139">
        <v>40</v>
      </c>
      <c r="T139" s="12">
        <f t="shared" si="2"/>
        <v>0.4</v>
      </c>
      <c r="U139">
        <v>2011</v>
      </c>
      <c r="V139" s="4">
        <v>26223</v>
      </c>
    </row>
    <row r="140" spans="1:22">
      <c r="A140" t="s">
        <v>380</v>
      </c>
      <c r="B140">
        <v>310491</v>
      </c>
      <c r="C140" t="s">
        <v>72</v>
      </c>
      <c r="D140">
        <v>64199</v>
      </c>
      <c r="E140" s="10" t="str">
        <f>VLOOKUP(+F140, 'TABLE LBR'!$D$1:$E$15, 2,FALSE)</f>
        <v>McDanal</v>
      </c>
      <c r="F140">
        <v>42015</v>
      </c>
      <c r="G140">
        <v>100</v>
      </c>
      <c r="H140" t="s">
        <v>381</v>
      </c>
      <c r="I140">
        <v>42015</v>
      </c>
      <c r="J140" t="s">
        <v>33</v>
      </c>
      <c r="K140" t="s">
        <v>23</v>
      </c>
      <c r="L140" s="10" t="str">
        <f>VLOOKUP(+M140, 'TABLE LBR'!$A$2:$B$48, 2,FALSE)</f>
        <v>O&amp;M</v>
      </c>
      <c r="M140" t="s">
        <v>34</v>
      </c>
      <c r="N140" t="s">
        <v>25</v>
      </c>
      <c r="O140">
        <v>40000</v>
      </c>
      <c r="P140">
        <v>908</v>
      </c>
      <c r="Q140">
        <v>0</v>
      </c>
      <c r="R140" t="s">
        <v>26</v>
      </c>
      <c r="S140">
        <v>50</v>
      </c>
      <c r="T140" s="12">
        <f t="shared" si="2"/>
        <v>0.5</v>
      </c>
      <c r="U140">
        <v>2011</v>
      </c>
      <c r="V140" s="4">
        <v>32779</v>
      </c>
    </row>
    <row r="141" spans="1:22">
      <c r="A141" t="s">
        <v>95</v>
      </c>
      <c r="B141">
        <v>982990</v>
      </c>
      <c r="C141" t="s">
        <v>59</v>
      </c>
      <c r="D141">
        <v>84161</v>
      </c>
      <c r="E141" s="10" t="str">
        <f>VLOOKUP(+F141, 'TABLE LBR'!$D$1:$E$15, 2,FALSE)</f>
        <v>Swilley</v>
      </c>
      <c r="F141">
        <v>42034</v>
      </c>
      <c r="G141">
        <v>100</v>
      </c>
      <c r="H141" t="s">
        <v>96</v>
      </c>
      <c r="I141">
        <v>42034</v>
      </c>
      <c r="J141" t="s">
        <v>40</v>
      </c>
      <c r="K141" t="s">
        <v>23</v>
      </c>
      <c r="L141" s="10" t="str">
        <f>VLOOKUP(+M141, 'TABLE LBR'!$A$2:$B$48, 2,FALSE)</f>
        <v>ECCR</v>
      </c>
      <c r="M141" t="s">
        <v>41</v>
      </c>
      <c r="N141" t="s">
        <v>25</v>
      </c>
      <c r="O141">
        <v>40000</v>
      </c>
      <c r="P141">
        <v>908</v>
      </c>
      <c r="Q141">
        <v>0</v>
      </c>
      <c r="R141" t="s">
        <v>26</v>
      </c>
      <c r="S141">
        <v>10</v>
      </c>
      <c r="T141" s="12">
        <f t="shared" si="2"/>
        <v>0.1</v>
      </c>
      <c r="U141">
        <v>2011</v>
      </c>
      <c r="V141" s="4">
        <v>8594</v>
      </c>
    </row>
    <row r="142" spans="1:22">
      <c r="A142" t="s">
        <v>95</v>
      </c>
      <c r="B142">
        <v>982990</v>
      </c>
      <c r="C142" t="s">
        <v>59</v>
      </c>
      <c r="D142">
        <v>84161</v>
      </c>
      <c r="E142" s="10" t="str">
        <f>VLOOKUP(+F142, 'TABLE LBR'!$D$1:$E$15, 2,FALSE)</f>
        <v>Swilley</v>
      </c>
      <c r="F142">
        <v>42034</v>
      </c>
      <c r="G142">
        <v>100</v>
      </c>
      <c r="H142" t="s">
        <v>96</v>
      </c>
      <c r="I142">
        <v>42034</v>
      </c>
      <c r="J142" t="s">
        <v>42</v>
      </c>
      <c r="K142" t="s">
        <v>23</v>
      </c>
      <c r="L142" s="10" t="str">
        <f>VLOOKUP(+M142, 'TABLE LBR'!$A$2:$B$48, 2,FALSE)</f>
        <v>ECCR</v>
      </c>
      <c r="M142" t="s">
        <v>43</v>
      </c>
      <c r="N142" t="s">
        <v>25</v>
      </c>
      <c r="O142">
        <v>40000</v>
      </c>
      <c r="P142">
        <v>908</v>
      </c>
      <c r="Q142">
        <v>0</v>
      </c>
      <c r="R142" t="s">
        <v>26</v>
      </c>
      <c r="S142">
        <v>15</v>
      </c>
      <c r="T142" s="12">
        <f t="shared" si="2"/>
        <v>0.15</v>
      </c>
      <c r="U142">
        <v>2011</v>
      </c>
      <c r="V142" s="4">
        <v>12892</v>
      </c>
    </row>
    <row r="143" spans="1:22">
      <c r="A143" t="s">
        <v>95</v>
      </c>
      <c r="B143">
        <v>982990</v>
      </c>
      <c r="C143" t="s">
        <v>59</v>
      </c>
      <c r="D143">
        <v>84161</v>
      </c>
      <c r="E143" s="10" t="str">
        <f>VLOOKUP(+F143, 'TABLE LBR'!$D$1:$E$15, 2,FALSE)</f>
        <v>Swilley</v>
      </c>
      <c r="F143">
        <v>42034</v>
      </c>
      <c r="G143">
        <v>100</v>
      </c>
      <c r="H143" t="s">
        <v>96</v>
      </c>
      <c r="I143">
        <v>42034</v>
      </c>
      <c r="J143" t="s">
        <v>44</v>
      </c>
      <c r="K143" t="s">
        <v>23</v>
      </c>
      <c r="L143" s="10" t="str">
        <f>VLOOKUP(+M143, 'TABLE LBR'!$A$2:$B$48, 2,FALSE)</f>
        <v>ECCR</v>
      </c>
      <c r="M143" t="s">
        <v>45</v>
      </c>
      <c r="N143" t="s">
        <v>25</v>
      </c>
      <c r="O143">
        <v>40000</v>
      </c>
      <c r="P143">
        <v>908</v>
      </c>
      <c r="Q143">
        <v>0</v>
      </c>
      <c r="R143" t="s">
        <v>26</v>
      </c>
      <c r="S143">
        <v>2</v>
      </c>
      <c r="T143" s="12">
        <f t="shared" si="2"/>
        <v>0.02</v>
      </c>
      <c r="U143">
        <v>2011</v>
      </c>
      <c r="V143" s="4">
        <v>1719</v>
      </c>
    </row>
    <row r="144" spans="1:22">
      <c r="A144" t="s">
        <v>95</v>
      </c>
      <c r="B144">
        <v>982990</v>
      </c>
      <c r="C144" t="s">
        <v>59</v>
      </c>
      <c r="D144">
        <v>84161</v>
      </c>
      <c r="E144" s="10" t="str">
        <f>VLOOKUP(+F144, 'TABLE LBR'!$D$1:$E$15, 2,FALSE)</f>
        <v>Swilley</v>
      </c>
      <c r="F144">
        <v>42034</v>
      </c>
      <c r="G144">
        <v>100</v>
      </c>
      <c r="H144" t="s">
        <v>96</v>
      </c>
      <c r="I144">
        <v>42034</v>
      </c>
      <c r="J144" t="s">
        <v>46</v>
      </c>
      <c r="K144" t="s">
        <v>23</v>
      </c>
      <c r="L144" s="10" t="str">
        <f>VLOOKUP(+M144, 'TABLE LBR'!$A$2:$B$48, 2,FALSE)</f>
        <v>O&amp;M</v>
      </c>
      <c r="M144" t="s">
        <v>47</v>
      </c>
      <c r="N144" t="s">
        <v>25</v>
      </c>
      <c r="O144">
        <v>40000</v>
      </c>
      <c r="P144">
        <v>908</v>
      </c>
      <c r="Q144">
        <v>0</v>
      </c>
      <c r="R144" t="s">
        <v>26</v>
      </c>
      <c r="S144">
        <v>63</v>
      </c>
      <c r="T144" s="12">
        <f t="shared" si="2"/>
        <v>0.63</v>
      </c>
      <c r="U144">
        <v>2011</v>
      </c>
      <c r="V144" s="4">
        <v>54145</v>
      </c>
    </row>
    <row r="145" spans="1:22">
      <c r="A145" t="s">
        <v>95</v>
      </c>
      <c r="B145">
        <v>982990</v>
      </c>
      <c r="C145" t="s">
        <v>59</v>
      </c>
      <c r="D145">
        <v>84161</v>
      </c>
      <c r="E145" s="10" t="str">
        <f>VLOOKUP(+F145, 'TABLE LBR'!$D$1:$E$15, 2,FALSE)</f>
        <v>Swilley</v>
      </c>
      <c r="F145">
        <v>42034</v>
      </c>
      <c r="G145">
        <v>100</v>
      </c>
      <c r="H145" t="s">
        <v>96</v>
      </c>
      <c r="I145">
        <v>42034</v>
      </c>
      <c r="J145" t="s">
        <v>48</v>
      </c>
      <c r="K145" t="s">
        <v>23</v>
      </c>
      <c r="L145" s="10" t="str">
        <f>VLOOKUP(+M145, 'TABLE LBR'!$A$2:$B$48, 2,FALSE)</f>
        <v>O&amp;M</v>
      </c>
      <c r="M145" t="s">
        <v>49</v>
      </c>
      <c r="N145" t="s">
        <v>25</v>
      </c>
      <c r="O145">
        <v>40000</v>
      </c>
      <c r="P145">
        <v>908</v>
      </c>
      <c r="Q145">
        <v>0</v>
      </c>
      <c r="R145" t="s">
        <v>26</v>
      </c>
      <c r="S145">
        <v>5</v>
      </c>
      <c r="T145" s="12">
        <f t="shared" si="2"/>
        <v>0.05</v>
      </c>
      <c r="U145">
        <v>2011</v>
      </c>
      <c r="V145" s="4">
        <v>4297</v>
      </c>
    </row>
    <row r="146" spans="1:22">
      <c r="A146" t="s">
        <v>95</v>
      </c>
      <c r="B146">
        <v>982990</v>
      </c>
      <c r="C146" t="s">
        <v>59</v>
      </c>
      <c r="D146">
        <v>84161</v>
      </c>
      <c r="E146" s="10" t="str">
        <f>VLOOKUP(+F146, 'TABLE LBR'!$D$1:$E$15, 2,FALSE)</f>
        <v>Swilley</v>
      </c>
      <c r="F146">
        <v>42034</v>
      </c>
      <c r="G146">
        <v>100</v>
      </c>
      <c r="H146" t="s">
        <v>96</v>
      </c>
      <c r="I146">
        <v>42034</v>
      </c>
      <c r="J146" t="s">
        <v>50</v>
      </c>
      <c r="K146" t="s">
        <v>23</v>
      </c>
      <c r="L146" s="10" t="str">
        <f>VLOOKUP(+M146, 'TABLE LBR'!$A$2:$B$48, 2,FALSE)</f>
        <v>O&amp;M</v>
      </c>
      <c r="M146" t="s">
        <v>51</v>
      </c>
      <c r="N146" t="s">
        <v>25</v>
      </c>
      <c r="O146">
        <v>40000</v>
      </c>
      <c r="P146">
        <v>908</v>
      </c>
      <c r="Q146">
        <v>0</v>
      </c>
      <c r="R146" t="s">
        <v>26</v>
      </c>
      <c r="S146">
        <v>5</v>
      </c>
      <c r="T146" s="12">
        <f t="shared" si="2"/>
        <v>0.05</v>
      </c>
      <c r="U146">
        <v>2011</v>
      </c>
      <c r="V146" s="4">
        <v>4297</v>
      </c>
    </row>
    <row r="147" spans="1:22">
      <c r="A147" t="s">
        <v>93</v>
      </c>
      <c r="B147">
        <v>314789</v>
      </c>
      <c r="C147" t="s">
        <v>59</v>
      </c>
      <c r="D147">
        <v>74250</v>
      </c>
      <c r="E147" s="10" t="str">
        <f>VLOOKUP(+F147, 'TABLE LBR'!$D$1:$E$15, 2,FALSE)</f>
        <v>Swilley</v>
      </c>
      <c r="F147">
        <v>42034</v>
      </c>
      <c r="G147">
        <v>100</v>
      </c>
      <c r="H147" t="s">
        <v>94</v>
      </c>
      <c r="I147">
        <v>42034</v>
      </c>
      <c r="J147" t="s">
        <v>40</v>
      </c>
      <c r="K147" t="s">
        <v>23</v>
      </c>
      <c r="L147" s="10" t="str">
        <f>VLOOKUP(+M147, 'TABLE LBR'!$A$2:$B$48, 2,FALSE)</f>
        <v>ECCR</v>
      </c>
      <c r="M147" t="s">
        <v>41</v>
      </c>
      <c r="N147" t="s">
        <v>25</v>
      </c>
      <c r="O147">
        <v>40000</v>
      </c>
      <c r="P147">
        <v>908</v>
      </c>
      <c r="Q147">
        <v>0</v>
      </c>
      <c r="R147" t="s">
        <v>26</v>
      </c>
      <c r="S147">
        <v>10</v>
      </c>
      <c r="T147" s="12">
        <f t="shared" si="2"/>
        <v>0.1</v>
      </c>
      <c r="U147">
        <v>2011</v>
      </c>
      <c r="V147" s="4">
        <v>7582</v>
      </c>
    </row>
    <row r="148" spans="1:22">
      <c r="A148" t="s">
        <v>93</v>
      </c>
      <c r="B148">
        <v>314789</v>
      </c>
      <c r="C148" t="s">
        <v>59</v>
      </c>
      <c r="D148">
        <v>74250</v>
      </c>
      <c r="E148" s="10" t="str">
        <f>VLOOKUP(+F148, 'TABLE LBR'!$D$1:$E$15, 2,FALSE)</f>
        <v>Swilley</v>
      </c>
      <c r="F148">
        <v>42034</v>
      </c>
      <c r="G148">
        <v>100</v>
      </c>
      <c r="H148" t="s">
        <v>94</v>
      </c>
      <c r="I148">
        <v>42034</v>
      </c>
      <c r="J148" t="s">
        <v>42</v>
      </c>
      <c r="K148" t="s">
        <v>23</v>
      </c>
      <c r="L148" s="10" t="str">
        <f>VLOOKUP(+M148, 'TABLE LBR'!$A$2:$B$48, 2,FALSE)</f>
        <v>ECCR</v>
      </c>
      <c r="M148" t="s">
        <v>43</v>
      </c>
      <c r="N148" t="s">
        <v>25</v>
      </c>
      <c r="O148">
        <v>40000</v>
      </c>
      <c r="P148">
        <v>908</v>
      </c>
      <c r="Q148">
        <v>0</v>
      </c>
      <c r="R148" t="s">
        <v>26</v>
      </c>
      <c r="S148">
        <v>15</v>
      </c>
      <c r="T148" s="12">
        <f t="shared" si="2"/>
        <v>0.15</v>
      </c>
      <c r="U148">
        <v>2011</v>
      </c>
      <c r="V148" s="4">
        <v>11373</v>
      </c>
    </row>
    <row r="149" spans="1:22">
      <c r="A149" t="s">
        <v>93</v>
      </c>
      <c r="B149">
        <v>314789</v>
      </c>
      <c r="C149" t="s">
        <v>59</v>
      </c>
      <c r="D149">
        <v>74250</v>
      </c>
      <c r="E149" s="10" t="str">
        <f>VLOOKUP(+F149, 'TABLE LBR'!$D$1:$E$15, 2,FALSE)</f>
        <v>Swilley</v>
      </c>
      <c r="F149">
        <v>42034</v>
      </c>
      <c r="G149">
        <v>100</v>
      </c>
      <c r="H149" t="s">
        <v>94</v>
      </c>
      <c r="I149">
        <v>42034</v>
      </c>
      <c r="J149" t="s">
        <v>44</v>
      </c>
      <c r="K149" t="s">
        <v>23</v>
      </c>
      <c r="L149" s="10" t="str">
        <f>VLOOKUP(+M149, 'TABLE LBR'!$A$2:$B$48, 2,FALSE)</f>
        <v>ECCR</v>
      </c>
      <c r="M149" t="s">
        <v>45</v>
      </c>
      <c r="N149" t="s">
        <v>25</v>
      </c>
      <c r="O149">
        <v>40000</v>
      </c>
      <c r="P149">
        <v>908</v>
      </c>
      <c r="Q149">
        <v>0</v>
      </c>
      <c r="R149" t="s">
        <v>26</v>
      </c>
      <c r="S149">
        <v>2</v>
      </c>
      <c r="T149" s="12">
        <f t="shared" si="2"/>
        <v>0.02</v>
      </c>
      <c r="U149">
        <v>2011</v>
      </c>
      <c r="V149" s="4">
        <v>1516</v>
      </c>
    </row>
    <row r="150" spans="1:22">
      <c r="A150" t="s">
        <v>93</v>
      </c>
      <c r="B150">
        <v>314789</v>
      </c>
      <c r="C150" t="s">
        <v>59</v>
      </c>
      <c r="D150">
        <v>74250</v>
      </c>
      <c r="E150" s="10" t="str">
        <f>VLOOKUP(+F150, 'TABLE LBR'!$D$1:$E$15, 2,FALSE)</f>
        <v>Swilley</v>
      </c>
      <c r="F150">
        <v>42034</v>
      </c>
      <c r="G150">
        <v>100</v>
      </c>
      <c r="H150" t="s">
        <v>94</v>
      </c>
      <c r="I150">
        <v>42034</v>
      </c>
      <c r="J150" t="s">
        <v>46</v>
      </c>
      <c r="K150" t="s">
        <v>23</v>
      </c>
      <c r="L150" s="10" t="str">
        <f>VLOOKUP(+M150, 'TABLE LBR'!$A$2:$B$48, 2,FALSE)</f>
        <v>O&amp;M</v>
      </c>
      <c r="M150" t="s">
        <v>47</v>
      </c>
      <c r="N150" t="s">
        <v>25</v>
      </c>
      <c r="O150">
        <v>40000</v>
      </c>
      <c r="P150">
        <v>908</v>
      </c>
      <c r="Q150">
        <v>0</v>
      </c>
      <c r="R150" t="s">
        <v>26</v>
      </c>
      <c r="S150">
        <v>56</v>
      </c>
      <c r="T150" s="12">
        <f t="shared" si="2"/>
        <v>0.56000000000000005</v>
      </c>
      <c r="U150">
        <v>2011</v>
      </c>
      <c r="V150" s="4">
        <v>42458</v>
      </c>
    </row>
    <row r="151" spans="1:22">
      <c r="A151" t="s">
        <v>93</v>
      </c>
      <c r="B151">
        <v>314789</v>
      </c>
      <c r="C151" t="s">
        <v>59</v>
      </c>
      <c r="D151">
        <v>74250</v>
      </c>
      <c r="E151" s="10" t="str">
        <f>VLOOKUP(+F151, 'TABLE LBR'!$D$1:$E$15, 2,FALSE)</f>
        <v>Swilley</v>
      </c>
      <c r="F151">
        <v>42034</v>
      </c>
      <c r="G151">
        <v>100</v>
      </c>
      <c r="H151" t="s">
        <v>94</v>
      </c>
      <c r="I151">
        <v>42034</v>
      </c>
      <c r="J151" t="s">
        <v>48</v>
      </c>
      <c r="K151" t="s">
        <v>23</v>
      </c>
      <c r="L151" s="10" t="str">
        <f>VLOOKUP(+M151, 'TABLE LBR'!$A$2:$B$48, 2,FALSE)</f>
        <v>O&amp;M</v>
      </c>
      <c r="M151" t="s">
        <v>49</v>
      </c>
      <c r="N151" t="s">
        <v>25</v>
      </c>
      <c r="O151">
        <v>40000</v>
      </c>
      <c r="P151">
        <v>908</v>
      </c>
      <c r="Q151">
        <v>0</v>
      </c>
      <c r="R151" t="s">
        <v>26</v>
      </c>
      <c r="S151">
        <v>5</v>
      </c>
      <c r="T151" s="12">
        <f t="shared" si="2"/>
        <v>0.05</v>
      </c>
      <c r="U151">
        <v>2011</v>
      </c>
      <c r="V151" s="4">
        <v>3791</v>
      </c>
    </row>
    <row r="152" spans="1:22">
      <c r="A152" t="s">
        <v>93</v>
      </c>
      <c r="B152">
        <v>314789</v>
      </c>
      <c r="C152" t="s">
        <v>59</v>
      </c>
      <c r="D152">
        <v>74250</v>
      </c>
      <c r="E152" s="10" t="str">
        <f>VLOOKUP(+F152, 'TABLE LBR'!$D$1:$E$15, 2,FALSE)</f>
        <v>Swilley</v>
      </c>
      <c r="F152">
        <v>42034</v>
      </c>
      <c r="G152">
        <v>100</v>
      </c>
      <c r="H152" t="s">
        <v>94</v>
      </c>
      <c r="I152">
        <v>42034</v>
      </c>
      <c r="J152" t="s">
        <v>50</v>
      </c>
      <c r="K152" t="s">
        <v>23</v>
      </c>
      <c r="L152" s="10" t="str">
        <f>VLOOKUP(+M152, 'TABLE LBR'!$A$2:$B$48, 2,FALSE)</f>
        <v>O&amp;M</v>
      </c>
      <c r="M152" t="s">
        <v>51</v>
      </c>
      <c r="N152" t="s">
        <v>25</v>
      </c>
      <c r="O152">
        <v>40000</v>
      </c>
      <c r="P152">
        <v>908</v>
      </c>
      <c r="Q152">
        <v>0</v>
      </c>
      <c r="R152" t="s">
        <v>26</v>
      </c>
      <c r="S152">
        <v>12</v>
      </c>
      <c r="T152" s="12">
        <f t="shared" si="2"/>
        <v>0.12</v>
      </c>
      <c r="U152">
        <v>2011</v>
      </c>
      <c r="V152" s="4">
        <v>9098</v>
      </c>
    </row>
    <row r="153" spans="1:22">
      <c r="A153" t="s">
        <v>37</v>
      </c>
      <c r="B153">
        <v>822966</v>
      </c>
      <c r="C153" t="s">
        <v>38</v>
      </c>
      <c r="D153">
        <v>73890</v>
      </c>
      <c r="E153" s="10" t="str">
        <f>VLOOKUP(+F153, 'TABLE LBR'!$D$1:$E$15, 2,FALSE)</f>
        <v>Swilley</v>
      </c>
      <c r="F153">
        <v>42034</v>
      </c>
      <c r="G153">
        <v>100</v>
      </c>
      <c r="H153" t="s">
        <v>39</v>
      </c>
      <c r="I153">
        <v>42034</v>
      </c>
      <c r="J153" t="s">
        <v>40</v>
      </c>
      <c r="K153" t="s">
        <v>23</v>
      </c>
      <c r="L153" s="10" t="str">
        <f>VLOOKUP(+M153, 'TABLE LBR'!$A$2:$B$48, 2,FALSE)</f>
        <v>ECCR</v>
      </c>
      <c r="M153" t="s">
        <v>41</v>
      </c>
      <c r="N153" t="s">
        <v>25</v>
      </c>
      <c r="O153">
        <v>40000</v>
      </c>
      <c r="P153">
        <v>908</v>
      </c>
      <c r="Q153">
        <v>0</v>
      </c>
      <c r="R153" t="s">
        <v>26</v>
      </c>
      <c r="S153">
        <v>15</v>
      </c>
      <c r="T153" s="12">
        <f t="shared" si="2"/>
        <v>0.15</v>
      </c>
      <c r="U153">
        <v>2011</v>
      </c>
      <c r="V153" s="4">
        <v>11318</v>
      </c>
    </row>
    <row r="154" spans="1:22">
      <c r="A154" t="s">
        <v>37</v>
      </c>
      <c r="B154">
        <v>822966</v>
      </c>
      <c r="C154" t="s">
        <v>38</v>
      </c>
      <c r="D154">
        <v>73890</v>
      </c>
      <c r="E154" s="10" t="str">
        <f>VLOOKUP(+F154, 'TABLE LBR'!$D$1:$E$15, 2,FALSE)</f>
        <v>Swilley</v>
      </c>
      <c r="F154">
        <v>42034</v>
      </c>
      <c r="G154">
        <v>100</v>
      </c>
      <c r="H154" t="s">
        <v>39</v>
      </c>
      <c r="I154">
        <v>42034</v>
      </c>
      <c r="J154" t="s">
        <v>42</v>
      </c>
      <c r="K154" t="s">
        <v>23</v>
      </c>
      <c r="L154" s="10" t="str">
        <f>VLOOKUP(+M154, 'TABLE LBR'!$A$2:$B$48, 2,FALSE)</f>
        <v>ECCR</v>
      </c>
      <c r="M154" t="s">
        <v>43</v>
      </c>
      <c r="N154" t="s">
        <v>25</v>
      </c>
      <c r="O154">
        <v>40000</v>
      </c>
      <c r="P154">
        <v>908</v>
      </c>
      <c r="Q154">
        <v>0</v>
      </c>
      <c r="R154" t="s">
        <v>26</v>
      </c>
      <c r="S154">
        <v>15</v>
      </c>
      <c r="T154" s="12">
        <f t="shared" si="2"/>
        <v>0.15</v>
      </c>
      <c r="U154">
        <v>2011</v>
      </c>
      <c r="V154" s="4">
        <v>11318</v>
      </c>
    </row>
    <row r="155" spans="1:22">
      <c r="A155" t="s">
        <v>37</v>
      </c>
      <c r="B155">
        <v>822966</v>
      </c>
      <c r="C155" t="s">
        <v>38</v>
      </c>
      <c r="D155">
        <v>73890</v>
      </c>
      <c r="E155" s="10" t="str">
        <f>VLOOKUP(+F155, 'TABLE LBR'!$D$1:$E$15, 2,FALSE)</f>
        <v>Swilley</v>
      </c>
      <c r="F155">
        <v>42034</v>
      </c>
      <c r="G155">
        <v>100</v>
      </c>
      <c r="H155" t="s">
        <v>39</v>
      </c>
      <c r="I155">
        <v>42034</v>
      </c>
      <c r="J155" t="s">
        <v>44</v>
      </c>
      <c r="K155" t="s">
        <v>23</v>
      </c>
      <c r="L155" s="10" t="str">
        <f>VLOOKUP(+M155, 'TABLE LBR'!$A$2:$B$48, 2,FALSE)</f>
        <v>ECCR</v>
      </c>
      <c r="M155" t="s">
        <v>45</v>
      </c>
      <c r="N155" t="s">
        <v>25</v>
      </c>
      <c r="O155">
        <v>40000</v>
      </c>
      <c r="P155">
        <v>908</v>
      </c>
      <c r="Q155">
        <v>0</v>
      </c>
      <c r="R155" t="s">
        <v>26</v>
      </c>
      <c r="S155">
        <v>2</v>
      </c>
      <c r="T155" s="12">
        <f t="shared" si="2"/>
        <v>0.02</v>
      </c>
      <c r="U155">
        <v>2011</v>
      </c>
      <c r="V155" s="4">
        <v>1509</v>
      </c>
    </row>
    <row r="156" spans="1:22">
      <c r="A156" t="s">
        <v>37</v>
      </c>
      <c r="B156">
        <v>822966</v>
      </c>
      <c r="C156" t="s">
        <v>38</v>
      </c>
      <c r="D156">
        <v>73890</v>
      </c>
      <c r="E156" s="10" t="str">
        <f>VLOOKUP(+F156, 'TABLE LBR'!$D$1:$E$15, 2,FALSE)</f>
        <v>Swilley</v>
      </c>
      <c r="F156">
        <v>42034</v>
      </c>
      <c r="G156">
        <v>100</v>
      </c>
      <c r="H156" t="s">
        <v>39</v>
      </c>
      <c r="I156">
        <v>42034</v>
      </c>
      <c r="J156" t="s">
        <v>46</v>
      </c>
      <c r="K156" t="s">
        <v>23</v>
      </c>
      <c r="L156" s="10" t="str">
        <f>VLOOKUP(+M156, 'TABLE LBR'!$A$2:$B$48, 2,FALSE)</f>
        <v>O&amp;M</v>
      </c>
      <c r="M156" t="s">
        <v>47</v>
      </c>
      <c r="N156" t="s">
        <v>25</v>
      </c>
      <c r="O156">
        <v>40000</v>
      </c>
      <c r="P156">
        <v>908</v>
      </c>
      <c r="Q156">
        <v>0</v>
      </c>
      <c r="R156" t="s">
        <v>26</v>
      </c>
      <c r="S156">
        <v>62</v>
      </c>
      <c r="T156" s="12">
        <f t="shared" si="2"/>
        <v>0.62</v>
      </c>
      <c r="U156">
        <v>2011</v>
      </c>
      <c r="V156" s="4">
        <v>46781</v>
      </c>
    </row>
    <row r="157" spans="1:22">
      <c r="A157" t="s">
        <v>37</v>
      </c>
      <c r="B157">
        <v>822966</v>
      </c>
      <c r="C157" t="s">
        <v>38</v>
      </c>
      <c r="D157">
        <v>73890</v>
      </c>
      <c r="E157" s="10" t="str">
        <f>VLOOKUP(+F157, 'TABLE LBR'!$D$1:$E$15, 2,FALSE)</f>
        <v>Swilley</v>
      </c>
      <c r="F157">
        <v>42034</v>
      </c>
      <c r="G157">
        <v>100</v>
      </c>
      <c r="H157" t="s">
        <v>39</v>
      </c>
      <c r="I157">
        <v>42034</v>
      </c>
      <c r="J157" t="s">
        <v>48</v>
      </c>
      <c r="K157" t="s">
        <v>23</v>
      </c>
      <c r="L157" s="10" t="str">
        <f>VLOOKUP(+M157, 'TABLE LBR'!$A$2:$B$48, 2,FALSE)</f>
        <v>O&amp;M</v>
      </c>
      <c r="M157" t="s">
        <v>49</v>
      </c>
      <c r="N157" t="s">
        <v>25</v>
      </c>
      <c r="O157">
        <v>40000</v>
      </c>
      <c r="P157">
        <v>908</v>
      </c>
      <c r="Q157">
        <v>0</v>
      </c>
      <c r="R157" t="s">
        <v>26</v>
      </c>
      <c r="S157">
        <v>3</v>
      </c>
      <c r="T157" s="12">
        <f t="shared" si="2"/>
        <v>0.03</v>
      </c>
      <c r="U157">
        <v>2011</v>
      </c>
      <c r="V157" s="4">
        <v>2264</v>
      </c>
    </row>
    <row r="158" spans="1:22">
      <c r="A158" t="s">
        <v>37</v>
      </c>
      <c r="B158">
        <v>822966</v>
      </c>
      <c r="C158" t="s">
        <v>38</v>
      </c>
      <c r="D158">
        <v>73890</v>
      </c>
      <c r="E158" s="10" t="str">
        <f>VLOOKUP(+F158, 'TABLE LBR'!$D$1:$E$15, 2,FALSE)</f>
        <v>Swilley</v>
      </c>
      <c r="F158">
        <v>42034</v>
      </c>
      <c r="G158">
        <v>100</v>
      </c>
      <c r="H158" t="s">
        <v>39</v>
      </c>
      <c r="I158">
        <v>42034</v>
      </c>
      <c r="J158" t="s">
        <v>50</v>
      </c>
      <c r="K158" t="s">
        <v>23</v>
      </c>
      <c r="L158" s="10" t="str">
        <f>VLOOKUP(+M158, 'TABLE LBR'!$A$2:$B$48, 2,FALSE)</f>
        <v>O&amp;M</v>
      </c>
      <c r="M158" t="s">
        <v>51</v>
      </c>
      <c r="N158" t="s">
        <v>25</v>
      </c>
      <c r="O158">
        <v>40000</v>
      </c>
      <c r="P158">
        <v>908</v>
      </c>
      <c r="Q158">
        <v>0</v>
      </c>
      <c r="R158" t="s">
        <v>26</v>
      </c>
      <c r="S158">
        <v>3</v>
      </c>
      <c r="T158" s="12">
        <f t="shared" si="2"/>
        <v>0.03</v>
      </c>
      <c r="U158">
        <v>2011</v>
      </c>
      <c r="V158" s="4">
        <v>2264</v>
      </c>
    </row>
    <row r="159" spans="1:22">
      <c r="A159" t="s">
        <v>71</v>
      </c>
      <c r="B159">
        <v>702918</v>
      </c>
      <c r="C159" t="s">
        <v>72</v>
      </c>
      <c r="D159">
        <v>56086</v>
      </c>
      <c r="E159" s="10" t="str">
        <f>VLOOKUP(+F159, 'TABLE LBR'!$D$1:$E$15, 2,FALSE)</f>
        <v>Swilley</v>
      </c>
      <c r="F159">
        <v>42034</v>
      </c>
      <c r="G159">
        <v>100</v>
      </c>
      <c r="H159" t="s">
        <v>73</v>
      </c>
      <c r="I159">
        <v>42034</v>
      </c>
      <c r="J159" t="s">
        <v>22</v>
      </c>
      <c r="K159" t="s">
        <v>23</v>
      </c>
      <c r="L159" s="10" t="str">
        <f>VLOOKUP(+M159, 'TABLE LBR'!$A$2:$B$48, 2,FALSE)</f>
        <v>ECCR</v>
      </c>
      <c r="M159" t="s">
        <v>24</v>
      </c>
      <c r="N159" t="s">
        <v>25</v>
      </c>
      <c r="O159">
        <v>40000</v>
      </c>
      <c r="P159">
        <v>908</v>
      </c>
      <c r="Q159">
        <v>0</v>
      </c>
      <c r="R159" t="s">
        <v>26</v>
      </c>
      <c r="S159">
        <v>8</v>
      </c>
      <c r="T159" s="12">
        <f t="shared" si="2"/>
        <v>0.08</v>
      </c>
      <c r="U159">
        <v>2011</v>
      </c>
      <c r="V159" s="4">
        <v>4582</v>
      </c>
    </row>
    <row r="160" spans="1:22">
      <c r="A160" t="s">
        <v>71</v>
      </c>
      <c r="B160">
        <v>702918</v>
      </c>
      <c r="C160" t="s">
        <v>72</v>
      </c>
      <c r="D160">
        <v>56086</v>
      </c>
      <c r="E160" s="10" t="str">
        <f>VLOOKUP(+F160, 'TABLE LBR'!$D$1:$E$15, 2,FALSE)</f>
        <v>Swilley</v>
      </c>
      <c r="F160">
        <v>42034</v>
      </c>
      <c r="G160">
        <v>100</v>
      </c>
      <c r="H160" t="s">
        <v>73</v>
      </c>
      <c r="I160">
        <v>42034</v>
      </c>
      <c r="J160" t="s">
        <v>27</v>
      </c>
      <c r="K160" t="s">
        <v>23</v>
      </c>
      <c r="L160" s="10" t="str">
        <f>VLOOKUP(+M160, 'TABLE LBR'!$A$2:$B$48, 2,FALSE)</f>
        <v>ECCR</v>
      </c>
      <c r="M160" t="s">
        <v>28</v>
      </c>
      <c r="N160" t="s">
        <v>25</v>
      </c>
      <c r="O160">
        <v>40000</v>
      </c>
      <c r="P160">
        <v>908</v>
      </c>
      <c r="Q160">
        <v>0</v>
      </c>
      <c r="R160" t="s">
        <v>26</v>
      </c>
      <c r="S160">
        <v>38</v>
      </c>
      <c r="T160" s="12">
        <f t="shared" si="2"/>
        <v>0.38</v>
      </c>
      <c r="U160">
        <v>2011</v>
      </c>
      <c r="V160" s="4">
        <v>21763</v>
      </c>
    </row>
    <row r="161" spans="1:22">
      <c r="A161" t="s">
        <v>71</v>
      </c>
      <c r="B161">
        <v>702918</v>
      </c>
      <c r="C161" t="s">
        <v>72</v>
      </c>
      <c r="D161">
        <v>56086</v>
      </c>
      <c r="E161" s="10" t="str">
        <f>VLOOKUP(+F161, 'TABLE LBR'!$D$1:$E$15, 2,FALSE)</f>
        <v>Swilley</v>
      </c>
      <c r="F161">
        <v>42034</v>
      </c>
      <c r="G161">
        <v>100</v>
      </c>
      <c r="H161" t="s">
        <v>73</v>
      </c>
      <c r="I161">
        <v>42034</v>
      </c>
      <c r="J161" t="s">
        <v>29</v>
      </c>
      <c r="K161" t="s">
        <v>23</v>
      </c>
      <c r="L161" s="10" t="str">
        <f>VLOOKUP(+M161, 'TABLE LBR'!$A$2:$B$48, 2,FALSE)</f>
        <v>ECCR</v>
      </c>
      <c r="M161" t="s">
        <v>30</v>
      </c>
      <c r="N161" t="s">
        <v>25</v>
      </c>
      <c r="O161">
        <v>40000</v>
      </c>
      <c r="P161">
        <v>908</v>
      </c>
      <c r="Q161">
        <v>0</v>
      </c>
      <c r="R161" t="s">
        <v>26</v>
      </c>
      <c r="S161">
        <v>1</v>
      </c>
      <c r="T161" s="12">
        <f t="shared" si="2"/>
        <v>0.01</v>
      </c>
      <c r="U161">
        <v>2011</v>
      </c>
      <c r="V161" s="4">
        <v>573</v>
      </c>
    </row>
    <row r="162" spans="1:22">
      <c r="A162" t="s">
        <v>71</v>
      </c>
      <c r="B162">
        <v>702918</v>
      </c>
      <c r="C162" t="s">
        <v>72</v>
      </c>
      <c r="D162">
        <v>56086</v>
      </c>
      <c r="E162" s="10" t="str">
        <f>VLOOKUP(+F162, 'TABLE LBR'!$D$1:$E$15, 2,FALSE)</f>
        <v>Swilley</v>
      </c>
      <c r="F162">
        <v>42034</v>
      </c>
      <c r="G162">
        <v>100</v>
      </c>
      <c r="H162" t="s">
        <v>73</v>
      </c>
      <c r="I162">
        <v>42034</v>
      </c>
      <c r="J162" t="s">
        <v>31</v>
      </c>
      <c r="K162" t="s">
        <v>23</v>
      </c>
      <c r="L162" s="10" t="str">
        <f>VLOOKUP(+M162, 'TABLE LBR'!$A$2:$B$48, 2,FALSE)</f>
        <v>ECCR</v>
      </c>
      <c r="M162" t="s">
        <v>32</v>
      </c>
      <c r="N162" t="s">
        <v>25</v>
      </c>
      <c r="O162">
        <v>40000</v>
      </c>
      <c r="P162">
        <v>908</v>
      </c>
      <c r="Q162">
        <v>0</v>
      </c>
      <c r="R162" t="s">
        <v>26</v>
      </c>
      <c r="S162">
        <v>7</v>
      </c>
      <c r="T162" s="12">
        <f t="shared" si="2"/>
        <v>7.0000000000000007E-2</v>
      </c>
      <c r="U162">
        <v>2011</v>
      </c>
      <c r="V162" s="4">
        <v>4009</v>
      </c>
    </row>
    <row r="163" spans="1:22">
      <c r="A163" t="s">
        <v>71</v>
      </c>
      <c r="B163">
        <v>702918</v>
      </c>
      <c r="C163" t="s">
        <v>72</v>
      </c>
      <c r="D163">
        <v>56086</v>
      </c>
      <c r="E163" s="10" t="str">
        <f>VLOOKUP(+F163, 'TABLE LBR'!$D$1:$E$15, 2,FALSE)</f>
        <v>Swilley</v>
      </c>
      <c r="F163">
        <v>42034</v>
      </c>
      <c r="G163">
        <v>100</v>
      </c>
      <c r="H163" t="s">
        <v>73</v>
      </c>
      <c r="I163">
        <v>42034</v>
      </c>
      <c r="J163" t="s">
        <v>33</v>
      </c>
      <c r="K163" t="s">
        <v>23</v>
      </c>
      <c r="L163" s="10" t="str">
        <f>VLOOKUP(+M163, 'TABLE LBR'!$A$2:$B$48, 2,FALSE)</f>
        <v>O&amp;M</v>
      </c>
      <c r="M163" t="s">
        <v>34</v>
      </c>
      <c r="N163" t="s">
        <v>25</v>
      </c>
      <c r="O163">
        <v>40000</v>
      </c>
      <c r="P163">
        <v>908</v>
      </c>
      <c r="Q163">
        <v>0</v>
      </c>
      <c r="R163" t="s">
        <v>26</v>
      </c>
      <c r="S163">
        <v>17</v>
      </c>
      <c r="T163" s="12">
        <f t="shared" si="2"/>
        <v>0.17</v>
      </c>
      <c r="U163">
        <v>2011</v>
      </c>
      <c r="V163" s="4">
        <v>9736</v>
      </c>
    </row>
    <row r="164" spans="1:22">
      <c r="A164" t="s">
        <v>71</v>
      </c>
      <c r="B164">
        <v>702918</v>
      </c>
      <c r="C164" t="s">
        <v>72</v>
      </c>
      <c r="D164">
        <v>56086</v>
      </c>
      <c r="E164" s="10" t="str">
        <f>VLOOKUP(+F164, 'TABLE LBR'!$D$1:$E$15, 2,FALSE)</f>
        <v>Swilley</v>
      </c>
      <c r="F164">
        <v>42034</v>
      </c>
      <c r="G164">
        <v>100</v>
      </c>
      <c r="H164" t="s">
        <v>73</v>
      </c>
      <c r="I164">
        <v>42034</v>
      </c>
      <c r="J164" t="s">
        <v>35</v>
      </c>
      <c r="K164" t="s">
        <v>23</v>
      </c>
      <c r="L164" s="10" t="str">
        <f>VLOOKUP(+M164, 'TABLE LBR'!$A$2:$B$48, 2,FALSE)</f>
        <v>O&amp;M</v>
      </c>
      <c r="M164" t="s">
        <v>36</v>
      </c>
      <c r="N164" t="s">
        <v>25</v>
      </c>
      <c r="O164">
        <v>40000</v>
      </c>
      <c r="P164">
        <v>908</v>
      </c>
      <c r="Q164">
        <v>0</v>
      </c>
      <c r="R164" t="s">
        <v>26</v>
      </c>
      <c r="S164">
        <v>29</v>
      </c>
      <c r="T164" s="12">
        <f t="shared" si="2"/>
        <v>0.28999999999999998</v>
      </c>
      <c r="U164">
        <v>2011</v>
      </c>
      <c r="V164" s="4">
        <v>16608</v>
      </c>
    </row>
    <row r="165" spans="1:22">
      <c r="A165" t="s">
        <v>284</v>
      </c>
      <c r="B165">
        <v>738181</v>
      </c>
      <c r="C165" t="s">
        <v>244</v>
      </c>
      <c r="D165">
        <v>87767</v>
      </c>
      <c r="E165" s="10" t="str">
        <f>VLOOKUP(+F165, 'TABLE LBR'!$D$1:$E$15, 2,FALSE)</f>
        <v>Floyd</v>
      </c>
      <c r="F165">
        <v>40247</v>
      </c>
      <c r="G165">
        <v>100</v>
      </c>
      <c r="H165" t="s">
        <v>285</v>
      </c>
      <c r="I165">
        <v>40247</v>
      </c>
      <c r="J165" t="s">
        <v>22</v>
      </c>
      <c r="K165" t="s">
        <v>23</v>
      </c>
      <c r="L165" s="10" t="str">
        <f>VLOOKUP(+M165, 'TABLE LBR'!$A$2:$B$48, 2,FALSE)</f>
        <v>ECCR</v>
      </c>
      <c r="M165" t="s">
        <v>24</v>
      </c>
      <c r="N165" t="s">
        <v>25</v>
      </c>
      <c r="O165">
        <v>40000</v>
      </c>
      <c r="P165">
        <v>908</v>
      </c>
      <c r="Q165">
        <v>0</v>
      </c>
      <c r="R165" t="s">
        <v>26</v>
      </c>
      <c r="S165">
        <v>2</v>
      </c>
      <c r="T165" s="12">
        <f t="shared" si="2"/>
        <v>0.02</v>
      </c>
      <c r="U165">
        <v>2011</v>
      </c>
      <c r="V165" s="4">
        <v>1792</v>
      </c>
    </row>
    <row r="166" spans="1:22">
      <c r="A166" t="s">
        <v>284</v>
      </c>
      <c r="B166">
        <v>738181</v>
      </c>
      <c r="C166" t="s">
        <v>244</v>
      </c>
      <c r="D166">
        <v>87767</v>
      </c>
      <c r="E166" s="10" t="str">
        <f>VLOOKUP(+F166, 'TABLE LBR'!$D$1:$E$15, 2,FALSE)</f>
        <v>Floyd</v>
      </c>
      <c r="F166">
        <v>40247</v>
      </c>
      <c r="G166">
        <v>100</v>
      </c>
      <c r="H166" t="s">
        <v>285</v>
      </c>
      <c r="I166">
        <v>40247</v>
      </c>
      <c r="J166" t="s">
        <v>27</v>
      </c>
      <c r="K166" t="s">
        <v>23</v>
      </c>
      <c r="L166" s="10" t="str">
        <f>VLOOKUP(+M166, 'TABLE LBR'!$A$2:$B$48, 2,FALSE)</f>
        <v>ECCR</v>
      </c>
      <c r="M166" t="s">
        <v>28</v>
      </c>
      <c r="N166" t="s">
        <v>25</v>
      </c>
      <c r="O166">
        <v>40000</v>
      </c>
      <c r="P166">
        <v>908</v>
      </c>
      <c r="Q166">
        <v>0</v>
      </c>
      <c r="R166" t="s">
        <v>26</v>
      </c>
      <c r="S166">
        <v>15</v>
      </c>
      <c r="T166" s="12">
        <f t="shared" si="2"/>
        <v>0.15</v>
      </c>
      <c r="U166">
        <v>2011</v>
      </c>
      <c r="V166" s="4">
        <v>13443</v>
      </c>
    </row>
    <row r="167" spans="1:22">
      <c r="A167" t="s">
        <v>284</v>
      </c>
      <c r="B167">
        <v>738181</v>
      </c>
      <c r="C167" t="s">
        <v>244</v>
      </c>
      <c r="D167">
        <v>87767</v>
      </c>
      <c r="E167" s="10" t="str">
        <f>VLOOKUP(+F167, 'TABLE LBR'!$D$1:$E$15, 2,FALSE)</f>
        <v>Floyd</v>
      </c>
      <c r="F167">
        <v>40247</v>
      </c>
      <c r="G167">
        <v>100</v>
      </c>
      <c r="H167" t="s">
        <v>285</v>
      </c>
      <c r="I167">
        <v>40247</v>
      </c>
      <c r="J167" t="s">
        <v>29</v>
      </c>
      <c r="K167" t="s">
        <v>23</v>
      </c>
      <c r="L167" s="10" t="str">
        <f>VLOOKUP(+M167, 'TABLE LBR'!$A$2:$B$48, 2,FALSE)</f>
        <v>ECCR</v>
      </c>
      <c r="M167" t="s">
        <v>30</v>
      </c>
      <c r="N167" t="s">
        <v>25</v>
      </c>
      <c r="O167">
        <v>40000</v>
      </c>
      <c r="P167">
        <v>908</v>
      </c>
      <c r="Q167">
        <v>0</v>
      </c>
      <c r="R167" t="s">
        <v>26</v>
      </c>
      <c r="S167">
        <v>18</v>
      </c>
      <c r="T167" s="12">
        <f t="shared" si="2"/>
        <v>0.18</v>
      </c>
      <c r="U167">
        <v>2011</v>
      </c>
      <c r="V167" s="4">
        <v>16132</v>
      </c>
    </row>
    <row r="168" spans="1:22">
      <c r="A168" t="s">
        <v>284</v>
      </c>
      <c r="B168">
        <v>738181</v>
      </c>
      <c r="C168" t="s">
        <v>244</v>
      </c>
      <c r="D168">
        <v>87767</v>
      </c>
      <c r="E168" s="10" t="str">
        <f>VLOOKUP(+F168, 'TABLE LBR'!$D$1:$E$15, 2,FALSE)</f>
        <v>Floyd</v>
      </c>
      <c r="F168">
        <v>40247</v>
      </c>
      <c r="G168">
        <v>100</v>
      </c>
      <c r="H168" t="s">
        <v>285</v>
      </c>
      <c r="I168">
        <v>40247</v>
      </c>
      <c r="J168" t="s">
        <v>33</v>
      </c>
      <c r="K168" t="s">
        <v>23</v>
      </c>
      <c r="L168" s="10" t="str">
        <f>VLOOKUP(+M168, 'TABLE LBR'!$A$2:$B$48, 2,FALSE)</f>
        <v>O&amp;M</v>
      </c>
      <c r="M168" t="s">
        <v>34</v>
      </c>
      <c r="N168" t="s">
        <v>25</v>
      </c>
      <c r="O168">
        <v>40000</v>
      </c>
      <c r="P168">
        <v>908</v>
      </c>
      <c r="Q168">
        <v>0</v>
      </c>
      <c r="R168" t="s">
        <v>26</v>
      </c>
      <c r="S168">
        <v>30</v>
      </c>
      <c r="T168" s="12">
        <f t="shared" si="2"/>
        <v>0.3</v>
      </c>
      <c r="U168">
        <v>2011</v>
      </c>
      <c r="V168" s="4">
        <v>26887</v>
      </c>
    </row>
    <row r="169" spans="1:22">
      <c r="A169" t="s">
        <v>284</v>
      </c>
      <c r="B169">
        <v>738181</v>
      </c>
      <c r="C169" t="s">
        <v>244</v>
      </c>
      <c r="D169">
        <v>87767</v>
      </c>
      <c r="E169" s="10" t="str">
        <f>VLOOKUP(+F169, 'TABLE LBR'!$D$1:$E$15, 2,FALSE)</f>
        <v>Floyd</v>
      </c>
      <c r="F169">
        <v>40247</v>
      </c>
      <c r="G169">
        <v>100</v>
      </c>
      <c r="H169" t="s">
        <v>285</v>
      </c>
      <c r="I169">
        <v>40247</v>
      </c>
      <c r="J169" t="s">
        <v>35</v>
      </c>
      <c r="K169" t="s">
        <v>23</v>
      </c>
      <c r="L169" s="10" t="str">
        <f>VLOOKUP(+M169, 'TABLE LBR'!$A$2:$B$48, 2,FALSE)</f>
        <v>O&amp;M</v>
      </c>
      <c r="M169" t="s">
        <v>36</v>
      </c>
      <c r="N169" t="s">
        <v>25</v>
      </c>
      <c r="O169">
        <v>40000</v>
      </c>
      <c r="P169">
        <v>908</v>
      </c>
      <c r="Q169">
        <v>0</v>
      </c>
      <c r="R169" t="s">
        <v>26</v>
      </c>
      <c r="S169">
        <v>35</v>
      </c>
      <c r="T169" s="12">
        <f t="shared" si="2"/>
        <v>0.35</v>
      </c>
      <c r="U169">
        <v>2011</v>
      </c>
      <c r="V169" s="4">
        <v>31368</v>
      </c>
    </row>
    <row r="170" spans="1:22">
      <c r="A170" t="s">
        <v>165</v>
      </c>
      <c r="B170">
        <v>334882</v>
      </c>
      <c r="C170" t="s">
        <v>166</v>
      </c>
      <c r="D170">
        <v>81364</v>
      </c>
      <c r="E170" s="10" t="str">
        <f>VLOOKUP(+F170, 'TABLE LBR'!$D$1:$E$15, 2,FALSE)</f>
        <v>McGee</v>
      </c>
      <c r="F170">
        <v>40243</v>
      </c>
      <c r="G170">
        <v>100</v>
      </c>
      <c r="H170" t="s">
        <v>167</v>
      </c>
      <c r="I170">
        <v>40243</v>
      </c>
      <c r="J170" t="s">
        <v>22</v>
      </c>
      <c r="K170" t="s">
        <v>23</v>
      </c>
      <c r="L170" s="10" t="str">
        <f>VLOOKUP(+M170, 'TABLE LBR'!$A$2:$B$48, 2,FALSE)</f>
        <v>ECCR</v>
      </c>
      <c r="M170" t="s">
        <v>24</v>
      </c>
      <c r="N170" t="s">
        <v>25</v>
      </c>
      <c r="O170">
        <v>40000</v>
      </c>
      <c r="P170">
        <v>908</v>
      </c>
      <c r="Q170">
        <v>0</v>
      </c>
      <c r="R170" t="s">
        <v>26</v>
      </c>
      <c r="S170">
        <v>5</v>
      </c>
      <c r="T170" s="12">
        <f t="shared" si="2"/>
        <v>0.05</v>
      </c>
      <c r="U170">
        <v>2011</v>
      </c>
      <c r="V170" s="4">
        <v>4154</v>
      </c>
    </row>
    <row r="171" spans="1:22">
      <c r="A171" t="s">
        <v>165</v>
      </c>
      <c r="B171">
        <v>334882</v>
      </c>
      <c r="C171" t="s">
        <v>166</v>
      </c>
      <c r="D171">
        <v>81364</v>
      </c>
      <c r="E171" s="10" t="str">
        <f>VLOOKUP(+F171, 'TABLE LBR'!$D$1:$E$15, 2,FALSE)</f>
        <v>McGee</v>
      </c>
      <c r="F171">
        <v>40243</v>
      </c>
      <c r="G171">
        <v>100</v>
      </c>
      <c r="H171" t="s">
        <v>167</v>
      </c>
      <c r="I171">
        <v>40243</v>
      </c>
      <c r="J171" t="s">
        <v>168</v>
      </c>
      <c r="K171" t="s">
        <v>23</v>
      </c>
      <c r="L171" s="10" t="str">
        <f>VLOOKUP(+M171, 'TABLE LBR'!$A$2:$B$48, 2,FALSE)</f>
        <v>O&amp;M</v>
      </c>
      <c r="M171" t="s">
        <v>169</v>
      </c>
      <c r="N171" t="s">
        <v>25</v>
      </c>
      <c r="O171">
        <v>40000</v>
      </c>
      <c r="P171">
        <v>908</v>
      </c>
      <c r="Q171">
        <v>0</v>
      </c>
      <c r="R171" t="s">
        <v>26</v>
      </c>
      <c r="S171">
        <v>15</v>
      </c>
      <c r="T171" s="12">
        <f t="shared" si="2"/>
        <v>0.15</v>
      </c>
      <c r="U171">
        <v>2011</v>
      </c>
      <c r="V171" s="4">
        <v>12463</v>
      </c>
    </row>
    <row r="172" spans="1:22">
      <c r="A172" t="s">
        <v>165</v>
      </c>
      <c r="B172">
        <v>334882</v>
      </c>
      <c r="C172" t="s">
        <v>166</v>
      </c>
      <c r="D172">
        <v>81364</v>
      </c>
      <c r="E172" s="10" t="str">
        <f>VLOOKUP(+F172, 'TABLE LBR'!$D$1:$E$15, 2,FALSE)</f>
        <v>McGee</v>
      </c>
      <c r="F172">
        <v>40243</v>
      </c>
      <c r="G172">
        <v>100</v>
      </c>
      <c r="H172" t="s">
        <v>167</v>
      </c>
      <c r="I172">
        <v>40243</v>
      </c>
      <c r="J172" t="s">
        <v>136</v>
      </c>
      <c r="K172" t="s">
        <v>23</v>
      </c>
      <c r="L172" s="10" t="str">
        <f>VLOOKUP(+M172, 'TABLE LBR'!$A$2:$B$48, 2,FALSE)</f>
        <v>O&amp;M</v>
      </c>
      <c r="M172" t="s">
        <v>137</v>
      </c>
      <c r="N172" t="s">
        <v>25</v>
      </c>
      <c r="O172">
        <v>40000</v>
      </c>
      <c r="P172">
        <v>908</v>
      </c>
      <c r="Q172">
        <v>0</v>
      </c>
      <c r="R172" t="s">
        <v>26</v>
      </c>
      <c r="S172">
        <v>60</v>
      </c>
      <c r="T172" s="12">
        <f t="shared" si="2"/>
        <v>0.6</v>
      </c>
      <c r="U172">
        <v>2011</v>
      </c>
      <c r="V172" s="4">
        <v>49850</v>
      </c>
    </row>
    <row r="173" spans="1:22">
      <c r="A173" t="s">
        <v>165</v>
      </c>
      <c r="B173">
        <v>334882</v>
      </c>
      <c r="C173" t="s">
        <v>166</v>
      </c>
      <c r="D173">
        <v>81364</v>
      </c>
      <c r="E173" s="10" t="str">
        <f>VLOOKUP(+F173, 'TABLE LBR'!$D$1:$E$15, 2,FALSE)</f>
        <v>McGee</v>
      </c>
      <c r="F173">
        <v>40243</v>
      </c>
      <c r="G173">
        <v>100</v>
      </c>
      <c r="H173" t="s">
        <v>167</v>
      </c>
      <c r="I173">
        <v>40243</v>
      </c>
      <c r="J173" t="s">
        <v>138</v>
      </c>
      <c r="K173" t="s">
        <v>23</v>
      </c>
      <c r="L173" s="10" t="str">
        <f>VLOOKUP(+M173, 'TABLE LBR'!$A$2:$B$48, 2,FALSE)</f>
        <v>O&amp;M</v>
      </c>
      <c r="M173" t="s">
        <v>139</v>
      </c>
      <c r="N173" t="s">
        <v>25</v>
      </c>
      <c r="O173">
        <v>40000</v>
      </c>
      <c r="P173">
        <v>908</v>
      </c>
      <c r="Q173">
        <v>0</v>
      </c>
      <c r="R173" t="s">
        <v>26</v>
      </c>
      <c r="S173">
        <v>20</v>
      </c>
      <c r="T173" s="12">
        <f t="shared" si="2"/>
        <v>0.2</v>
      </c>
      <c r="U173">
        <v>2011</v>
      </c>
      <c r="V173" s="4">
        <v>16617</v>
      </c>
    </row>
    <row r="174" spans="1:22">
      <c r="A174" t="s">
        <v>97</v>
      </c>
      <c r="B174">
        <v>783630</v>
      </c>
      <c r="C174" t="s">
        <v>38</v>
      </c>
      <c r="D174">
        <v>76640</v>
      </c>
      <c r="E174" s="10" t="str">
        <f>VLOOKUP(+F174, 'TABLE LBR'!$D$1:$E$15, 2,FALSE)</f>
        <v>Swilley</v>
      </c>
      <c r="F174">
        <v>42034</v>
      </c>
      <c r="G174">
        <v>100</v>
      </c>
      <c r="H174" t="s">
        <v>98</v>
      </c>
      <c r="I174">
        <v>42034</v>
      </c>
      <c r="J174" t="s">
        <v>40</v>
      </c>
      <c r="K174" t="s">
        <v>23</v>
      </c>
      <c r="L174" s="10" t="str">
        <f>VLOOKUP(+M174, 'TABLE LBR'!$A$2:$B$48, 2,FALSE)</f>
        <v>ECCR</v>
      </c>
      <c r="M174" t="s">
        <v>41</v>
      </c>
      <c r="N174" t="s">
        <v>25</v>
      </c>
      <c r="O174">
        <v>40000</v>
      </c>
      <c r="P174">
        <v>908</v>
      </c>
      <c r="Q174">
        <v>0</v>
      </c>
      <c r="R174" t="s">
        <v>26</v>
      </c>
      <c r="S174">
        <v>10</v>
      </c>
      <c r="T174" s="12">
        <f t="shared" si="2"/>
        <v>0.1</v>
      </c>
      <c r="U174">
        <v>2011</v>
      </c>
      <c r="V174" s="4">
        <v>7826</v>
      </c>
    </row>
    <row r="175" spans="1:22">
      <c r="A175" t="s">
        <v>97</v>
      </c>
      <c r="B175">
        <v>783630</v>
      </c>
      <c r="C175" t="s">
        <v>38</v>
      </c>
      <c r="D175">
        <v>76640</v>
      </c>
      <c r="E175" s="10" t="str">
        <f>VLOOKUP(+F175, 'TABLE LBR'!$D$1:$E$15, 2,FALSE)</f>
        <v>Swilley</v>
      </c>
      <c r="F175">
        <v>42034</v>
      </c>
      <c r="G175">
        <v>100</v>
      </c>
      <c r="H175" t="s">
        <v>98</v>
      </c>
      <c r="I175">
        <v>42034</v>
      </c>
      <c r="J175" t="s">
        <v>42</v>
      </c>
      <c r="K175" t="s">
        <v>23</v>
      </c>
      <c r="L175" s="10" t="str">
        <f>VLOOKUP(+M175, 'TABLE LBR'!$A$2:$B$48, 2,FALSE)</f>
        <v>ECCR</v>
      </c>
      <c r="M175" t="s">
        <v>43</v>
      </c>
      <c r="N175" t="s">
        <v>25</v>
      </c>
      <c r="O175">
        <v>40000</v>
      </c>
      <c r="P175">
        <v>908</v>
      </c>
      <c r="Q175">
        <v>0</v>
      </c>
      <c r="R175" t="s">
        <v>26</v>
      </c>
      <c r="S175">
        <v>12</v>
      </c>
      <c r="T175" s="12">
        <f t="shared" si="2"/>
        <v>0.12</v>
      </c>
      <c r="U175">
        <v>2011</v>
      </c>
      <c r="V175" s="4">
        <v>9391</v>
      </c>
    </row>
    <row r="176" spans="1:22">
      <c r="A176" t="s">
        <v>97</v>
      </c>
      <c r="B176">
        <v>783630</v>
      </c>
      <c r="C176" t="s">
        <v>38</v>
      </c>
      <c r="D176">
        <v>76640</v>
      </c>
      <c r="E176" s="10" t="str">
        <f>VLOOKUP(+F176, 'TABLE LBR'!$D$1:$E$15, 2,FALSE)</f>
        <v>Swilley</v>
      </c>
      <c r="F176">
        <v>42034</v>
      </c>
      <c r="G176">
        <v>100</v>
      </c>
      <c r="H176" t="s">
        <v>98</v>
      </c>
      <c r="I176">
        <v>42034</v>
      </c>
      <c r="J176" t="s">
        <v>44</v>
      </c>
      <c r="K176" t="s">
        <v>23</v>
      </c>
      <c r="L176" s="10" t="str">
        <f>VLOOKUP(+M176, 'TABLE LBR'!$A$2:$B$48, 2,FALSE)</f>
        <v>ECCR</v>
      </c>
      <c r="M176" t="s">
        <v>45</v>
      </c>
      <c r="N176" t="s">
        <v>25</v>
      </c>
      <c r="O176">
        <v>40000</v>
      </c>
      <c r="P176">
        <v>908</v>
      </c>
      <c r="Q176">
        <v>0</v>
      </c>
      <c r="R176" t="s">
        <v>26</v>
      </c>
      <c r="S176">
        <v>2</v>
      </c>
      <c r="T176" s="12">
        <f t="shared" si="2"/>
        <v>0.02</v>
      </c>
      <c r="U176">
        <v>2011</v>
      </c>
      <c r="V176" s="4">
        <v>1565</v>
      </c>
    </row>
    <row r="177" spans="1:22">
      <c r="A177" t="s">
        <v>97</v>
      </c>
      <c r="B177">
        <v>783630</v>
      </c>
      <c r="C177" t="s">
        <v>38</v>
      </c>
      <c r="D177">
        <v>76640</v>
      </c>
      <c r="E177" s="10" t="str">
        <f>VLOOKUP(+F177, 'TABLE LBR'!$D$1:$E$15, 2,FALSE)</f>
        <v>Swilley</v>
      </c>
      <c r="F177">
        <v>42034</v>
      </c>
      <c r="G177">
        <v>100</v>
      </c>
      <c r="H177" t="s">
        <v>98</v>
      </c>
      <c r="I177">
        <v>42034</v>
      </c>
      <c r="J177" t="s">
        <v>46</v>
      </c>
      <c r="K177" t="s">
        <v>23</v>
      </c>
      <c r="L177" s="10" t="str">
        <f>VLOOKUP(+M177, 'TABLE LBR'!$A$2:$B$48, 2,FALSE)</f>
        <v>O&amp;M</v>
      </c>
      <c r="M177" t="s">
        <v>47</v>
      </c>
      <c r="N177" t="s">
        <v>25</v>
      </c>
      <c r="O177">
        <v>40000</v>
      </c>
      <c r="P177">
        <v>908</v>
      </c>
      <c r="Q177">
        <v>0</v>
      </c>
      <c r="R177" t="s">
        <v>26</v>
      </c>
      <c r="S177">
        <v>67</v>
      </c>
      <c r="T177" s="12">
        <f t="shared" si="2"/>
        <v>0.67</v>
      </c>
      <c r="U177">
        <v>2011</v>
      </c>
      <c r="V177" s="4">
        <v>52436</v>
      </c>
    </row>
    <row r="178" spans="1:22">
      <c r="A178" t="s">
        <v>97</v>
      </c>
      <c r="B178">
        <v>783630</v>
      </c>
      <c r="C178" t="s">
        <v>38</v>
      </c>
      <c r="D178">
        <v>76640</v>
      </c>
      <c r="E178" s="10" t="str">
        <f>VLOOKUP(+F178, 'TABLE LBR'!$D$1:$E$15, 2,FALSE)</f>
        <v>Swilley</v>
      </c>
      <c r="F178">
        <v>42034</v>
      </c>
      <c r="G178">
        <v>100</v>
      </c>
      <c r="H178" t="s">
        <v>98</v>
      </c>
      <c r="I178">
        <v>42034</v>
      </c>
      <c r="J178" t="s">
        <v>48</v>
      </c>
      <c r="K178" t="s">
        <v>23</v>
      </c>
      <c r="L178" s="10" t="str">
        <f>VLOOKUP(+M178, 'TABLE LBR'!$A$2:$B$48, 2,FALSE)</f>
        <v>O&amp;M</v>
      </c>
      <c r="M178" t="s">
        <v>49</v>
      </c>
      <c r="N178" t="s">
        <v>25</v>
      </c>
      <c r="O178">
        <v>40000</v>
      </c>
      <c r="P178">
        <v>908</v>
      </c>
      <c r="Q178">
        <v>0</v>
      </c>
      <c r="R178" t="s">
        <v>26</v>
      </c>
      <c r="S178">
        <v>4</v>
      </c>
      <c r="T178" s="12">
        <f t="shared" si="2"/>
        <v>0.04</v>
      </c>
      <c r="U178">
        <v>2011</v>
      </c>
      <c r="V178" s="4">
        <v>3130</v>
      </c>
    </row>
    <row r="179" spans="1:22">
      <c r="A179" t="s">
        <v>97</v>
      </c>
      <c r="B179">
        <v>783630</v>
      </c>
      <c r="C179" t="s">
        <v>38</v>
      </c>
      <c r="D179">
        <v>76640</v>
      </c>
      <c r="E179" s="10" t="str">
        <f>VLOOKUP(+F179, 'TABLE LBR'!$D$1:$E$15, 2,FALSE)</f>
        <v>Swilley</v>
      </c>
      <c r="F179">
        <v>42034</v>
      </c>
      <c r="G179">
        <v>100</v>
      </c>
      <c r="H179" t="s">
        <v>98</v>
      </c>
      <c r="I179">
        <v>42034</v>
      </c>
      <c r="J179" t="s">
        <v>50</v>
      </c>
      <c r="K179" t="s">
        <v>23</v>
      </c>
      <c r="L179" s="10" t="str">
        <f>VLOOKUP(+M179, 'TABLE LBR'!$A$2:$B$48, 2,FALSE)</f>
        <v>O&amp;M</v>
      </c>
      <c r="M179" t="s">
        <v>51</v>
      </c>
      <c r="N179" t="s">
        <v>25</v>
      </c>
      <c r="O179">
        <v>40000</v>
      </c>
      <c r="P179">
        <v>908</v>
      </c>
      <c r="Q179">
        <v>0</v>
      </c>
      <c r="R179" t="s">
        <v>26</v>
      </c>
      <c r="S179">
        <v>5</v>
      </c>
      <c r="T179" s="12">
        <f t="shared" si="2"/>
        <v>0.05</v>
      </c>
      <c r="U179">
        <v>2011</v>
      </c>
      <c r="V179" s="4">
        <v>3913</v>
      </c>
    </row>
    <row r="180" spans="1:22">
      <c r="A180" t="s">
        <v>359</v>
      </c>
      <c r="B180">
        <v>813121</v>
      </c>
      <c r="C180" t="s">
        <v>360</v>
      </c>
      <c r="D180">
        <v>89033</v>
      </c>
      <c r="E180" s="10" t="str">
        <f>VLOOKUP(+F180, 'TABLE LBR'!$D$1:$E$15, 2,FALSE)</f>
        <v>McGee</v>
      </c>
      <c r="F180">
        <v>40242</v>
      </c>
      <c r="G180">
        <v>100</v>
      </c>
      <c r="H180" t="s">
        <v>361</v>
      </c>
      <c r="I180">
        <v>40242</v>
      </c>
      <c r="J180" t="s">
        <v>131</v>
      </c>
      <c r="K180" t="s">
        <v>23</v>
      </c>
      <c r="L180" s="10" t="str">
        <f>VLOOKUP(+M180, 'TABLE LBR'!$A$2:$B$48, 2,FALSE)</f>
        <v>O&amp;M</v>
      </c>
      <c r="M180" t="s">
        <v>132</v>
      </c>
      <c r="N180" t="s">
        <v>25</v>
      </c>
      <c r="O180">
        <v>40000</v>
      </c>
      <c r="P180">
        <v>907</v>
      </c>
      <c r="Q180">
        <v>0</v>
      </c>
      <c r="R180" t="s">
        <v>26</v>
      </c>
      <c r="S180">
        <v>20</v>
      </c>
      <c r="T180" s="12">
        <f t="shared" si="2"/>
        <v>0.2</v>
      </c>
      <c r="U180">
        <v>2011</v>
      </c>
      <c r="V180" s="4">
        <v>18184</v>
      </c>
    </row>
    <row r="181" spans="1:22">
      <c r="A181" t="s">
        <v>359</v>
      </c>
      <c r="B181">
        <v>813121</v>
      </c>
      <c r="C181" t="s">
        <v>360</v>
      </c>
      <c r="D181">
        <v>89033</v>
      </c>
      <c r="E181" s="10" t="str">
        <f>VLOOKUP(+F181, 'TABLE LBR'!$D$1:$E$15, 2,FALSE)</f>
        <v>McGee</v>
      </c>
      <c r="F181">
        <v>40242</v>
      </c>
      <c r="G181">
        <v>100</v>
      </c>
      <c r="H181" t="s">
        <v>361</v>
      </c>
      <c r="I181">
        <v>40242</v>
      </c>
      <c r="J181" t="s">
        <v>163</v>
      </c>
      <c r="K181" t="s">
        <v>23</v>
      </c>
      <c r="L181" s="10" t="str">
        <f>VLOOKUP(+M181, 'TABLE LBR'!$A$2:$B$48, 2,FALSE)</f>
        <v>O&amp;M</v>
      </c>
      <c r="M181" t="s">
        <v>164</v>
      </c>
      <c r="N181" t="s">
        <v>25</v>
      </c>
      <c r="O181">
        <v>40000</v>
      </c>
      <c r="P181">
        <v>908</v>
      </c>
      <c r="Q181">
        <v>0</v>
      </c>
      <c r="R181" t="s">
        <v>26</v>
      </c>
      <c r="S181">
        <v>25</v>
      </c>
      <c r="T181" s="12">
        <f t="shared" si="2"/>
        <v>0.25</v>
      </c>
      <c r="U181">
        <v>2011</v>
      </c>
      <c r="V181" s="4">
        <v>22730</v>
      </c>
    </row>
    <row r="182" spans="1:22">
      <c r="A182" t="s">
        <v>359</v>
      </c>
      <c r="B182">
        <v>813121</v>
      </c>
      <c r="C182" t="s">
        <v>360</v>
      </c>
      <c r="D182">
        <v>89033</v>
      </c>
      <c r="E182" s="10" t="str">
        <f>VLOOKUP(+F182, 'TABLE LBR'!$D$1:$E$15, 2,FALSE)</f>
        <v>McGee</v>
      </c>
      <c r="F182">
        <v>40242</v>
      </c>
      <c r="G182">
        <v>100</v>
      </c>
      <c r="H182" t="s">
        <v>361</v>
      </c>
      <c r="I182">
        <v>40242</v>
      </c>
      <c r="J182" t="s">
        <v>133</v>
      </c>
      <c r="K182" t="s">
        <v>23</v>
      </c>
      <c r="L182" s="10" t="str">
        <f>VLOOKUP(+M182, 'TABLE LBR'!$A$2:$B$48, 2,FALSE)</f>
        <v>NPS</v>
      </c>
      <c r="M182" t="s">
        <v>362</v>
      </c>
      <c r="N182" t="s">
        <v>362</v>
      </c>
      <c r="O182">
        <v>40000</v>
      </c>
      <c r="P182">
        <v>416</v>
      </c>
      <c r="Q182">
        <v>1</v>
      </c>
      <c r="R182" t="s">
        <v>26</v>
      </c>
      <c r="S182">
        <v>2</v>
      </c>
      <c r="T182" s="12">
        <f t="shared" si="2"/>
        <v>0.02</v>
      </c>
      <c r="U182">
        <v>2011</v>
      </c>
      <c r="V182" s="4">
        <v>1818</v>
      </c>
    </row>
    <row r="183" spans="1:22">
      <c r="A183" t="s">
        <v>359</v>
      </c>
      <c r="B183">
        <v>813121</v>
      </c>
      <c r="C183" t="s">
        <v>360</v>
      </c>
      <c r="D183">
        <v>89033</v>
      </c>
      <c r="E183" s="10" t="str">
        <f>VLOOKUP(+F183, 'TABLE LBR'!$D$1:$E$15, 2,FALSE)</f>
        <v>McGee</v>
      </c>
      <c r="F183">
        <v>40242</v>
      </c>
      <c r="G183">
        <v>100</v>
      </c>
      <c r="H183" t="s">
        <v>361</v>
      </c>
      <c r="I183">
        <v>40242</v>
      </c>
      <c r="J183" t="s">
        <v>133</v>
      </c>
      <c r="K183" t="s">
        <v>23</v>
      </c>
      <c r="L183" s="10" t="str">
        <f>VLOOKUP(+M183, 'TABLE LBR'!$A$2:$B$48, 2,FALSE)</f>
        <v>NPS</v>
      </c>
      <c r="M183" t="s">
        <v>134</v>
      </c>
      <c r="N183" t="s">
        <v>134</v>
      </c>
      <c r="O183">
        <v>40000</v>
      </c>
      <c r="P183">
        <v>416</v>
      </c>
      <c r="Q183">
        <v>1</v>
      </c>
      <c r="R183" t="s">
        <v>26</v>
      </c>
      <c r="S183">
        <v>18</v>
      </c>
      <c r="T183" s="12">
        <f t="shared" si="2"/>
        <v>0.18</v>
      </c>
      <c r="U183">
        <v>2011</v>
      </c>
      <c r="V183" s="4">
        <v>16365</v>
      </c>
    </row>
    <row r="184" spans="1:22">
      <c r="A184" t="s">
        <v>359</v>
      </c>
      <c r="B184">
        <v>813121</v>
      </c>
      <c r="C184" t="s">
        <v>360</v>
      </c>
      <c r="D184">
        <v>89033</v>
      </c>
      <c r="E184" s="10" t="str">
        <f>VLOOKUP(+F184, 'TABLE LBR'!$D$1:$E$15, 2,FALSE)</f>
        <v>McGee</v>
      </c>
      <c r="F184">
        <v>40242</v>
      </c>
      <c r="G184">
        <v>100</v>
      </c>
      <c r="H184" t="s">
        <v>361</v>
      </c>
      <c r="I184">
        <v>40242</v>
      </c>
      <c r="J184" t="s">
        <v>133</v>
      </c>
      <c r="K184" t="s">
        <v>23</v>
      </c>
      <c r="L184" s="10" t="str">
        <f>VLOOKUP(+M184, 'TABLE LBR'!$A$2:$B$48, 2,FALSE)</f>
        <v>NPS</v>
      </c>
      <c r="M184" t="s">
        <v>135</v>
      </c>
      <c r="N184" t="s">
        <v>135</v>
      </c>
      <c r="O184">
        <v>40000</v>
      </c>
      <c r="P184">
        <v>416</v>
      </c>
      <c r="Q184">
        <v>1</v>
      </c>
      <c r="R184" t="s">
        <v>26</v>
      </c>
      <c r="S184">
        <v>35</v>
      </c>
      <c r="T184" s="12">
        <f t="shared" si="2"/>
        <v>0.35</v>
      </c>
      <c r="U184">
        <v>2011</v>
      </c>
      <c r="V184" s="4">
        <v>31821</v>
      </c>
    </row>
    <row r="185" spans="1:22">
      <c r="A185" t="s">
        <v>395</v>
      </c>
      <c r="B185">
        <v>135144</v>
      </c>
      <c r="C185" t="s">
        <v>100</v>
      </c>
      <c r="D185">
        <v>43224</v>
      </c>
      <c r="E185" s="10" t="str">
        <f>VLOOKUP(+F185, 'TABLE LBR'!$D$1:$E$15, 2,FALSE)</f>
        <v>McDanal</v>
      </c>
      <c r="F185">
        <v>42015</v>
      </c>
      <c r="G185">
        <v>100</v>
      </c>
      <c r="H185" t="s">
        <v>396</v>
      </c>
      <c r="I185">
        <v>42015</v>
      </c>
      <c r="J185" t="s">
        <v>22</v>
      </c>
      <c r="K185" t="s">
        <v>23</v>
      </c>
      <c r="L185" s="10" t="str">
        <f>VLOOKUP(+M185, 'TABLE LBR'!$A$2:$B$48, 2,FALSE)</f>
        <v>ECCR</v>
      </c>
      <c r="M185" t="s">
        <v>24</v>
      </c>
      <c r="N185" t="s">
        <v>25</v>
      </c>
      <c r="O185">
        <v>40000</v>
      </c>
      <c r="P185">
        <v>908</v>
      </c>
      <c r="Q185">
        <v>0</v>
      </c>
      <c r="R185" t="s">
        <v>26</v>
      </c>
      <c r="S185">
        <v>5</v>
      </c>
      <c r="T185" s="12">
        <f t="shared" si="2"/>
        <v>0.05</v>
      </c>
      <c r="U185">
        <v>2011</v>
      </c>
      <c r="V185" s="4">
        <v>2207</v>
      </c>
    </row>
    <row r="186" spans="1:22">
      <c r="A186" t="s">
        <v>395</v>
      </c>
      <c r="B186">
        <v>135144</v>
      </c>
      <c r="C186" t="s">
        <v>100</v>
      </c>
      <c r="D186">
        <v>43224</v>
      </c>
      <c r="E186" s="10" t="str">
        <f>VLOOKUP(+F186, 'TABLE LBR'!$D$1:$E$15, 2,FALSE)</f>
        <v>McDanal</v>
      </c>
      <c r="F186">
        <v>42015</v>
      </c>
      <c r="G186">
        <v>100</v>
      </c>
      <c r="H186" t="s">
        <v>396</v>
      </c>
      <c r="I186">
        <v>42015</v>
      </c>
      <c r="J186" t="s">
        <v>31</v>
      </c>
      <c r="K186" t="s">
        <v>23</v>
      </c>
      <c r="L186" s="10" t="str">
        <f>VLOOKUP(+M186, 'TABLE LBR'!$A$2:$B$48, 2,FALSE)</f>
        <v>ECCR</v>
      </c>
      <c r="M186" t="s">
        <v>32</v>
      </c>
      <c r="N186" t="s">
        <v>25</v>
      </c>
      <c r="O186">
        <v>40000</v>
      </c>
      <c r="P186">
        <v>908</v>
      </c>
      <c r="Q186">
        <v>0</v>
      </c>
      <c r="R186" t="s">
        <v>26</v>
      </c>
      <c r="S186">
        <v>85</v>
      </c>
      <c r="T186" s="12">
        <f t="shared" si="2"/>
        <v>0.85</v>
      </c>
      <c r="U186">
        <v>2011</v>
      </c>
      <c r="V186" s="4">
        <v>37517</v>
      </c>
    </row>
    <row r="187" spans="1:22">
      <c r="A187" t="s">
        <v>395</v>
      </c>
      <c r="B187">
        <v>135144</v>
      </c>
      <c r="C187" t="s">
        <v>100</v>
      </c>
      <c r="D187">
        <v>43224</v>
      </c>
      <c r="E187" s="10" t="str">
        <f>VLOOKUP(+F187, 'TABLE LBR'!$D$1:$E$15, 2,FALSE)</f>
        <v>McDanal</v>
      </c>
      <c r="F187">
        <v>42015</v>
      </c>
      <c r="G187">
        <v>100</v>
      </c>
      <c r="H187" t="s">
        <v>396</v>
      </c>
      <c r="I187">
        <v>42015</v>
      </c>
      <c r="J187" t="s">
        <v>35</v>
      </c>
      <c r="K187" t="s">
        <v>23</v>
      </c>
      <c r="L187" s="10" t="str">
        <f>VLOOKUP(+M187, 'TABLE LBR'!$A$2:$B$48, 2,FALSE)</f>
        <v>O&amp;M</v>
      </c>
      <c r="M187" t="s">
        <v>36</v>
      </c>
      <c r="N187" t="s">
        <v>25</v>
      </c>
      <c r="O187">
        <v>40000</v>
      </c>
      <c r="P187">
        <v>908</v>
      </c>
      <c r="Q187">
        <v>0</v>
      </c>
      <c r="R187" t="s">
        <v>26</v>
      </c>
      <c r="S187">
        <v>10</v>
      </c>
      <c r="T187" s="12">
        <f t="shared" si="2"/>
        <v>0.1</v>
      </c>
      <c r="U187">
        <v>2011</v>
      </c>
      <c r="V187" s="4">
        <v>4414</v>
      </c>
    </row>
    <row r="188" spans="1:22">
      <c r="A188" t="s">
        <v>393</v>
      </c>
      <c r="B188">
        <v>677440</v>
      </c>
      <c r="C188" t="s">
        <v>67</v>
      </c>
      <c r="D188">
        <v>78577</v>
      </c>
      <c r="E188" s="10" t="str">
        <f>VLOOKUP(+F188, 'TABLE LBR'!$D$1:$E$15, 2,FALSE)</f>
        <v>McDanal</v>
      </c>
      <c r="F188">
        <v>42015</v>
      </c>
      <c r="G188">
        <v>100</v>
      </c>
      <c r="H188" t="s">
        <v>394</v>
      </c>
      <c r="I188">
        <v>42015</v>
      </c>
      <c r="J188" t="s">
        <v>22</v>
      </c>
      <c r="K188" t="s">
        <v>23</v>
      </c>
      <c r="L188" s="10" t="str">
        <f>VLOOKUP(+M188, 'TABLE LBR'!$A$2:$B$48, 2,FALSE)</f>
        <v>ECCR</v>
      </c>
      <c r="M188" t="s">
        <v>24</v>
      </c>
      <c r="N188" t="s">
        <v>25</v>
      </c>
      <c r="O188">
        <v>40000</v>
      </c>
      <c r="P188">
        <v>908</v>
      </c>
      <c r="Q188">
        <v>0</v>
      </c>
      <c r="R188" t="s">
        <v>26</v>
      </c>
      <c r="S188">
        <v>5</v>
      </c>
      <c r="T188" s="12">
        <f t="shared" si="2"/>
        <v>0.05</v>
      </c>
      <c r="U188">
        <v>2011</v>
      </c>
      <c r="V188" s="4">
        <v>4012</v>
      </c>
    </row>
    <row r="189" spans="1:22">
      <c r="A189" t="s">
        <v>393</v>
      </c>
      <c r="B189">
        <v>677440</v>
      </c>
      <c r="C189" t="s">
        <v>67</v>
      </c>
      <c r="D189">
        <v>78577</v>
      </c>
      <c r="E189" s="10" t="str">
        <f>VLOOKUP(+F189, 'TABLE LBR'!$D$1:$E$15, 2,FALSE)</f>
        <v>McDanal</v>
      </c>
      <c r="F189">
        <v>42015</v>
      </c>
      <c r="G189">
        <v>100</v>
      </c>
      <c r="H189" t="s">
        <v>394</v>
      </c>
      <c r="I189">
        <v>42015</v>
      </c>
      <c r="J189" t="s">
        <v>27</v>
      </c>
      <c r="K189" t="s">
        <v>23</v>
      </c>
      <c r="L189" s="10" t="str">
        <f>VLOOKUP(+M189, 'TABLE LBR'!$A$2:$B$48, 2,FALSE)</f>
        <v>ECCR</v>
      </c>
      <c r="M189" t="s">
        <v>28</v>
      </c>
      <c r="N189" t="s">
        <v>25</v>
      </c>
      <c r="O189">
        <v>40000</v>
      </c>
      <c r="P189">
        <v>908</v>
      </c>
      <c r="Q189">
        <v>0</v>
      </c>
      <c r="R189" t="s">
        <v>26</v>
      </c>
      <c r="S189">
        <v>10</v>
      </c>
      <c r="T189" s="12">
        <f t="shared" si="2"/>
        <v>0.1</v>
      </c>
      <c r="U189">
        <v>2011</v>
      </c>
      <c r="V189" s="4">
        <v>8023</v>
      </c>
    </row>
    <row r="190" spans="1:22">
      <c r="A190" t="s">
        <v>393</v>
      </c>
      <c r="B190">
        <v>677440</v>
      </c>
      <c r="C190" t="s">
        <v>67</v>
      </c>
      <c r="D190">
        <v>78577</v>
      </c>
      <c r="E190" s="10" t="str">
        <f>VLOOKUP(+F190, 'TABLE LBR'!$D$1:$E$15, 2,FALSE)</f>
        <v>McDanal</v>
      </c>
      <c r="F190">
        <v>42015</v>
      </c>
      <c r="G190">
        <v>100</v>
      </c>
      <c r="H190" t="s">
        <v>394</v>
      </c>
      <c r="I190">
        <v>42015</v>
      </c>
      <c r="J190" t="s">
        <v>29</v>
      </c>
      <c r="K190" t="s">
        <v>23</v>
      </c>
      <c r="L190" s="10" t="str">
        <f>VLOOKUP(+M190, 'TABLE LBR'!$A$2:$B$48, 2,FALSE)</f>
        <v>ECCR</v>
      </c>
      <c r="M190" t="s">
        <v>30</v>
      </c>
      <c r="N190" t="s">
        <v>25</v>
      </c>
      <c r="O190">
        <v>40000</v>
      </c>
      <c r="P190">
        <v>908</v>
      </c>
      <c r="Q190">
        <v>0</v>
      </c>
      <c r="R190" t="s">
        <v>26</v>
      </c>
      <c r="S190">
        <v>5</v>
      </c>
      <c r="T190" s="12">
        <f t="shared" si="2"/>
        <v>0.05</v>
      </c>
      <c r="U190">
        <v>2011</v>
      </c>
      <c r="V190" s="4">
        <v>4012</v>
      </c>
    </row>
    <row r="191" spans="1:22">
      <c r="A191" t="s">
        <v>393</v>
      </c>
      <c r="B191">
        <v>677440</v>
      </c>
      <c r="C191" t="s">
        <v>67</v>
      </c>
      <c r="D191">
        <v>78577</v>
      </c>
      <c r="E191" s="10" t="str">
        <f>VLOOKUP(+F191, 'TABLE LBR'!$D$1:$E$15, 2,FALSE)</f>
        <v>McDanal</v>
      </c>
      <c r="F191">
        <v>42015</v>
      </c>
      <c r="G191">
        <v>100</v>
      </c>
      <c r="H191" t="s">
        <v>394</v>
      </c>
      <c r="I191">
        <v>42015</v>
      </c>
      <c r="J191" t="s">
        <v>33</v>
      </c>
      <c r="K191" t="s">
        <v>23</v>
      </c>
      <c r="L191" s="10" t="str">
        <f>VLOOKUP(+M191, 'TABLE LBR'!$A$2:$B$48, 2,FALSE)</f>
        <v>O&amp;M</v>
      </c>
      <c r="M191" t="s">
        <v>34</v>
      </c>
      <c r="N191" t="s">
        <v>25</v>
      </c>
      <c r="O191">
        <v>40000</v>
      </c>
      <c r="P191">
        <v>908</v>
      </c>
      <c r="Q191">
        <v>0</v>
      </c>
      <c r="R191" t="s">
        <v>26</v>
      </c>
      <c r="S191">
        <v>5</v>
      </c>
      <c r="T191" s="12">
        <f t="shared" si="2"/>
        <v>0.05</v>
      </c>
      <c r="U191">
        <v>2011</v>
      </c>
      <c r="V191" s="4">
        <v>4012</v>
      </c>
    </row>
    <row r="192" spans="1:22">
      <c r="A192" t="s">
        <v>393</v>
      </c>
      <c r="B192">
        <v>677440</v>
      </c>
      <c r="C192" t="s">
        <v>67</v>
      </c>
      <c r="D192">
        <v>78577</v>
      </c>
      <c r="E192" s="10" t="str">
        <f>VLOOKUP(+F192, 'TABLE LBR'!$D$1:$E$15, 2,FALSE)</f>
        <v>McDanal</v>
      </c>
      <c r="F192">
        <v>42015</v>
      </c>
      <c r="G192">
        <v>100</v>
      </c>
      <c r="H192" t="s">
        <v>394</v>
      </c>
      <c r="I192">
        <v>42015</v>
      </c>
      <c r="J192" t="s">
        <v>35</v>
      </c>
      <c r="K192" t="s">
        <v>23</v>
      </c>
      <c r="L192" s="10" t="str">
        <f>VLOOKUP(+M192, 'TABLE LBR'!$A$2:$B$48, 2,FALSE)</f>
        <v>O&amp;M</v>
      </c>
      <c r="M192" t="s">
        <v>36</v>
      </c>
      <c r="N192" t="s">
        <v>25</v>
      </c>
      <c r="O192">
        <v>40000</v>
      </c>
      <c r="P192">
        <v>908</v>
      </c>
      <c r="Q192">
        <v>0</v>
      </c>
      <c r="R192" t="s">
        <v>26</v>
      </c>
      <c r="S192">
        <v>75</v>
      </c>
      <c r="T192" s="12">
        <f t="shared" si="2"/>
        <v>0.75</v>
      </c>
      <c r="U192">
        <v>2011</v>
      </c>
      <c r="V192" s="4">
        <v>60176</v>
      </c>
    </row>
    <row r="193" spans="1:22" ht="24.75">
      <c r="A193" t="s">
        <v>206</v>
      </c>
      <c r="B193">
        <v>689148</v>
      </c>
      <c r="C193" t="s">
        <v>207</v>
      </c>
      <c r="D193">
        <v>116954</v>
      </c>
      <c r="E193" s="10" t="str">
        <f>VLOOKUP(+F193, 'TABLE LBR'!$D$1:$E$15, 2,FALSE)</f>
        <v>Oswald</v>
      </c>
      <c r="F193">
        <v>40245</v>
      </c>
      <c r="G193">
        <v>70</v>
      </c>
      <c r="H193" t="s">
        <v>208</v>
      </c>
      <c r="I193">
        <v>40245</v>
      </c>
      <c r="J193" t="s">
        <v>25</v>
      </c>
      <c r="K193" t="s">
        <v>23</v>
      </c>
      <c r="L193" s="10" t="str">
        <f>VLOOKUP(+M193, 'TABLE LBR'!$A$2:$B$48, 2,FALSE)</f>
        <v>LTG Capital</v>
      </c>
      <c r="M193">
        <v>2553</v>
      </c>
      <c r="N193">
        <v>2553</v>
      </c>
      <c r="O193">
        <v>40000</v>
      </c>
      <c r="P193">
        <v>308</v>
      </c>
      <c r="Q193">
        <v>2600</v>
      </c>
      <c r="R193" t="s">
        <v>26</v>
      </c>
      <c r="S193">
        <v>9</v>
      </c>
      <c r="T193" s="12">
        <f t="shared" si="2"/>
        <v>6.3E-2</v>
      </c>
      <c r="U193">
        <v>2011</v>
      </c>
      <c r="V193" s="4">
        <v>7524</v>
      </c>
    </row>
    <row r="194" spans="1:22" ht="24.75">
      <c r="A194" t="s">
        <v>206</v>
      </c>
      <c r="B194">
        <v>689148</v>
      </c>
      <c r="C194" t="s">
        <v>207</v>
      </c>
      <c r="D194">
        <v>116954</v>
      </c>
      <c r="E194" s="10" t="str">
        <f>VLOOKUP(+F194, 'TABLE LBR'!$D$1:$E$15, 2,FALSE)</f>
        <v>Oswald</v>
      </c>
      <c r="F194">
        <v>40245</v>
      </c>
      <c r="G194">
        <v>70</v>
      </c>
      <c r="H194" t="s">
        <v>208</v>
      </c>
      <c r="I194">
        <v>40245</v>
      </c>
      <c r="J194" t="s">
        <v>25</v>
      </c>
      <c r="K194" t="s">
        <v>23</v>
      </c>
      <c r="L194" s="10" t="str">
        <f>VLOOKUP(+M194, 'TABLE LBR'!$A$2:$B$48, 2,FALSE)</f>
        <v>LTG Capital</v>
      </c>
      <c r="M194">
        <v>2556</v>
      </c>
      <c r="N194">
        <v>2556</v>
      </c>
      <c r="O194">
        <v>40000</v>
      </c>
      <c r="P194">
        <v>308</v>
      </c>
      <c r="Q194">
        <v>2600</v>
      </c>
      <c r="R194" t="s">
        <v>26</v>
      </c>
      <c r="S194">
        <v>41</v>
      </c>
      <c r="T194" s="12">
        <f t="shared" si="2"/>
        <v>0.28699999999999998</v>
      </c>
      <c r="U194">
        <v>2011</v>
      </c>
      <c r="V194" s="4">
        <v>34276</v>
      </c>
    </row>
    <row r="195" spans="1:22">
      <c r="A195" t="s">
        <v>206</v>
      </c>
      <c r="B195">
        <v>689148</v>
      </c>
      <c r="C195" t="s">
        <v>150</v>
      </c>
      <c r="D195">
        <v>116954</v>
      </c>
      <c r="E195" s="10" t="str">
        <f>VLOOKUP(+F195, 'TABLE LBR'!$D$1:$E$15, 2,FALSE)</f>
        <v>Oswald</v>
      </c>
      <c r="F195">
        <v>40244</v>
      </c>
      <c r="G195">
        <v>30</v>
      </c>
      <c r="H195" t="s">
        <v>141</v>
      </c>
      <c r="I195">
        <v>40244</v>
      </c>
      <c r="J195" t="s">
        <v>142</v>
      </c>
      <c r="K195" t="s">
        <v>23</v>
      </c>
      <c r="L195" s="10" t="str">
        <f>VLOOKUP(+M195, 'TABLE LBR'!$A$2:$B$48, 2,FALSE)</f>
        <v>GPES</v>
      </c>
      <c r="M195" t="s">
        <v>143</v>
      </c>
      <c r="N195" t="s">
        <v>25</v>
      </c>
      <c r="O195">
        <v>40000</v>
      </c>
      <c r="P195">
        <v>908</v>
      </c>
      <c r="Q195">
        <v>0</v>
      </c>
      <c r="R195" t="s">
        <v>26</v>
      </c>
      <c r="S195">
        <v>100</v>
      </c>
      <c r="T195" s="12">
        <f t="shared" ref="T195:T258" si="3">G195/100*S195/100</f>
        <v>0.3</v>
      </c>
      <c r="U195">
        <v>2011</v>
      </c>
      <c r="V195" s="4">
        <v>35826</v>
      </c>
    </row>
    <row r="196" spans="1:22">
      <c r="A196" t="s">
        <v>206</v>
      </c>
      <c r="B196">
        <v>689148</v>
      </c>
      <c r="C196" t="s">
        <v>207</v>
      </c>
      <c r="D196">
        <v>116954</v>
      </c>
      <c r="E196" s="10" t="str">
        <f>VLOOKUP(+F196, 'TABLE LBR'!$D$1:$E$15, 2,FALSE)</f>
        <v>Oswald</v>
      </c>
      <c r="F196">
        <v>40245</v>
      </c>
      <c r="G196">
        <v>70</v>
      </c>
      <c r="H196" t="s">
        <v>208</v>
      </c>
      <c r="I196">
        <v>40245</v>
      </c>
      <c r="J196" t="s">
        <v>109</v>
      </c>
      <c r="K196" t="s">
        <v>23</v>
      </c>
      <c r="L196" s="10" t="str">
        <f>VLOOKUP(+M196, 'TABLE LBR'!$A$2:$B$48, 2,FALSE)</f>
        <v>LTG O&amp;M</v>
      </c>
      <c r="M196" t="s">
        <v>110</v>
      </c>
      <c r="N196" t="s">
        <v>25</v>
      </c>
      <c r="O196">
        <v>40000</v>
      </c>
      <c r="P196">
        <v>908</v>
      </c>
      <c r="Q196">
        <v>0</v>
      </c>
      <c r="R196" t="s">
        <v>26</v>
      </c>
      <c r="S196">
        <v>50</v>
      </c>
      <c r="T196" s="12">
        <f t="shared" si="3"/>
        <v>0.35</v>
      </c>
      <c r="U196">
        <v>2011</v>
      </c>
      <c r="V196" s="4">
        <v>41800</v>
      </c>
    </row>
    <row r="197" spans="1:22">
      <c r="A197" t="s">
        <v>339</v>
      </c>
      <c r="B197">
        <v>771233</v>
      </c>
      <c r="C197" t="s">
        <v>59</v>
      </c>
      <c r="D197">
        <v>81071</v>
      </c>
      <c r="E197" s="10" t="str">
        <f>VLOOKUP(+F197, 'TABLE LBR'!$D$1:$E$15, 2,FALSE)</f>
        <v>Taylor</v>
      </c>
      <c r="F197">
        <v>42024</v>
      </c>
      <c r="G197">
        <v>95</v>
      </c>
      <c r="H197" t="s">
        <v>340</v>
      </c>
      <c r="I197">
        <v>42024</v>
      </c>
      <c r="J197" t="s">
        <v>40</v>
      </c>
      <c r="K197" t="s">
        <v>23</v>
      </c>
      <c r="L197" s="10" t="str">
        <f>VLOOKUP(+M197, 'TABLE LBR'!$A$2:$B$48, 2,FALSE)</f>
        <v>ECCR</v>
      </c>
      <c r="M197" t="s">
        <v>41</v>
      </c>
      <c r="N197" t="s">
        <v>25</v>
      </c>
      <c r="O197">
        <v>40000</v>
      </c>
      <c r="P197">
        <v>908</v>
      </c>
      <c r="Q197">
        <v>0</v>
      </c>
      <c r="R197" t="s">
        <v>26</v>
      </c>
      <c r="S197">
        <v>16</v>
      </c>
      <c r="T197" s="12">
        <f t="shared" si="3"/>
        <v>0.152</v>
      </c>
      <c r="U197">
        <v>2011</v>
      </c>
      <c r="V197" s="4">
        <v>12584</v>
      </c>
    </row>
    <row r="198" spans="1:22">
      <c r="A198" t="s">
        <v>339</v>
      </c>
      <c r="B198">
        <v>771233</v>
      </c>
      <c r="C198" t="s">
        <v>59</v>
      </c>
      <c r="D198">
        <v>81071</v>
      </c>
      <c r="E198" s="10" t="str">
        <f>VLOOKUP(+F198, 'TABLE LBR'!$D$1:$E$15, 2,FALSE)</f>
        <v>Taylor</v>
      </c>
      <c r="F198">
        <v>42024</v>
      </c>
      <c r="G198">
        <v>95</v>
      </c>
      <c r="H198" t="s">
        <v>340</v>
      </c>
      <c r="I198">
        <v>42024</v>
      </c>
      <c r="J198" t="s">
        <v>42</v>
      </c>
      <c r="K198" t="s">
        <v>23</v>
      </c>
      <c r="L198" s="10" t="str">
        <f>VLOOKUP(+M198, 'TABLE LBR'!$A$2:$B$48, 2,FALSE)</f>
        <v>ECCR</v>
      </c>
      <c r="M198" t="s">
        <v>43</v>
      </c>
      <c r="N198" t="s">
        <v>25</v>
      </c>
      <c r="O198">
        <v>40000</v>
      </c>
      <c r="P198">
        <v>908</v>
      </c>
      <c r="Q198">
        <v>0</v>
      </c>
      <c r="R198" t="s">
        <v>26</v>
      </c>
      <c r="S198">
        <v>38</v>
      </c>
      <c r="T198" s="12">
        <f t="shared" si="3"/>
        <v>0.36099999999999999</v>
      </c>
      <c r="U198">
        <v>2011</v>
      </c>
      <c r="V198" s="4">
        <v>29887</v>
      </c>
    </row>
    <row r="199" spans="1:22">
      <c r="A199" t="s">
        <v>339</v>
      </c>
      <c r="B199">
        <v>771233</v>
      </c>
      <c r="C199" t="s">
        <v>59</v>
      </c>
      <c r="D199">
        <v>81071</v>
      </c>
      <c r="E199" s="10" t="str">
        <f>VLOOKUP(+F199, 'TABLE LBR'!$D$1:$E$15, 2,FALSE)</f>
        <v>Taylor</v>
      </c>
      <c r="F199">
        <v>42024</v>
      </c>
      <c r="G199">
        <v>95</v>
      </c>
      <c r="H199" t="s">
        <v>340</v>
      </c>
      <c r="I199">
        <v>42024</v>
      </c>
      <c r="J199" t="s">
        <v>46</v>
      </c>
      <c r="K199" t="s">
        <v>23</v>
      </c>
      <c r="L199" s="10" t="str">
        <f>VLOOKUP(+M199, 'TABLE LBR'!$A$2:$B$48, 2,FALSE)</f>
        <v>O&amp;M</v>
      </c>
      <c r="M199" t="s">
        <v>47</v>
      </c>
      <c r="N199" t="s">
        <v>25</v>
      </c>
      <c r="O199">
        <v>40000</v>
      </c>
      <c r="P199">
        <v>908</v>
      </c>
      <c r="Q199">
        <v>0</v>
      </c>
      <c r="R199" t="s">
        <v>26</v>
      </c>
      <c r="S199">
        <v>42</v>
      </c>
      <c r="T199" s="12">
        <f t="shared" si="3"/>
        <v>0.39899999999999997</v>
      </c>
      <c r="U199">
        <v>2011</v>
      </c>
      <c r="V199" s="4">
        <v>33033</v>
      </c>
    </row>
    <row r="200" spans="1:22">
      <c r="A200" t="s">
        <v>339</v>
      </c>
      <c r="B200">
        <v>771233</v>
      </c>
      <c r="C200" t="s">
        <v>59</v>
      </c>
      <c r="D200">
        <v>81071</v>
      </c>
      <c r="E200" s="10" t="str">
        <f>VLOOKUP(+F200, 'TABLE LBR'!$D$1:$E$15, 2,FALSE)</f>
        <v>Taylor</v>
      </c>
      <c r="F200">
        <v>42024</v>
      </c>
      <c r="G200">
        <v>95</v>
      </c>
      <c r="H200" t="s">
        <v>340</v>
      </c>
      <c r="I200">
        <v>42024</v>
      </c>
      <c r="J200" t="s">
        <v>48</v>
      </c>
      <c r="K200" t="s">
        <v>23</v>
      </c>
      <c r="L200" s="10" t="str">
        <f>VLOOKUP(+M200, 'TABLE LBR'!$A$2:$B$48, 2,FALSE)</f>
        <v>O&amp;M</v>
      </c>
      <c r="M200" t="s">
        <v>49</v>
      </c>
      <c r="N200" t="s">
        <v>25</v>
      </c>
      <c r="O200">
        <v>40000</v>
      </c>
      <c r="P200">
        <v>908</v>
      </c>
      <c r="Q200">
        <v>0</v>
      </c>
      <c r="R200" t="s">
        <v>26</v>
      </c>
      <c r="S200">
        <v>4</v>
      </c>
      <c r="T200" s="12">
        <f t="shared" si="3"/>
        <v>3.7999999999999999E-2</v>
      </c>
      <c r="U200">
        <v>2011</v>
      </c>
      <c r="V200" s="4">
        <v>3146</v>
      </c>
    </row>
    <row r="201" spans="1:22">
      <c r="A201" t="s">
        <v>19</v>
      </c>
      <c r="B201">
        <v>290866</v>
      </c>
      <c r="C201" t="s">
        <v>20</v>
      </c>
      <c r="D201">
        <v>29923</v>
      </c>
      <c r="E201" s="10" t="str">
        <f>VLOOKUP(+F201, 'TABLE LBR'!$D$1:$E$15, 2,FALSE)</f>
        <v>Swilley</v>
      </c>
      <c r="F201">
        <v>42034</v>
      </c>
      <c r="G201">
        <v>100</v>
      </c>
      <c r="H201" t="s">
        <v>21</v>
      </c>
      <c r="I201">
        <v>42034</v>
      </c>
      <c r="J201" t="s">
        <v>22</v>
      </c>
      <c r="K201" t="s">
        <v>23</v>
      </c>
      <c r="L201" s="10" t="str">
        <f>VLOOKUP(+M201, 'TABLE LBR'!$A$2:$B$48, 2,FALSE)</f>
        <v>ECCR</v>
      </c>
      <c r="M201" t="s">
        <v>24</v>
      </c>
      <c r="N201" t="s">
        <v>25</v>
      </c>
      <c r="O201">
        <v>40000</v>
      </c>
      <c r="P201">
        <v>908</v>
      </c>
      <c r="Q201">
        <v>0</v>
      </c>
      <c r="R201" t="s">
        <v>26</v>
      </c>
      <c r="S201">
        <v>5</v>
      </c>
      <c r="T201" s="12">
        <f t="shared" si="3"/>
        <v>0.05</v>
      </c>
      <c r="U201">
        <v>2011</v>
      </c>
      <c r="V201" s="4">
        <v>1528</v>
      </c>
    </row>
    <row r="202" spans="1:22">
      <c r="A202" t="s">
        <v>19</v>
      </c>
      <c r="B202">
        <v>290866</v>
      </c>
      <c r="C202" t="s">
        <v>20</v>
      </c>
      <c r="D202">
        <v>29923</v>
      </c>
      <c r="E202" s="10" t="str">
        <f>VLOOKUP(+F202, 'TABLE LBR'!$D$1:$E$15, 2,FALSE)</f>
        <v>Swilley</v>
      </c>
      <c r="F202">
        <v>42034</v>
      </c>
      <c r="G202">
        <v>100</v>
      </c>
      <c r="H202" t="s">
        <v>21</v>
      </c>
      <c r="I202">
        <v>42034</v>
      </c>
      <c r="J202" t="s">
        <v>27</v>
      </c>
      <c r="K202" t="s">
        <v>23</v>
      </c>
      <c r="L202" s="10" t="str">
        <f>VLOOKUP(+M202, 'TABLE LBR'!$A$2:$B$48, 2,FALSE)</f>
        <v>ECCR</v>
      </c>
      <c r="M202" t="s">
        <v>28</v>
      </c>
      <c r="N202" t="s">
        <v>25</v>
      </c>
      <c r="O202">
        <v>40000</v>
      </c>
      <c r="P202">
        <v>908</v>
      </c>
      <c r="Q202">
        <v>0</v>
      </c>
      <c r="R202" t="s">
        <v>26</v>
      </c>
      <c r="S202">
        <v>30</v>
      </c>
      <c r="T202" s="12">
        <f t="shared" si="3"/>
        <v>0.3</v>
      </c>
      <c r="U202">
        <v>2011</v>
      </c>
      <c r="V202" s="4">
        <v>9166</v>
      </c>
    </row>
    <row r="203" spans="1:22">
      <c r="A203" t="s">
        <v>19</v>
      </c>
      <c r="B203">
        <v>290866</v>
      </c>
      <c r="C203" t="s">
        <v>20</v>
      </c>
      <c r="D203">
        <v>29923</v>
      </c>
      <c r="E203" s="10" t="str">
        <f>VLOOKUP(+F203, 'TABLE LBR'!$D$1:$E$15, 2,FALSE)</f>
        <v>Swilley</v>
      </c>
      <c r="F203">
        <v>42034</v>
      </c>
      <c r="G203">
        <v>100</v>
      </c>
      <c r="H203" t="s">
        <v>21</v>
      </c>
      <c r="I203">
        <v>42034</v>
      </c>
      <c r="J203" t="s">
        <v>29</v>
      </c>
      <c r="K203" t="s">
        <v>23</v>
      </c>
      <c r="L203" s="10" t="str">
        <f>VLOOKUP(+M203, 'TABLE LBR'!$A$2:$B$48, 2,FALSE)</f>
        <v>ECCR</v>
      </c>
      <c r="M203" t="s">
        <v>30</v>
      </c>
      <c r="N203" t="s">
        <v>25</v>
      </c>
      <c r="O203">
        <v>40000</v>
      </c>
      <c r="P203">
        <v>908</v>
      </c>
      <c r="Q203">
        <v>0</v>
      </c>
      <c r="R203" t="s">
        <v>26</v>
      </c>
      <c r="S203">
        <v>1</v>
      </c>
      <c r="T203" s="12">
        <f t="shared" si="3"/>
        <v>0.01</v>
      </c>
      <c r="U203">
        <v>2011</v>
      </c>
      <c r="V203" s="4">
        <v>306</v>
      </c>
    </row>
    <row r="204" spans="1:22">
      <c r="A204" t="s">
        <v>19</v>
      </c>
      <c r="B204">
        <v>290866</v>
      </c>
      <c r="C204" t="s">
        <v>20</v>
      </c>
      <c r="D204">
        <v>29923</v>
      </c>
      <c r="E204" s="10" t="str">
        <f>VLOOKUP(+F204, 'TABLE LBR'!$D$1:$E$15, 2,FALSE)</f>
        <v>Swilley</v>
      </c>
      <c r="F204">
        <v>42034</v>
      </c>
      <c r="G204">
        <v>100</v>
      </c>
      <c r="H204" t="s">
        <v>21</v>
      </c>
      <c r="I204">
        <v>42034</v>
      </c>
      <c r="J204" t="s">
        <v>31</v>
      </c>
      <c r="K204" t="s">
        <v>23</v>
      </c>
      <c r="L204" s="10" t="str">
        <f>VLOOKUP(+M204, 'TABLE LBR'!$A$2:$B$48, 2,FALSE)</f>
        <v>ECCR</v>
      </c>
      <c r="M204" t="s">
        <v>32</v>
      </c>
      <c r="N204" t="s">
        <v>25</v>
      </c>
      <c r="O204">
        <v>40000</v>
      </c>
      <c r="P204">
        <v>908</v>
      </c>
      <c r="Q204">
        <v>0</v>
      </c>
      <c r="R204" t="s">
        <v>26</v>
      </c>
      <c r="S204">
        <v>10</v>
      </c>
      <c r="T204" s="12">
        <f t="shared" si="3"/>
        <v>0.1</v>
      </c>
      <c r="U204">
        <v>2011</v>
      </c>
      <c r="V204" s="4">
        <v>3055</v>
      </c>
    </row>
    <row r="205" spans="1:22">
      <c r="A205" t="s">
        <v>19</v>
      </c>
      <c r="B205">
        <v>290866</v>
      </c>
      <c r="C205" t="s">
        <v>20</v>
      </c>
      <c r="D205">
        <v>29923</v>
      </c>
      <c r="E205" s="10" t="str">
        <f>VLOOKUP(+F205, 'TABLE LBR'!$D$1:$E$15, 2,FALSE)</f>
        <v>Swilley</v>
      </c>
      <c r="F205">
        <v>42034</v>
      </c>
      <c r="G205">
        <v>100</v>
      </c>
      <c r="H205" t="s">
        <v>21</v>
      </c>
      <c r="I205">
        <v>42034</v>
      </c>
      <c r="J205" t="s">
        <v>33</v>
      </c>
      <c r="K205" t="s">
        <v>23</v>
      </c>
      <c r="L205" s="10" t="str">
        <f>VLOOKUP(+M205, 'TABLE LBR'!$A$2:$B$48, 2,FALSE)</f>
        <v>O&amp;M</v>
      </c>
      <c r="M205" t="s">
        <v>34</v>
      </c>
      <c r="N205" t="s">
        <v>25</v>
      </c>
      <c r="O205">
        <v>40000</v>
      </c>
      <c r="P205">
        <v>908</v>
      </c>
      <c r="Q205">
        <v>0</v>
      </c>
      <c r="R205" t="s">
        <v>26</v>
      </c>
      <c r="S205">
        <v>30</v>
      </c>
      <c r="T205" s="12">
        <f t="shared" si="3"/>
        <v>0.3</v>
      </c>
      <c r="U205">
        <v>2011</v>
      </c>
      <c r="V205" s="4">
        <v>9166</v>
      </c>
    </row>
    <row r="206" spans="1:22">
      <c r="A206" t="s">
        <v>19</v>
      </c>
      <c r="B206">
        <v>290866</v>
      </c>
      <c r="C206" t="s">
        <v>20</v>
      </c>
      <c r="D206">
        <v>29923</v>
      </c>
      <c r="E206" s="10" t="str">
        <f>VLOOKUP(+F206, 'TABLE LBR'!$D$1:$E$15, 2,FALSE)</f>
        <v>Swilley</v>
      </c>
      <c r="F206">
        <v>42034</v>
      </c>
      <c r="G206">
        <v>100</v>
      </c>
      <c r="H206" t="s">
        <v>21</v>
      </c>
      <c r="I206">
        <v>42034</v>
      </c>
      <c r="J206" t="s">
        <v>35</v>
      </c>
      <c r="K206" t="s">
        <v>23</v>
      </c>
      <c r="L206" s="10" t="str">
        <f>VLOOKUP(+M206, 'TABLE LBR'!$A$2:$B$48, 2,FALSE)</f>
        <v>O&amp;M</v>
      </c>
      <c r="M206" t="s">
        <v>36</v>
      </c>
      <c r="N206" t="s">
        <v>25</v>
      </c>
      <c r="O206">
        <v>40000</v>
      </c>
      <c r="P206">
        <v>908</v>
      </c>
      <c r="Q206">
        <v>0</v>
      </c>
      <c r="R206" t="s">
        <v>26</v>
      </c>
      <c r="S206">
        <v>24</v>
      </c>
      <c r="T206" s="12">
        <f t="shared" si="3"/>
        <v>0.24</v>
      </c>
      <c r="U206">
        <v>2011</v>
      </c>
      <c r="V206" s="4">
        <v>7333</v>
      </c>
    </row>
    <row r="207" spans="1:22">
      <c r="A207" t="s">
        <v>350</v>
      </c>
      <c r="B207">
        <v>469401</v>
      </c>
      <c r="C207" t="s">
        <v>56</v>
      </c>
      <c r="D207">
        <v>100332</v>
      </c>
      <c r="E207" s="10" t="str">
        <f>VLOOKUP(+F207, 'TABLE LBR'!$D$1:$E$15, 2,FALSE)</f>
        <v>Taylor</v>
      </c>
      <c r="F207">
        <v>42024</v>
      </c>
      <c r="G207">
        <v>100</v>
      </c>
      <c r="H207" t="s">
        <v>351</v>
      </c>
      <c r="I207">
        <v>42024</v>
      </c>
      <c r="J207" t="s">
        <v>33</v>
      </c>
      <c r="K207" t="s">
        <v>23</v>
      </c>
      <c r="L207" s="10" t="str">
        <f>VLOOKUP(+M207, 'TABLE LBR'!$A$2:$B$48, 2,FALSE)</f>
        <v>O&amp;M</v>
      </c>
      <c r="M207" t="s">
        <v>34</v>
      </c>
      <c r="N207" t="s">
        <v>25</v>
      </c>
      <c r="O207">
        <v>40000</v>
      </c>
      <c r="P207">
        <v>908</v>
      </c>
      <c r="Q207">
        <v>0</v>
      </c>
      <c r="R207" t="s">
        <v>26</v>
      </c>
      <c r="S207">
        <v>50</v>
      </c>
      <c r="T207" s="12">
        <f t="shared" si="3"/>
        <v>0.5</v>
      </c>
      <c r="U207">
        <v>2011</v>
      </c>
      <c r="V207" s="4">
        <v>51228</v>
      </c>
    </row>
    <row r="208" spans="1:22">
      <c r="A208" t="s">
        <v>350</v>
      </c>
      <c r="B208">
        <v>469401</v>
      </c>
      <c r="C208" t="s">
        <v>56</v>
      </c>
      <c r="D208">
        <v>100332</v>
      </c>
      <c r="E208" s="10" t="str">
        <f>VLOOKUP(+F208, 'TABLE LBR'!$D$1:$E$15, 2,FALSE)</f>
        <v>Taylor</v>
      </c>
      <c r="F208">
        <v>42024</v>
      </c>
      <c r="G208">
        <v>100</v>
      </c>
      <c r="H208" t="s">
        <v>351</v>
      </c>
      <c r="I208">
        <v>42024</v>
      </c>
      <c r="J208" t="s">
        <v>35</v>
      </c>
      <c r="K208" t="s">
        <v>23</v>
      </c>
      <c r="L208" s="10" t="str">
        <f>VLOOKUP(+M208, 'TABLE LBR'!$A$2:$B$48, 2,FALSE)</f>
        <v>O&amp;M</v>
      </c>
      <c r="M208" t="s">
        <v>36</v>
      </c>
      <c r="N208" t="s">
        <v>25</v>
      </c>
      <c r="O208">
        <v>40000</v>
      </c>
      <c r="P208">
        <v>908</v>
      </c>
      <c r="Q208">
        <v>0</v>
      </c>
      <c r="R208" t="s">
        <v>26</v>
      </c>
      <c r="S208">
        <v>50</v>
      </c>
      <c r="T208" s="12">
        <f t="shared" si="3"/>
        <v>0.5</v>
      </c>
      <c r="U208">
        <v>2011</v>
      </c>
      <c r="V208" s="4">
        <v>51228</v>
      </c>
    </row>
    <row r="209" spans="1:22">
      <c r="A209" t="s">
        <v>255</v>
      </c>
      <c r="B209">
        <v>342567</v>
      </c>
      <c r="C209" t="s">
        <v>100</v>
      </c>
      <c r="D209">
        <v>36891</v>
      </c>
      <c r="E209" s="10" t="str">
        <f>VLOOKUP(+F209, 'TABLE LBR'!$D$1:$E$15, 2,FALSE)</f>
        <v>Floyd</v>
      </c>
      <c r="F209">
        <v>40247</v>
      </c>
      <c r="G209">
        <v>100</v>
      </c>
      <c r="H209" t="s">
        <v>256</v>
      </c>
      <c r="I209">
        <v>40247</v>
      </c>
      <c r="J209" t="s">
        <v>22</v>
      </c>
      <c r="K209" t="s">
        <v>23</v>
      </c>
      <c r="L209" s="10" t="str">
        <f>VLOOKUP(+M209, 'TABLE LBR'!$A$2:$B$48, 2,FALSE)</f>
        <v>ECCR</v>
      </c>
      <c r="M209" t="s">
        <v>24</v>
      </c>
      <c r="N209" t="s">
        <v>25</v>
      </c>
      <c r="O209">
        <v>40000</v>
      </c>
      <c r="P209">
        <v>908</v>
      </c>
      <c r="Q209">
        <v>0</v>
      </c>
      <c r="R209" t="s">
        <v>26</v>
      </c>
      <c r="S209">
        <v>98</v>
      </c>
      <c r="T209" s="12">
        <f t="shared" si="3"/>
        <v>0.98</v>
      </c>
      <c r="U209">
        <v>2011</v>
      </c>
      <c r="V209" s="4">
        <v>36921</v>
      </c>
    </row>
    <row r="210" spans="1:22">
      <c r="A210" t="s">
        <v>255</v>
      </c>
      <c r="B210">
        <v>342567</v>
      </c>
      <c r="C210" t="s">
        <v>100</v>
      </c>
      <c r="D210">
        <v>36891</v>
      </c>
      <c r="E210" s="10" t="str">
        <f>VLOOKUP(+F210, 'TABLE LBR'!$D$1:$E$15, 2,FALSE)</f>
        <v>Floyd</v>
      </c>
      <c r="F210">
        <v>40247</v>
      </c>
      <c r="G210">
        <v>100</v>
      </c>
      <c r="H210" t="s">
        <v>256</v>
      </c>
      <c r="I210">
        <v>40247</v>
      </c>
      <c r="J210" t="s">
        <v>246</v>
      </c>
      <c r="K210" t="s">
        <v>23</v>
      </c>
      <c r="L210" s="10" t="str">
        <f>VLOOKUP(+M210, 'TABLE LBR'!$A$2:$B$48, 2,FALSE)</f>
        <v>BTL</v>
      </c>
      <c r="M210" t="s">
        <v>247</v>
      </c>
      <c r="N210" t="s">
        <v>25</v>
      </c>
      <c r="O210">
        <v>40000</v>
      </c>
      <c r="P210">
        <v>426</v>
      </c>
      <c r="Q210">
        <v>50750</v>
      </c>
      <c r="R210" t="s">
        <v>26</v>
      </c>
      <c r="S210">
        <v>2</v>
      </c>
      <c r="T210" s="12">
        <f t="shared" si="3"/>
        <v>0.02</v>
      </c>
      <c r="U210">
        <v>2011</v>
      </c>
      <c r="V210" s="4">
        <v>753</v>
      </c>
    </row>
    <row r="211" spans="1:22">
      <c r="A211" t="s">
        <v>89</v>
      </c>
      <c r="B211">
        <v>749219</v>
      </c>
      <c r="C211" t="s">
        <v>67</v>
      </c>
      <c r="D211">
        <v>71814</v>
      </c>
      <c r="E211" s="10" t="str">
        <f>VLOOKUP(+F211, 'TABLE LBR'!$D$1:$E$15, 2,FALSE)</f>
        <v>Swilley</v>
      </c>
      <c r="F211">
        <v>42034</v>
      </c>
      <c r="G211">
        <v>100</v>
      </c>
      <c r="H211" t="s">
        <v>90</v>
      </c>
      <c r="I211">
        <v>42034</v>
      </c>
      <c r="J211" t="s">
        <v>22</v>
      </c>
      <c r="K211" t="s">
        <v>23</v>
      </c>
      <c r="L211" s="10" t="str">
        <f>VLOOKUP(+M211, 'TABLE LBR'!$A$2:$B$48, 2,FALSE)</f>
        <v>ECCR</v>
      </c>
      <c r="M211" t="s">
        <v>24</v>
      </c>
      <c r="N211" t="s">
        <v>25</v>
      </c>
      <c r="O211">
        <v>40000</v>
      </c>
      <c r="P211">
        <v>908</v>
      </c>
      <c r="Q211">
        <v>0</v>
      </c>
      <c r="R211" t="s">
        <v>26</v>
      </c>
      <c r="S211">
        <v>8</v>
      </c>
      <c r="T211" s="12">
        <f t="shared" si="3"/>
        <v>0.08</v>
      </c>
      <c r="U211">
        <v>2011</v>
      </c>
      <c r="V211" s="4">
        <v>5866</v>
      </c>
    </row>
    <row r="212" spans="1:22">
      <c r="A212" t="s">
        <v>89</v>
      </c>
      <c r="B212">
        <v>749219</v>
      </c>
      <c r="C212" t="s">
        <v>67</v>
      </c>
      <c r="D212">
        <v>71814</v>
      </c>
      <c r="E212" s="10" t="str">
        <f>VLOOKUP(+F212, 'TABLE LBR'!$D$1:$E$15, 2,FALSE)</f>
        <v>Swilley</v>
      </c>
      <c r="F212">
        <v>42034</v>
      </c>
      <c r="G212">
        <v>100</v>
      </c>
      <c r="H212" t="s">
        <v>90</v>
      </c>
      <c r="I212">
        <v>42034</v>
      </c>
      <c r="J212" t="s">
        <v>27</v>
      </c>
      <c r="K212" t="s">
        <v>23</v>
      </c>
      <c r="L212" s="10" t="str">
        <f>VLOOKUP(+M212, 'TABLE LBR'!$A$2:$B$48, 2,FALSE)</f>
        <v>ECCR</v>
      </c>
      <c r="M212" t="s">
        <v>28</v>
      </c>
      <c r="N212" t="s">
        <v>25</v>
      </c>
      <c r="O212">
        <v>40000</v>
      </c>
      <c r="P212">
        <v>908</v>
      </c>
      <c r="Q212">
        <v>0</v>
      </c>
      <c r="R212" t="s">
        <v>26</v>
      </c>
      <c r="S212">
        <v>38</v>
      </c>
      <c r="T212" s="12">
        <f t="shared" si="3"/>
        <v>0.38</v>
      </c>
      <c r="U212">
        <v>2011</v>
      </c>
      <c r="V212" s="4">
        <v>27865</v>
      </c>
    </row>
    <row r="213" spans="1:22">
      <c r="A213" t="s">
        <v>89</v>
      </c>
      <c r="B213">
        <v>749219</v>
      </c>
      <c r="C213" t="s">
        <v>67</v>
      </c>
      <c r="D213">
        <v>71814</v>
      </c>
      <c r="E213" s="10" t="str">
        <f>VLOOKUP(+F213, 'TABLE LBR'!$D$1:$E$15, 2,FALSE)</f>
        <v>Swilley</v>
      </c>
      <c r="F213">
        <v>42034</v>
      </c>
      <c r="G213">
        <v>100</v>
      </c>
      <c r="H213" t="s">
        <v>90</v>
      </c>
      <c r="I213">
        <v>42034</v>
      </c>
      <c r="J213" t="s">
        <v>29</v>
      </c>
      <c r="K213" t="s">
        <v>23</v>
      </c>
      <c r="L213" s="10" t="str">
        <f>VLOOKUP(+M213, 'TABLE LBR'!$A$2:$B$48, 2,FALSE)</f>
        <v>ECCR</v>
      </c>
      <c r="M213" t="s">
        <v>30</v>
      </c>
      <c r="N213" t="s">
        <v>25</v>
      </c>
      <c r="O213">
        <v>40000</v>
      </c>
      <c r="P213">
        <v>908</v>
      </c>
      <c r="Q213">
        <v>0</v>
      </c>
      <c r="R213" t="s">
        <v>26</v>
      </c>
      <c r="S213">
        <v>1</v>
      </c>
      <c r="T213" s="12">
        <f t="shared" si="3"/>
        <v>0.01</v>
      </c>
      <c r="U213">
        <v>2011</v>
      </c>
      <c r="V213" s="4">
        <v>733</v>
      </c>
    </row>
    <row r="214" spans="1:22">
      <c r="A214" t="s">
        <v>89</v>
      </c>
      <c r="B214">
        <v>749219</v>
      </c>
      <c r="C214" t="s">
        <v>67</v>
      </c>
      <c r="D214">
        <v>71814</v>
      </c>
      <c r="E214" s="10" t="str">
        <f>VLOOKUP(+F214, 'TABLE LBR'!$D$1:$E$15, 2,FALSE)</f>
        <v>Swilley</v>
      </c>
      <c r="F214">
        <v>42034</v>
      </c>
      <c r="G214">
        <v>100</v>
      </c>
      <c r="H214" t="s">
        <v>90</v>
      </c>
      <c r="I214">
        <v>42034</v>
      </c>
      <c r="J214" t="s">
        <v>31</v>
      </c>
      <c r="K214" t="s">
        <v>23</v>
      </c>
      <c r="L214" s="10" t="str">
        <f>VLOOKUP(+M214, 'TABLE LBR'!$A$2:$B$48, 2,FALSE)</f>
        <v>ECCR</v>
      </c>
      <c r="M214" t="s">
        <v>32</v>
      </c>
      <c r="N214" t="s">
        <v>25</v>
      </c>
      <c r="O214">
        <v>40000</v>
      </c>
      <c r="P214">
        <v>908</v>
      </c>
      <c r="Q214">
        <v>0</v>
      </c>
      <c r="R214" t="s">
        <v>26</v>
      </c>
      <c r="S214">
        <v>7</v>
      </c>
      <c r="T214" s="12">
        <f t="shared" si="3"/>
        <v>7.0000000000000007E-2</v>
      </c>
      <c r="U214">
        <v>2011</v>
      </c>
      <c r="V214" s="4">
        <v>5133</v>
      </c>
    </row>
    <row r="215" spans="1:22">
      <c r="A215" t="s">
        <v>89</v>
      </c>
      <c r="B215">
        <v>749219</v>
      </c>
      <c r="C215" t="s">
        <v>67</v>
      </c>
      <c r="D215">
        <v>71814</v>
      </c>
      <c r="E215" s="10" t="str">
        <f>VLOOKUP(+F215, 'TABLE LBR'!$D$1:$E$15, 2,FALSE)</f>
        <v>Swilley</v>
      </c>
      <c r="F215">
        <v>42034</v>
      </c>
      <c r="G215">
        <v>100</v>
      </c>
      <c r="H215" t="s">
        <v>90</v>
      </c>
      <c r="I215">
        <v>42034</v>
      </c>
      <c r="J215" t="s">
        <v>33</v>
      </c>
      <c r="K215" t="s">
        <v>23</v>
      </c>
      <c r="L215" s="10" t="str">
        <f>VLOOKUP(+M215, 'TABLE LBR'!$A$2:$B$48, 2,FALSE)</f>
        <v>O&amp;M</v>
      </c>
      <c r="M215" t="s">
        <v>34</v>
      </c>
      <c r="N215" t="s">
        <v>25</v>
      </c>
      <c r="O215">
        <v>40000</v>
      </c>
      <c r="P215">
        <v>908</v>
      </c>
      <c r="Q215">
        <v>0</v>
      </c>
      <c r="R215" t="s">
        <v>26</v>
      </c>
      <c r="S215">
        <v>17</v>
      </c>
      <c r="T215" s="12">
        <f t="shared" si="3"/>
        <v>0.17</v>
      </c>
      <c r="U215">
        <v>2011</v>
      </c>
      <c r="V215" s="4">
        <v>12466</v>
      </c>
    </row>
    <row r="216" spans="1:22">
      <c r="A216" t="s">
        <v>89</v>
      </c>
      <c r="B216">
        <v>749219</v>
      </c>
      <c r="C216" t="s">
        <v>67</v>
      </c>
      <c r="D216">
        <v>71814</v>
      </c>
      <c r="E216" s="10" t="str">
        <f>VLOOKUP(+F216, 'TABLE LBR'!$D$1:$E$15, 2,FALSE)</f>
        <v>Swilley</v>
      </c>
      <c r="F216">
        <v>42034</v>
      </c>
      <c r="G216">
        <v>100</v>
      </c>
      <c r="H216" t="s">
        <v>90</v>
      </c>
      <c r="I216">
        <v>42034</v>
      </c>
      <c r="J216" t="s">
        <v>35</v>
      </c>
      <c r="K216" t="s">
        <v>23</v>
      </c>
      <c r="L216" s="10" t="str">
        <f>VLOOKUP(+M216, 'TABLE LBR'!$A$2:$B$48, 2,FALSE)</f>
        <v>O&amp;M</v>
      </c>
      <c r="M216" t="s">
        <v>36</v>
      </c>
      <c r="N216" t="s">
        <v>25</v>
      </c>
      <c r="O216">
        <v>40000</v>
      </c>
      <c r="P216">
        <v>908</v>
      </c>
      <c r="Q216">
        <v>0</v>
      </c>
      <c r="R216" t="s">
        <v>26</v>
      </c>
      <c r="S216">
        <v>29</v>
      </c>
      <c r="T216" s="12">
        <f t="shared" si="3"/>
        <v>0.28999999999999998</v>
      </c>
      <c r="U216">
        <v>2011</v>
      </c>
      <c r="V216" s="4">
        <v>21266</v>
      </c>
    </row>
    <row r="217" spans="1:22">
      <c r="A217" t="s">
        <v>58</v>
      </c>
      <c r="B217">
        <v>966446</v>
      </c>
      <c r="C217" t="s">
        <v>59</v>
      </c>
      <c r="D217">
        <v>99972</v>
      </c>
      <c r="E217" s="10" t="str">
        <f>VLOOKUP(+F217, 'TABLE LBR'!$D$1:$E$15, 2,FALSE)</f>
        <v>Swilley</v>
      </c>
      <c r="F217">
        <v>42034</v>
      </c>
      <c r="G217">
        <v>100</v>
      </c>
      <c r="H217" t="s">
        <v>60</v>
      </c>
      <c r="I217">
        <v>42034</v>
      </c>
      <c r="J217" t="s">
        <v>40</v>
      </c>
      <c r="K217" t="s">
        <v>23</v>
      </c>
      <c r="L217" s="10" t="str">
        <f>VLOOKUP(+M217, 'TABLE LBR'!$A$2:$B$48, 2,FALSE)</f>
        <v>ECCR</v>
      </c>
      <c r="M217" t="s">
        <v>41</v>
      </c>
      <c r="N217" t="s">
        <v>25</v>
      </c>
      <c r="O217">
        <v>40000</v>
      </c>
      <c r="P217">
        <v>908</v>
      </c>
      <c r="Q217">
        <v>0</v>
      </c>
      <c r="R217" t="s">
        <v>26</v>
      </c>
      <c r="S217">
        <v>5</v>
      </c>
      <c r="T217" s="12">
        <f t="shared" si="3"/>
        <v>0.05</v>
      </c>
      <c r="U217">
        <v>2011</v>
      </c>
      <c r="V217" s="4">
        <v>5104</v>
      </c>
    </row>
    <row r="218" spans="1:22">
      <c r="A218" t="s">
        <v>58</v>
      </c>
      <c r="B218">
        <v>966446</v>
      </c>
      <c r="C218" t="s">
        <v>59</v>
      </c>
      <c r="D218">
        <v>99972</v>
      </c>
      <c r="E218" s="10" t="str">
        <f>VLOOKUP(+F218, 'TABLE LBR'!$D$1:$E$15, 2,FALSE)</f>
        <v>Swilley</v>
      </c>
      <c r="F218">
        <v>42034</v>
      </c>
      <c r="G218">
        <v>100</v>
      </c>
      <c r="H218" t="s">
        <v>60</v>
      </c>
      <c r="I218">
        <v>42034</v>
      </c>
      <c r="J218" t="s">
        <v>42</v>
      </c>
      <c r="K218" t="s">
        <v>23</v>
      </c>
      <c r="L218" s="10" t="str">
        <f>VLOOKUP(+M218, 'TABLE LBR'!$A$2:$B$48, 2,FALSE)</f>
        <v>ECCR</v>
      </c>
      <c r="M218" t="s">
        <v>43</v>
      </c>
      <c r="N218" t="s">
        <v>25</v>
      </c>
      <c r="O218">
        <v>40000</v>
      </c>
      <c r="P218">
        <v>908</v>
      </c>
      <c r="Q218">
        <v>0</v>
      </c>
      <c r="R218" t="s">
        <v>26</v>
      </c>
      <c r="S218">
        <v>5</v>
      </c>
      <c r="T218" s="12">
        <f t="shared" si="3"/>
        <v>0.05</v>
      </c>
      <c r="U218">
        <v>2011</v>
      </c>
      <c r="V218" s="4">
        <v>5104</v>
      </c>
    </row>
    <row r="219" spans="1:22">
      <c r="A219" t="s">
        <v>58</v>
      </c>
      <c r="B219">
        <v>966446</v>
      </c>
      <c r="C219" t="s">
        <v>59</v>
      </c>
      <c r="D219">
        <v>99972</v>
      </c>
      <c r="E219" s="10" t="str">
        <f>VLOOKUP(+F219, 'TABLE LBR'!$D$1:$E$15, 2,FALSE)</f>
        <v>Swilley</v>
      </c>
      <c r="F219">
        <v>42034</v>
      </c>
      <c r="G219">
        <v>100</v>
      </c>
      <c r="H219" t="s">
        <v>60</v>
      </c>
      <c r="I219">
        <v>42034</v>
      </c>
      <c r="J219" t="s">
        <v>61</v>
      </c>
      <c r="K219" t="s">
        <v>23</v>
      </c>
      <c r="L219" s="10" t="str">
        <f>VLOOKUP(+M219, 'TABLE LBR'!$A$2:$B$48, 2,FALSE)</f>
        <v>O&amp;M</v>
      </c>
      <c r="M219" t="s">
        <v>62</v>
      </c>
      <c r="N219" t="s">
        <v>25</v>
      </c>
      <c r="O219">
        <v>40000</v>
      </c>
      <c r="P219">
        <v>908</v>
      </c>
      <c r="Q219">
        <v>0</v>
      </c>
      <c r="R219" t="s">
        <v>26</v>
      </c>
      <c r="S219">
        <v>50</v>
      </c>
      <c r="T219" s="12">
        <f t="shared" si="3"/>
        <v>0.5</v>
      </c>
      <c r="U219">
        <v>2011</v>
      </c>
      <c r="V219" s="4">
        <v>51042</v>
      </c>
    </row>
    <row r="220" spans="1:22">
      <c r="A220" t="s">
        <v>58</v>
      </c>
      <c r="B220">
        <v>966446</v>
      </c>
      <c r="C220" t="s">
        <v>59</v>
      </c>
      <c r="D220">
        <v>99972</v>
      </c>
      <c r="E220" s="10" t="str">
        <f>VLOOKUP(+F220, 'TABLE LBR'!$D$1:$E$15, 2,FALSE)</f>
        <v>Swilley</v>
      </c>
      <c r="F220">
        <v>42034</v>
      </c>
      <c r="G220">
        <v>100</v>
      </c>
      <c r="H220" t="s">
        <v>60</v>
      </c>
      <c r="I220">
        <v>42034</v>
      </c>
      <c r="J220" t="s">
        <v>46</v>
      </c>
      <c r="K220" t="s">
        <v>23</v>
      </c>
      <c r="L220" s="10" t="str">
        <f>VLOOKUP(+M220, 'TABLE LBR'!$A$2:$B$48, 2,FALSE)</f>
        <v>O&amp;M</v>
      </c>
      <c r="M220" t="s">
        <v>47</v>
      </c>
      <c r="N220" t="s">
        <v>25</v>
      </c>
      <c r="O220">
        <v>40000</v>
      </c>
      <c r="P220">
        <v>908</v>
      </c>
      <c r="Q220">
        <v>0</v>
      </c>
      <c r="R220" t="s">
        <v>26</v>
      </c>
      <c r="S220">
        <v>5</v>
      </c>
      <c r="T220" s="12">
        <f t="shared" si="3"/>
        <v>0.05</v>
      </c>
      <c r="U220">
        <v>2011</v>
      </c>
      <c r="V220" s="4">
        <v>5104</v>
      </c>
    </row>
    <row r="221" spans="1:22">
      <c r="A221" t="s">
        <v>58</v>
      </c>
      <c r="B221">
        <v>966446</v>
      </c>
      <c r="C221" t="s">
        <v>59</v>
      </c>
      <c r="D221">
        <v>99972</v>
      </c>
      <c r="E221" s="10" t="str">
        <f>VLOOKUP(+F221, 'TABLE LBR'!$D$1:$E$15, 2,FALSE)</f>
        <v>Swilley</v>
      </c>
      <c r="F221">
        <v>42034</v>
      </c>
      <c r="G221">
        <v>100</v>
      </c>
      <c r="H221" t="s">
        <v>60</v>
      </c>
      <c r="I221">
        <v>42034</v>
      </c>
      <c r="J221" t="s">
        <v>50</v>
      </c>
      <c r="K221" t="s">
        <v>23</v>
      </c>
      <c r="L221" s="10" t="str">
        <f>VLOOKUP(+M221, 'TABLE LBR'!$A$2:$B$48, 2,FALSE)</f>
        <v>O&amp;M</v>
      </c>
      <c r="M221" t="s">
        <v>51</v>
      </c>
      <c r="N221" t="s">
        <v>25</v>
      </c>
      <c r="O221">
        <v>40000</v>
      </c>
      <c r="P221">
        <v>908</v>
      </c>
      <c r="Q221">
        <v>0</v>
      </c>
      <c r="R221" t="s">
        <v>26</v>
      </c>
      <c r="S221">
        <v>35</v>
      </c>
      <c r="T221" s="12">
        <f t="shared" si="3"/>
        <v>0.35</v>
      </c>
      <c r="U221">
        <v>2011</v>
      </c>
      <c r="V221" s="4">
        <v>35729</v>
      </c>
    </row>
    <row r="222" spans="1:22">
      <c r="A222" t="s">
        <v>388</v>
      </c>
      <c r="B222">
        <v>637051</v>
      </c>
      <c r="C222" t="s">
        <v>389</v>
      </c>
      <c r="D222">
        <v>45318</v>
      </c>
      <c r="E222" s="10" t="str">
        <f>VLOOKUP(+F222, 'TABLE LBR'!$D$1:$E$15, 2,FALSE)</f>
        <v>McDanal</v>
      </c>
      <c r="F222">
        <v>42015</v>
      </c>
      <c r="G222">
        <v>100</v>
      </c>
      <c r="H222" t="s">
        <v>390</v>
      </c>
      <c r="I222">
        <v>42015</v>
      </c>
      <c r="J222" t="s">
        <v>22</v>
      </c>
      <c r="K222" t="s">
        <v>23</v>
      </c>
      <c r="L222" s="10" t="str">
        <f>VLOOKUP(+M222, 'TABLE LBR'!$A$2:$B$48, 2,FALSE)</f>
        <v>ECCR</v>
      </c>
      <c r="M222" t="s">
        <v>24</v>
      </c>
      <c r="N222" t="s">
        <v>25</v>
      </c>
      <c r="O222">
        <v>40000</v>
      </c>
      <c r="P222">
        <v>908</v>
      </c>
      <c r="Q222">
        <v>0</v>
      </c>
      <c r="R222" t="s">
        <v>26</v>
      </c>
      <c r="S222">
        <v>5</v>
      </c>
      <c r="T222" s="12">
        <f t="shared" si="3"/>
        <v>0.05</v>
      </c>
      <c r="U222">
        <v>2011</v>
      </c>
      <c r="V222" s="4">
        <v>2314</v>
      </c>
    </row>
    <row r="223" spans="1:22">
      <c r="A223" t="s">
        <v>388</v>
      </c>
      <c r="B223">
        <v>637051</v>
      </c>
      <c r="C223" t="s">
        <v>389</v>
      </c>
      <c r="D223">
        <v>45318</v>
      </c>
      <c r="E223" s="10" t="str">
        <f>VLOOKUP(+F223, 'TABLE LBR'!$D$1:$E$15, 2,FALSE)</f>
        <v>McDanal</v>
      </c>
      <c r="F223">
        <v>42015</v>
      </c>
      <c r="G223">
        <v>100</v>
      </c>
      <c r="H223" t="s">
        <v>390</v>
      </c>
      <c r="I223">
        <v>42015</v>
      </c>
      <c r="J223" t="s">
        <v>27</v>
      </c>
      <c r="K223" t="s">
        <v>23</v>
      </c>
      <c r="L223" s="10" t="str">
        <f>VLOOKUP(+M223, 'TABLE LBR'!$A$2:$B$48, 2,FALSE)</f>
        <v>ECCR</v>
      </c>
      <c r="M223" t="s">
        <v>28</v>
      </c>
      <c r="N223" t="s">
        <v>25</v>
      </c>
      <c r="O223">
        <v>40000</v>
      </c>
      <c r="P223">
        <v>908</v>
      </c>
      <c r="Q223">
        <v>0</v>
      </c>
      <c r="R223" t="s">
        <v>26</v>
      </c>
      <c r="S223">
        <v>10</v>
      </c>
      <c r="T223" s="12">
        <f t="shared" si="3"/>
        <v>0.1</v>
      </c>
      <c r="U223">
        <v>2011</v>
      </c>
      <c r="V223" s="4">
        <v>4628</v>
      </c>
    </row>
    <row r="224" spans="1:22">
      <c r="A224" t="s">
        <v>388</v>
      </c>
      <c r="B224">
        <v>637051</v>
      </c>
      <c r="C224" t="s">
        <v>389</v>
      </c>
      <c r="D224">
        <v>45318</v>
      </c>
      <c r="E224" s="10" t="str">
        <f>VLOOKUP(+F224, 'TABLE LBR'!$D$1:$E$15, 2,FALSE)</f>
        <v>McDanal</v>
      </c>
      <c r="F224">
        <v>42015</v>
      </c>
      <c r="G224">
        <v>100</v>
      </c>
      <c r="H224" t="s">
        <v>390</v>
      </c>
      <c r="I224">
        <v>42015</v>
      </c>
      <c r="J224" t="s">
        <v>29</v>
      </c>
      <c r="K224" t="s">
        <v>23</v>
      </c>
      <c r="L224" s="10" t="str">
        <f>VLOOKUP(+M224, 'TABLE LBR'!$A$2:$B$48, 2,FALSE)</f>
        <v>ECCR</v>
      </c>
      <c r="M224" t="s">
        <v>30</v>
      </c>
      <c r="N224" t="s">
        <v>25</v>
      </c>
      <c r="O224">
        <v>40000</v>
      </c>
      <c r="P224">
        <v>908</v>
      </c>
      <c r="Q224">
        <v>0</v>
      </c>
      <c r="R224" t="s">
        <v>26</v>
      </c>
      <c r="S224">
        <v>5</v>
      </c>
      <c r="T224" s="12">
        <f t="shared" si="3"/>
        <v>0.05</v>
      </c>
      <c r="U224">
        <v>2011</v>
      </c>
      <c r="V224" s="4">
        <v>2314</v>
      </c>
    </row>
    <row r="225" spans="1:22">
      <c r="A225" t="s">
        <v>388</v>
      </c>
      <c r="B225">
        <v>637051</v>
      </c>
      <c r="C225" t="s">
        <v>389</v>
      </c>
      <c r="D225">
        <v>45318</v>
      </c>
      <c r="E225" s="10" t="str">
        <f>VLOOKUP(+F225, 'TABLE LBR'!$D$1:$E$15, 2,FALSE)</f>
        <v>McDanal</v>
      </c>
      <c r="F225">
        <v>42015</v>
      </c>
      <c r="G225">
        <v>100</v>
      </c>
      <c r="H225" t="s">
        <v>390</v>
      </c>
      <c r="I225">
        <v>42015</v>
      </c>
      <c r="J225" t="s">
        <v>33</v>
      </c>
      <c r="K225" t="s">
        <v>23</v>
      </c>
      <c r="L225" s="10" t="str">
        <f>VLOOKUP(+M225, 'TABLE LBR'!$A$2:$B$48, 2,FALSE)</f>
        <v>O&amp;M</v>
      </c>
      <c r="M225" t="s">
        <v>34</v>
      </c>
      <c r="N225" t="s">
        <v>25</v>
      </c>
      <c r="O225">
        <v>40000</v>
      </c>
      <c r="P225">
        <v>908</v>
      </c>
      <c r="Q225">
        <v>0</v>
      </c>
      <c r="R225" t="s">
        <v>26</v>
      </c>
      <c r="S225">
        <v>5</v>
      </c>
      <c r="T225" s="12">
        <f t="shared" si="3"/>
        <v>0.05</v>
      </c>
      <c r="U225">
        <v>2011</v>
      </c>
      <c r="V225" s="4">
        <v>2314</v>
      </c>
    </row>
    <row r="226" spans="1:22">
      <c r="A226" t="s">
        <v>388</v>
      </c>
      <c r="B226">
        <v>637051</v>
      </c>
      <c r="C226" t="s">
        <v>389</v>
      </c>
      <c r="D226">
        <v>45318</v>
      </c>
      <c r="E226" s="10" t="str">
        <f>VLOOKUP(+F226, 'TABLE LBR'!$D$1:$E$15, 2,FALSE)</f>
        <v>McDanal</v>
      </c>
      <c r="F226">
        <v>42015</v>
      </c>
      <c r="G226">
        <v>100</v>
      </c>
      <c r="H226" t="s">
        <v>390</v>
      </c>
      <c r="I226">
        <v>42015</v>
      </c>
      <c r="J226" t="s">
        <v>35</v>
      </c>
      <c r="K226" t="s">
        <v>23</v>
      </c>
      <c r="L226" s="10" t="str">
        <f>VLOOKUP(+M226, 'TABLE LBR'!$A$2:$B$48, 2,FALSE)</f>
        <v>O&amp;M</v>
      </c>
      <c r="M226" t="s">
        <v>36</v>
      </c>
      <c r="N226" t="s">
        <v>25</v>
      </c>
      <c r="O226">
        <v>40000</v>
      </c>
      <c r="P226">
        <v>908</v>
      </c>
      <c r="Q226">
        <v>0</v>
      </c>
      <c r="R226" t="s">
        <v>26</v>
      </c>
      <c r="S226">
        <v>75</v>
      </c>
      <c r="T226" s="12">
        <f t="shared" si="3"/>
        <v>0.75</v>
      </c>
      <c r="U226">
        <v>2011</v>
      </c>
      <c r="V226" s="4">
        <v>34707</v>
      </c>
    </row>
    <row r="227" spans="1:22">
      <c r="A227" t="s">
        <v>87</v>
      </c>
      <c r="B227">
        <v>281397</v>
      </c>
      <c r="C227" t="s">
        <v>67</v>
      </c>
      <c r="D227">
        <v>65563</v>
      </c>
      <c r="E227" s="10" t="str">
        <f>VLOOKUP(+F227, 'TABLE LBR'!$D$1:$E$15, 2,FALSE)</f>
        <v>Swilley</v>
      </c>
      <c r="F227">
        <v>42034</v>
      </c>
      <c r="G227">
        <v>100</v>
      </c>
      <c r="H227" t="s">
        <v>88</v>
      </c>
      <c r="I227">
        <v>42034</v>
      </c>
      <c r="J227" t="s">
        <v>22</v>
      </c>
      <c r="K227" t="s">
        <v>23</v>
      </c>
      <c r="L227" s="10" t="str">
        <f>VLOOKUP(+M227, 'TABLE LBR'!$A$2:$B$48, 2,FALSE)</f>
        <v>ECCR</v>
      </c>
      <c r="M227" t="s">
        <v>24</v>
      </c>
      <c r="N227" t="s">
        <v>25</v>
      </c>
      <c r="O227">
        <v>40000</v>
      </c>
      <c r="P227">
        <v>908</v>
      </c>
      <c r="Q227">
        <v>0</v>
      </c>
      <c r="R227" t="s">
        <v>26</v>
      </c>
      <c r="S227">
        <v>8</v>
      </c>
      <c r="T227" s="12">
        <f t="shared" si="3"/>
        <v>0.08</v>
      </c>
      <c r="U227">
        <v>2011</v>
      </c>
      <c r="V227" s="4">
        <v>5356</v>
      </c>
    </row>
    <row r="228" spans="1:22">
      <c r="A228" t="s">
        <v>87</v>
      </c>
      <c r="B228">
        <v>281397</v>
      </c>
      <c r="C228" t="s">
        <v>67</v>
      </c>
      <c r="D228">
        <v>65563</v>
      </c>
      <c r="E228" s="10" t="str">
        <f>VLOOKUP(+F228, 'TABLE LBR'!$D$1:$E$15, 2,FALSE)</f>
        <v>Swilley</v>
      </c>
      <c r="F228">
        <v>42034</v>
      </c>
      <c r="G228">
        <v>100</v>
      </c>
      <c r="H228" t="s">
        <v>88</v>
      </c>
      <c r="I228">
        <v>42034</v>
      </c>
      <c r="J228" t="s">
        <v>27</v>
      </c>
      <c r="K228" t="s">
        <v>23</v>
      </c>
      <c r="L228" s="10" t="str">
        <f>VLOOKUP(+M228, 'TABLE LBR'!$A$2:$B$48, 2,FALSE)</f>
        <v>ECCR</v>
      </c>
      <c r="M228" t="s">
        <v>28</v>
      </c>
      <c r="N228" t="s">
        <v>25</v>
      </c>
      <c r="O228">
        <v>40000</v>
      </c>
      <c r="P228">
        <v>908</v>
      </c>
      <c r="Q228">
        <v>0</v>
      </c>
      <c r="R228" t="s">
        <v>26</v>
      </c>
      <c r="S228">
        <v>38</v>
      </c>
      <c r="T228" s="12">
        <f t="shared" si="3"/>
        <v>0.38</v>
      </c>
      <c r="U228">
        <v>2011</v>
      </c>
      <c r="V228" s="4">
        <v>25439</v>
      </c>
    </row>
    <row r="229" spans="1:22">
      <c r="A229" t="s">
        <v>87</v>
      </c>
      <c r="B229">
        <v>281397</v>
      </c>
      <c r="C229" t="s">
        <v>67</v>
      </c>
      <c r="D229">
        <v>65563</v>
      </c>
      <c r="E229" s="10" t="str">
        <f>VLOOKUP(+F229, 'TABLE LBR'!$D$1:$E$15, 2,FALSE)</f>
        <v>Swilley</v>
      </c>
      <c r="F229">
        <v>42034</v>
      </c>
      <c r="G229">
        <v>100</v>
      </c>
      <c r="H229" t="s">
        <v>88</v>
      </c>
      <c r="I229">
        <v>42034</v>
      </c>
      <c r="J229" t="s">
        <v>29</v>
      </c>
      <c r="K229" t="s">
        <v>23</v>
      </c>
      <c r="L229" s="10" t="str">
        <f>VLOOKUP(+M229, 'TABLE LBR'!$A$2:$B$48, 2,FALSE)</f>
        <v>ECCR</v>
      </c>
      <c r="M229" t="s">
        <v>30</v>
      </c>
      <c r="N229" t="s">
        <v>25</v>
      </c>
      <c r="O229">
        <v>40000</v>
      </c>
      <c r="P229">
        <v>908</v>
      </c>
      <c r="Q229">
        <v>0</v>
      </c>
      <c r="R229" t="s">
        <v>26</v>
      </c>
      <c r="S229">
        <v>1</v>
      </c>
      <c r="T229" s="12">
        <f t="shared" si="3"/>
        <v>0.01</v>
      </c>
      <c r="U229">
        <v>2011</v>
      </c>
      <c r="V229" s="4">
        <v>669</v>
      </c>
    </row>
    <row r="230" spans="1:22">
      <c r="A230" t="s">
        <v>87</v>
      </c>
      <c r="B230">
        <v>281397</v>
      </c>
      <c r="C230" t="s">
        <v>67</v>
      </c>
      <c r="D230">
        <v>65563</v>
      </c>
      <c r="E230" s="10" t="str">
        <f>VLOOKUP(+F230, 'TABLE LBR'!$D$1:$E$15, 2,FALSE)</f>
        <v>Swilley</v>
      </c>
      <c r="F230">
        <v>42034</v>
      </c>
      <c r="G230">
        <v>100</v>
      </c>
      <c r="H230" t="s">
        <v>88</v>
      </c>
      <c r="I230">
        <v>42034</v>
      </c>
      <c r="J230" t="s">
        <v>31</v>
      </c>
      <c r="K230" t="s">
        <v>23</v>
      </c>
      <c r="L230" s="10" t="str">
        <f>VLOOKUP(+M230, 'TABLE LBR'!$A$2:$B$48, 2,FALSE)</f>
        <v>ECCR</v>
      </c>
      <c r="M230" t="s">
        <v>32</v>
      </c>
      <c r="N230" t="s">
        <v>25</v>
      </c>
      <c r="O230">
        <v>40000</v>
      </c>
      <c r="P230">
        <v>908</v>
      </c>
      <c r="Q230">
        <v>0</v>
      </c>
      <c r="R230" t="s">
        <v>26</v>
      </c>
      <c r="S230">
        <v>7</v>
      </c>
      <c r="T230" s="12">
        <f t="shared" si="3"/>
        <v>7.0000000000000007E-2</v>
      </c>
      <c r="U230">
        <v>2011</v>
      </c>
      <c r="V230" s="4">
        <v>4686</v>
      </c>
    </row>
    <row r="231" spans="1:22">
      <c r="A231" t="s">
        <v>87</v>
      </c>
      <c r="B231">
        <v>281397</v>
      </c>
      <c r="C231" t="s">
        <v>67</v>
      </c>
      <c r="D231">
        <v>65563</v>
      </c>
      <c r="E231" s="10" t="str">
        <f>VLOOKUP(+F231, 'TABLE LBR'!$D$1:$E$15, 2,FALSE)</f>
        <v>Swilley</v>
      </c>
      <c r="F231">
        <v>42034</v>
      </c>
      <c r="G231">
        <v>100</v>
      </c>
      <c r="H231" t="s">
        <v>88</v>
      </c>
      <c r="I231">
        <v>42034</v>
      </c>
      <c r="J231" t="s">
        <v>33</v>
      </c>
      <c r="K231" t="s">
        <v>23</v>
      </c>
      <c r="L231" s="10" t="str">
        <f>VLOOKUP(+M231, 'TABLE LBR'!$A$2:$B$48, 2,FALSE)</f>
        <v>O&amp;M</v>
      </c>
      <c r="M231" t="s">
        <v>34</v>
      </c>
      <c r="N231" t="s">
        <v>25</v>
      </c>
      <c r="O231">
        <v>40000</v>
      </c>
      <c r="P231">
        <v>908</v>
      </c>
      <c r="Q231">
        <v>0</v>
      </c>
      <c r="R231" t="s">
        <v>26</v>
      </c>
      <c r="S231">
        <v>17</v>
      </c>
      <c r="T231" s="12">
        <f t="shared" si="3"/>
        <v>0.17</v>
      </c>
      <c r="U231">
        <v>2011</v>
      </c>
      <c r="V231" s="4">
        <v>11381</v>
      </c>
    </row>
    <row r="232" spans="1:22">
      <c r="A232" t="s">
        <v>87</v>
      </c>
      <c r="B232">
        <v>281397</v>
      </c>
      <c r="C232" t="s">
        <v>67</v>
      </c>
      <c r="D232">
        <v>65563</v>
      </c>
      <c r="E232" s="10" t="str">
        <f>VLOOKUP(+F232, 'TABLE LBR'!$D$1:$E$15, 2,FALSE)</f>
        <v>Swilley</v>
      </c>
      <c r="F232">
        <v>42034</v>
      </c>
      <c r="G232">
        <v>100</v>
      </c>
      <c r="H232" t="s">
        <v>88</v>
      </c>
      <c r="I232">
        <v>42034</v>
      </c>
      <c r="J232" t="s">
        <v>35</v>
      </c>
      <c r="K232" t="s">
        <v>23</v>
      </c>
      <c r="L232" s="10" t="str">
        <f>VLOOKUP(+M232, 'TABLE LBR'!$A$2:$B$48, 2,FALSE)</f>
        <v>O&amp;M</v>
      </c>
      <c r="M232" t="s">
        <v>36</v>
      </c>
      <c r="N232" t="s">
        <v>25</v>
      </c>
      <c r="O232">
        <v>40000</v>
      </c>
      <c r="P232">
        <v>908</v>
      </c>
      <c r="Q232">
        <v>0</v>
      </c>
      <c r="R232" t="s">
        <v>26</v>
      </c>
      <c r="S232">
        <v>29</v>
      </c>
      <c r="T232" s="12">
        <f t="shared" si="3"/>
        <v>0.28999999999999998</v>
      </c>
      <c r="U232">
        <v>2011</v>
      </c>
      <c r="V232" s="4">
        <v>19414</v>
      </c>
    </row>
    <row r="233" spans="1:22">
      <c r="A233" t="s">
        <v>331</v>
      </c>
      <c r="B233">
        <v>44405</v>
      </c>
      <c r="C233" t="s">
        <v>59</v>
      </c>
      <c r="D233">
        <v>83721</v>
      </c>
      <c r="E233" s="10" t="str">
        <f>VLOOKUP(+F233, 'TABLE LBR'!$D$1:$E$15, 2,FALSE)</f>
        <v>Taylor</v>
      </c>
      <c r="F233">
        <v>42024</v>
      </c>
      <c r="G233">
        <v>100</v>
      </c>
      <c r="H233" t="s">
        <v>332</v>
      </c>
      <c r="I233">
        <v>42024</v>
      </c>
      <c r="J233" t="s">
        <v>40</v>
      </c>
      <c r="K233" t="s">
        <v>23</v>
      </c>
      <c r="L233" s="10" t="str">
        <f>VLOOKUP(+M233, 'TABLE LBR'!$A$2:$B$48, 2,FALSE)</f>
        <v>ECCR</v>
      </c>
      <c r="M233" t="s">
        <v>41</v>
      </c>
      <c r="N233" t="s">
        <v>25</v>
      </c>
      <c r="O233">
        <v>40000</v>
      </c>
      <c r="P233">
        <v>908</v>
      </c>
      <c r="Q233">
        <v>0</v>
      </c>
      <c r="R233" t="s">
        <v>26</v>
      </c>
      <c r="S233">
        <v>18</v>
      </c>
      <c r="T233" s="12">
        <f t="shared" si="3"/>
        <v>0.18</v>
      </c>
      <c r="U233">
        <v>2011</v>
      </c>
      <c r="V233" s="4">
        <v>15389</v>
      </c>
    </row>
    <row r="234" spans="1:22">
      <c r="A234" t="s">
        <v>331</v>
      </c>
      <c r="B234">
        <v>44405</v>
      </c>
      <c r="C234" t="s">
        <v>59</v>
      </c>
      <c r="D234">
        <v>83721</v>
      </c>
      <c r="E234" s="10" t="str">
        <f>VLOOKUP(+F234, 'TABLE LBR'!$D$1:$E$15, 2,FALSE)</f>
        <v>Taylor</v>
      </c>
      <c r="F234">
        <v>42024</v>
      </c>
      <c r="G234">
        <v>100</v>
      </c>
      <c r="H234" t="s">
        <v>332</v>
      </c>
      <c r="I234">
        <v>42024</v>
      </c>
      <c r="J234" t="s">
        <v>42</v>
      </c>
      <c r="K234" t="s">
        <v>23</v>
      </c>
      <c r="L234" s="10" t="str">
        <f>VLOOKUP(+M234, 'TABLE LBR'!$A$2:$B$48, 2,FALSE)</f>
        <v>ECCR</v>
      </c>
      <c r="M234" t="s">
        <v>43</v>
      </c>
      <c r="N234" t="s">
        <v>25</v>
      </c>
      <c r="O234">
        <v>40000</v>
      </c>
      <c r="P234">
        <v>908</v>
      </c>
      <c r="Q234">
        <v>0</v>
      </c>
      <c r="R234" t="s">
        <v>26</v>
      </c>
      <c r="S234">
        <v>39</v>
      </c>
      <c r="T234" s="12">
        <f t="shared" si="3"/>
        <v>0.39</v>
      </c>
      <c r="U234">
        <v>2011</v>
      </c>
      <c r="V234" s="4">
        <v>33342</v>
      </c>
    </row>
    <row r="235" spans="1:22">
      <c r="A235" t="s">
        <v>331</v>
      </c>
      <c r="B235">
        <v>44405</v>
      </c>
      <c r="C235" t="s">
        <v>59</v>
      </c>
      <c r="D235">
        <v>83721</v>
      </c>
      <c r="E235" s="10" t="str">
        <f>VLOOKUP(+F235, 'TABLE LBR'!$D$1:$E$15, 2,FALSE)</f>
        <v>Taylor</v>
      </c>
      <c r="F235">
        <v>42024</v>
      </c>
      <c r="G235">
        <v>100</v>
      </c>
      <c r="H235" t="s">
        <v>332</v>
      </c>
      <c r="I235">
        <v>42024</v>
      </c>
      <c r="J235" t="s">
        <v>46</v>
      </c>
      <c r="K235" t="s">
        <v>23</v>
      </c>
      <c r="L235" s="10" t="str">
        <f>VLOOKUP(+M235, 'TABLE LBR'!$A$2:$B$48, 2,FALSE)</f>
        <v>O&amp;M</v>
      </c>
      <c r="M235" t="s">
        <v>47</v>
      </c>
      <c r="N235" t="s">
        <v>25</v>
      </c>
      <c r="O235">
        <v>40000</v>
      </c>
      <c r="P235">
        <v>908</v>
      </c>
      <c r="Q235">
        <v>0</v>
      </c>
      <c r="R235" t="s">
        <v>26</v>
      </c>
      <c r="S235">
        <v>40</v>
      </c>
      <c r="T235" s="12">
        <f t="shared" si="3"/>
        <v>0.4</v>
      </c>
      <c r="U235">
        <v>2011</v>
      </c>
      <c r="V235" s="4">
        <v>34197</v>
      </c>
    </row>
    <row r="236" spans="1:22">
      <c r="A236" t="s">
        <v>331</v>
      </c>
      <c r="B236">
        <v>44405</v>
      </c>
      <c r="C236" t="s">
        <v>59</v>
      </c>
      <c r="D236">
        <v>83721</v>
      </c>
      <c r="E236" s="10" t="str">
        <f>VLOOKUP(+F236, 'TABLE LBR'!$D$1:$E$15, 2,FALSE)</f>
        <v>Taylor</v>
      </c>
      <c r="F236">
        <v>42024</v>
      </c>
      <c r="G236">
        <v>100</v>
      </c>
      <c r="H236" t="s">
        <v>332</v>
      </c>
      <c r="I236">
        <v>42024</v>
      </c>
      <c r="J236" t="s">
        <v>48</v>
      </c>
      <c r="K236" t="s">
        <v>23</v>
      </c>
      <c r="L236" s="10" t="str">
        <f>VLOOKUP(+M236, 'TABLE LBR'!$A$2:$B$48, 2,FALSE)</f>
        <v>O&amp;M</v>
      </c>
      <c r="M236" t="s">
        <v>49</v>
      </c>
      <c r="N236" t="s">
        <v>25</v>
      </c>
      <c r="O236">
        <v>40000</v>
      </c>
      <c r="P236">
        <v>908</v>
      </c>
      <c r="Q236">
        <v>0</v>
      </c>
      <c r="R236" t="s">
        <v>26</v>
      </c>
      <c r="S236">
        <v>3</v>
      </c>
      <c r="T236" s="12">
        <f t="shared" si="3"/>
        <v>0.03</v>
      </c>
      <c r="U236">
        <v>2011</v>
      </c>
      <c r="V236" s="4">
        <v>2565</v>
      </c>
    </row>
    <row r="237" spans="1:22">
      <c r="A237" t="s">
        <v>266</v>
      </c>
      <c r="B237">
        <v>678811</v>
      </c>
      <c r="C237" t="s">
        <v>244</v>
      </c>
      <c r="D237">
        <v>83574</v>
      </c>
      <c r="E237" s="10" t="str">
        <f>VLOOKUP(+F237, 'TABLE LBR'!$D$1:$E$15, 2,FALSE)</f>
        <v>Floyd</v>
      </c>
      <c r="F237">
        <v>40247</v>
      </c>
      <c r="G237">
        <v>100</v>
      </c>
      <c r="H237" t="s">
        <v>267</v>
      </c>
      <c r="I237">
        <v>40247</v>
      </c>
      <c r="J237" t="s">
        <v>22</v>
      </c>
      <c r="K237" t="s">
        <v>23</v>
      </c>
      <c r="L237" s="10" t="str">
        <f>VLOOKUP(+M237, 'TABLE LBR'!$A$2:$B$48, 2,FALSE)</f>
        <v>ECCR</v>
      </c>
      <c r="M237" t="s">
        <v>24</v>
      </c>
      <c r="N237" t="s">
        <v>25</v>
      </c>
      <c r="O237">
        <v>40000</v>
      </c>
      <c r="P237">
        <v>908</v>
      </c>
      <c r="Q237">
        <v>0</v>
      </c>
      <c r="R237" t="s">
        <v>26</v>
      </c>
      <c r="S237">
        <v>2</v>
      </c>
      <c r="T237" s="12">
        <f t="shared" si="3"/>
        <v>0.02</v>
      </c>
      <c r="U237">
        <v>2011</v>
      </c>
      <c r="V237" s="4">
        <v>1707</v>
      </c>
    </row>
    <row r="238" spans="1:22">
      <c r="A238" t="s">
        <v>266</v>
      </c>
      <c r="B238">
        <v>678811</v>
      </c>
      <c r="C238" t="s">
        <v>244</v>
      </c>
      <c r="D238">
        <v>83574</v>
      </c>
      <c r="E238" s="10" t="str">
        <f>VLOOKUP(+F238, 'TABLE LBR'!$D$1:$E$15, 2,FALSE)</f>
        <v>Floyd</v>
      </c>
      <c r="F238">
        <v>40247</v>
      </c>
      <c r="G238">
        <v>100</v>
      </c>
      <c r="H238" t="s">
        <v>267</v>
      </c>
      <c r="I238">
        <v>40247</v>
      </c>
      <c r="J238" t="s">
        <v>27</v>
      </c>
      <c r="K238" t="s">
        <v>23</v>
      </c>
      <c r="L238" s="10" t="str">
        <f>VLOOKUP(+M238, 'TABLE LBR'!$A$2:$B$48, 2,FALSE)</f>
        <v>ECCR</v>
      </c>
      <c r="M238" t="s">
        <v>28</v>
      </c>
      <c r="N238" t="s">
        <v>25</v>
      </c>
      <c r="O238">
        <v>40000</v>
      </c>
      <c r="P238">
        <v>908</v>
      </c>
      <c r="Q238">
        <v>0</v>
      </c>
      <c r="R238" t="s">
        <v>26</v>
      </c>
      <c r="S238">
        <v>15</v>
      </c>
      <c r="T238" s="12">
        <f t="shared" si="3"/>
        <v>0.15</v>
      </c>
      <c r="U238">
        <v>2011</v>
      </c>
      <c r="V238" s="4">
        <v>12801</v>
      </c>
    </row>
    <row r="239" spans="1:22">
      <c r="A239" t="s">
        <v>266</v>
      </c>
      <c r="B239">
        <v>678811</v>
      </c>
      <c r="C239" t="s">
        <v>244</v>
      </c>
      <c r="D239">
        <v>83574</v>
      </c>
      <c r="E239" s="10" t="str">
        <f>VLOOKUP(+F239, 'TABLE LBR'!$D$1:$E$15, 2,FALSE)</f>
        <v>Floyd</v>
      </c>
      <c r="F239">
        <v>40247</v>
      </c>
      <c r="G239">
        <v>100</v>
      </c>
      <c r="H239" t="s">
        <v>267</v>
      </c>
      <c r="I239">
        <v>40247</v>
      </c>
      <c r="J239" t="s">
        <v>29</v>
      </c>
      <c r="K239" t="s">
        <v>23</v>
      </c>
      <c r="L239" s="10" t="str">
        <f>VLOOKUP(+M239, 'TABLE LBR'!$A$2:$B$48, 2,FALSE)</f>
        <v>ECCR</v>
      </c>
      <c r="M239" t="s">
        <v>30</v>
      </c>
      <c r="N239" t="s">
        <v>25</v>
      </c>
      <c r="O239">
        <v>40000</v>
      </c>
      <c r="P239">
        <v>908</v>
      </c>
      <c r="Q239">
        <v>0</v>
      </c>
      <c r="R239" t="s">
        <v>26</v>
      </c>
      <c r="S239">
        <v>13</v>
      </c>
      <c r="T239" s="12">
        <f t="shared" si="3"/>
        <v>0.13</v>
      </c>
      <c r="U239">
        <v>2011</v>
      </c>
      <c r="V239" s="4">
        <v>11094</v>
      </c>
    </row>
    <row r="240" spans="1:22">
      <c r="A240" t="s">
        <v>266</v>
      </c>
      <c r="B240">
        <v>678811</v>
      </c>
      <c r="C240" t="s">
        <v>244</v>
      </c>
      <c r="D240">
        <v>83574</v>
      </c>
      <c r="E240" s="10" t="str">
        <f>VLOOKUP(+F240, 'TABLE LBR'!$D$1:$E$15, 2,FALSE)</f>
        <v>Floyd</v>
      </c>
      <c r="F240">
        <v>40247</v>
      </c>
      <c r="G240">
        <v>100</v>
      </c>
      <c r="H240" t="s">
        <v>267</v>
      </c>
      <c r="I240">
        <v>40247</v>
      </c>
      <c r="J240" t="s">
        <v>129</v>
      </c>
      <c r="K240" t="s">
        <v>23</v>
      </c>
      <c r="L240" s="10" t="str">
        <f>VLOOKUP(+M240, 'TABLE LBR'!$A$2:$B$48, 2,FALSE)</f>
        <v>ECCR</v>
      </c>
      <c r="M240" t="s">
        <v>130</v>
      </c>
      <c r="N240" t="s">
        <v>25</v>
      </c>
      <c r="O240">
        <v>40000</v>
      </c>
      <c r="P240">
        <v>908</v>
      </c>
      <c r="Q240">
        <v>0</v>
      </c>
      <c r="R240" t="s">
        <v>26</v>
      </c>
      <c r="S240">
        <v>5</v>
      </c>
      <c r="T240" s="12">
        <f t="shared" si="3"/>
        <v>0.05</v>
      </c>
      <c r="U240">
        <v>2011</v>
      </c>
      <c r="V240" s="4">
        <v>4267</v>
      </c>
    </row>
    <row r="241" spans="1:34">
      <c r="A241" t="s">
        <v>266</v>
      </c>
      <c r="B241">
        <v>678811</v>
      </c>
      <c r="C241" t="s">
        <v>244</v>
      </c>
      <c r="D241">
        <v>83574</v>
      </c>
      <c r="E241" s="10" t="str">
        <f>VLOOKUP(+F241, 'TABLE LBR'!$D$1:$E$15, 2,FALSE)</f>
        <v>Floyd</v>
      </c>
      <c r="F241">
        <v>40247</v>
      </c>
      <c r="G241">
        <v>100</v>
      </c>
      <c r="H241" t="s">
        <v>267</v>
      </c>
      <c r="I241">
        <v>40247</v>
      </c>
      <c r="J241" t="s">
        <v>33</v>
      </c>
      <c r="K241" t="s">
        <v>23</v>
      </c>
      <c r="L241" s="10" t="str">
        <f>VLOOKUP(+M241, 'TABLE LBR'!$A$2:$B$48, 2,FALSE)</f>
        <v>O&amp;M</v>
      </c>
      <c r="M241" t="s">
        <v>34</v>
      </c>
      <c r="N241" t="s">
        <v>25</v>
      </c>
      <c r="O241">
        <v>40000</v>
      </c>
      <c r="P241">
        <v>908</v>
      </c>
      <c r="Q241">
        <v>0</v>
      </c>
      <c r="R241" t="s">
        <v>26</v>
      </c>
      <c r="S241">
        <v>35</v>
      </c>
      <c r="T241" s="12">
        <f t="shared" si="3"/>
        <v>0.35</v>
      </c>
      <c r="U241">
        <v>2011</v>
      </c>
      <c r="V241" s="4">
        <v>29868</v>
      </c>
    </row>
    <row r="242" spans="1:34">
      <c r="A242" t="s">
        <v>266</v>
      </c>
      <c r="B242">
        <v>678811</v>
      </c>
      <c r="C242" t="s">
        <v>244</v>
      </c>
      <c r="D242">
        <v>83574</v>
      </c>
      <c r="E242" s="10" t="str">
        <f>VLOOKUP(+F242, 'TABLE LBR'!$D$1:$E$15, 2,FALSE)</f>
        <v>Floyd</v>
      </c>
      <c r="F242">
        <v>40247</v>
      </c>
      <c r="G242">
        <v>100</v>
      </c>
      <c r="H242" t="s">
        <v>267</v>
      </c>
      <c r="I242">
        <v>40247</v>
      </c>
      <c r="J242" t="s">
        <v>35</v>
      </c>
      <c r="K242" t="s">
        <v>23</v>
      </c>
      <c r="L242" s="10" t="str">
        <f>VLOOKUP(+M242, 'TABLE LBR'!$A$2:$B$48, 2,FALSE)</f>
        <v>O&amp;M</v>
      </c>
      <c r="M242" t="s">
        <v>36</v>
      </c>
      <c r="N242" t="s">
        <v>25</v>
      </c>
      <c r="O242">
        <v>40000</v>
      </c>
      <c r="P242">
        <v>908</v>
      </c>
      <c r="Q242">
        <v>0</v>
      </c>
      <c r="R242" t="s">
        <v>26</v>
      </c>
      <c r="S242">
        <v>30</v>
      </c>
      <c r="T242" s="12">
        <f t="shared" si="3"/>
        <v>0.3</v>
      </c>
      <c r="U242">
        <v>2011</v>
      </c>
      <c r="V242" s="4">
        <v>25601</v>
      </c>
    </row>
    <row r="243" spans="1:34">
      <c r="A243" s="2" t="s">
        <v>83</v>
      </c>
      <c r="B243" s="2">
        <v>896066</v>
      </c>
      <c r="C243" s="2" t="s">
        <v>84</v>
      </c>
      <c r="D243" s="2">
        <v>47756</v>
      </c>
      <c r="E243" s="10" t="str">
        <f>VLOOKUP(+F243, 'TABLE LBR'!$D$1:$E$15, 2,FALSE)</f>
        <v>Swilley</v>
      </c>
      <c r="F243" s="2">
        <v>42034</v>
      </c>
      <c r="G243" s="2">
        <v>100</v>
      </c>
      <c r="H243" s="2" t="s">
        <v>85</v>
      </c>
      <c r="I243" s="2">
        <v>42034</v>
      </c>
      <c r="J243" s="2" t="s">
        <v>22</v>
      </c>
      <c r="K243" s="2" t="s">
        <v>23</v>
      </c>
      <c r="L243" s="10" t="str">
        <f>VLOOKUP(+M243, 'TABLE LBR'!$A$2:$B$48, 2,FALSE)</f>
        <v>ECCR</v>
      </c>
      <c r="M243" s="2" t="s">
        <v>24</v>
      </c>
      <c r="N243" s="2" t="s">
        <v>25</v>
      </c>
      <c r="O243" s="2">
        <v>40000</v>
      </c>
      <c r="P243" s="2">
        <v>908</v>
      </c>
      <c r="Q243" s="2">
        <v>0</v>
      </c>
      <c r="R243" s="2" t="s">
        <v>26</v>
      </c>
      <c r="S243" s="2">
        <v>8</v>
      </c>
      <c r="T243" s="12">
        <f t="shared" si="3"/>
        <v>0.08</v>
      </c>
      <c r="U243" s="2">
        <v>2011</v>
      </c>
      <c r="V243" s="5">
        <v>3901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 t="s">
        <v>83</v>
      </c>
      <c r="B244" s="2">
        <v>896066</v>
      </c>
      <c r="C244" s="2" t="s">
        <v>84</v>
      </c>
      <c r="D244" s="2">
        <v>47756</v>
      </c>
      <c r="E244" s="10" t="str">
        <f>VLOOKUP(+F244, 'TABLE LBR'!$D$1:$E$15, 2,FALSE)</f>
        <v>Swilley</v>
      </c>
      <c r="F244" s="2">
        <v>42034</v>
      </c>
      <c r="G244" s="2">
        <v>100</v>
      </c>
      <c r="H244" s="2" t="s">
        <v>85</v>
      </c>
      <c r="I244" s="2">
        <v>42034</v>
      </c>
      <c r="J244" s="2" t="s">
        <v>27</v>
      </c>
      <c r="K244" s="2" t="s">
        <v>23</v>
      </c>
      <c r="L244" s="10" t="str">
        <f>VLOOKUP(+M244, 'TABLE LBR'!$A$2:$B$48, 2,FALSE)</f>
        <v>ECCR</v>
      </c>
      <c r="M244" s="2" t="s">
        <v>28</v>
      </c>
      <c r="N244" s="2" t="s">
        <v>25</v>
      </c>
      <c r="O244" s="2">
        <v>40000</v>
      </c>
      <c r="P244" s="2">
        <v>908</v>
      </c>
      <c r="Q244" s="2">
        <v>0</v>
      </c>
      <c r="R244" s="2" t="s">
        <v>26</v>
      </c>
      <c r="S244" s="2">
        <v>38</v>
      </c>
      <c r="T244" s="12">
        <f t="shared" si="3"/>
        <v>0.38</v>
      </c>
      <c r="U244" s="2">
        <v>2011</v>
      </c>
      <c r="V244" s="5">
        <v>18530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 t="s">
        <v>83</v>
      </c>
      <c r="B245" s="2">
        <v>896066</v>
      </c>
      <c r="C245" s="2" t="s">
        <v>84</v>
      </c>
      <c r="D245" s="2">
        <v>47756</v>
      </c>
      <c r="E245" s="10" t="str">
        <f>VLOOKUP(+F245, 'TABLE LBR'!$D$1:$E$15, 2,FALSE)</f>
        <v>Swilley</v>
      </c>
      <c r="F245" s="2">
        <v>42034</v>
      </c>
      <c r="G245" s="2">
        <v>100</v>
      </c>
      <c r="H245" s="2" t="s">
        <v>85</v>
      </c>
      <c r="I245" s="2">
        <v>42034</v>
      </c>
      <c r="J245" s="2" t="s">
        <v>29</v>
      </c>
      <c r="K245" s="2" t="s">
        <v>23</v>
      </c>
      <c r="L245" s="10" t="str">
        <f>VLOOKUP(+M245, 'TABLE LBR'!$A$2:$B$48, 2,FALSE)</f>
        <v>ECCR</v>
      </c>
      <c r="M245" s="2" t="s">
        <v>30</v>
      </c>
      <c r="N245" s="2" t="s">
        <v>25</v>
      </c>
      <c r="O245" s="2">
        <v>40000</v>
      </c>
      <c r="P245" s="2">
        <v>908</v>
      </c>
      <c r="Q245" s="2">
        <v>0</v>
      </c>
      <c r="R245" s="2" t="s">
        <v>26</v>
      </c>
      <c r="S245" s="2">
        <v>2</v>
      </c>
      <c r="T245" s="12">
        <f t="shared" si="3"/>
        <v>0.02</v>
      </c>
      <c r="U245" s="2">
        <v>2011</v>
      </c>
      <c r="V245" s="5">
        <v>975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 t="s">
        <v>83</v>
      </c>
      <c r="B246" s="2">
        <v>896066</v>
      </c>
      <c r="C246" s="2" t="s">
        <v>84</v>
      </c>
      <c r="D246" s="2">
        <v>47756</v>
      </c>
      <c r="E246" s="10" t="str">
        <f>VLOOKUP(+F246, 'TABLE LBR'!$D$1:$E$15, 2,FALSE)</f>
        <v>Swilley</v>
      </c>
      <c r="F246" s="2">
        <v>42034</v>
      </c>
      <c r="G246" s="2">
        <v>100</v>
      </c>
      <c r="H246" s="2" t="s">
        <v>85</v>
      </c>
      <c r="I246" s="2">
        <v>42034</v>
      </c>
      <c r="J246" s="2" t="s">
        <v>31</v>
      </c>
      <c r="K246" s="2" t="s">
        <v>23</v>
      </c>
      <c r="L246" s="10" t="str">
        <f>VLOOKUP(+M246, 'TABLE LBR'!$A$2:$B$48, 2,FALSE)</f>
        <v>ECCR</v>
      </c>
      <c r="M246" s="2" t="s">
        <v>32</v>
      </c>
      <c r="N246" s="2" t="s">
        <v>25</v>
      </c>
      <c r="O246" s="2">
        <v>40000</v>
      </c>
      <c r="P246" s="2">
        <v>908</v>
      </c>
      <c r="Q246" s="2">
        <v>0</v>
      </c>
      <c r="R246" s="2" t="s">
        <v>26</v>
      </c>
      <c r="S246" s="2">
        <v>7</v>
      </c>
      <c r="T246" s="12">
        <f t="shared" si="3"/>
        <v>7.0000000000000007E-2</v>
      </c>
      <c r="U246" s="2">
        <v>2011</v>
      </c>
      <c r="V246" s="5">
        <v>3413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 t="s">
        <v>83</v>
      </c>
      <c r="B247" s="2">
        <v>896066</v>
      </c>
      <c r="C247" s="2" t="s">
        <v>84</v>
      </c>
      <c r="D247" s="2">
        <v>47756</v>
      </c>
      <c r="E247" s="10" t="str">
        <f>VLOOKUP(+F247, 'TABLE LBR'!$D$1:$E$15, 2,FALSE)</f>
        <v>Swilley</v>
      </c>
      <c r="F247" s="2">
        <v>42034</v>
      </c>
      <c r="G247" s="2">
        <v>100</v>
      </c>
      <c r="H247" s="2" t="s">
        <v>85</v>
      </c>
      <c r="I247" s="2">
        <v>42034</v>
      </c>
      <c r="J247" s="2" t="s">
        <v>33</v>
      </c>
      <c r="K247" s="2" t="s">
        <v>23</v>
      </c>
      <c r="L247" s="10" t="str">
        <f>VLOOKUP(+M247, 'TABLE LBR'!$A$2:$B$48, 2,FALSE)</f>
        <v>O&amp;M</v>
      </c>
      <c r="M247" s="2" t="s">
        <v>34</v>
      </c>
      <c r="N247" s="2" t="s">
        <v>25</v>
      </c>
      <c r="O247" s="2">
        <v>40000</v>
      </c>
      <c r="P247" s="2">
        <v>908</v>
      </c>
      <c r="Q247" s="2">
        <v>0</v>
      </c>
      <c r="R247" s="2" t="s">
        <v>26</v>
      </c>
      <c r="S247" s="2">
        <v>16</v>
      </c>
      <c r="T247" s="12">
        <f t="shared" si="3"/>
        <v>0.16</v>
      </c>
      <c r="U247" s="2">
        <v>2011</v>
      </c>
      <c r="V247" s="5">
        <v>7802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 t="s">
        <v>83</v>
      </c>
      <c r="B248" s="2">
        <v>896066</v>
      </c>
      <c r="C248" s="2" t="s">
        <v>84</v>
      </c>
      <c r="D248" s="2">
        <v>47756</v>
      </c>
      <c r="E248" s="10" t="str">
        <f>VLOOKUP(+F248, 'TABLE LBR'!$D$1:$E$15, 2,FALSE)</f>
        <v>Swilley</v>
      </c>
      <c r="F248" s="2">
        <v>42034</v>
      </c>
      <c r="G248" s="2">
        <v>100</v>
      </c>
      <c r="H248" s="2" t="s">
        <v>85</v>
      </c>
      <c r="I248" s="2">
        <v>42034</v>
      </c>
      <c r="J248" s="2" t="s">
        <v>35</v>
      </c>
      <c r="K248" s="2" t="s">
        <v>23</v>
      </c>
      <c r="L248" s="10" t="str">
        <f>VLOOKUP(+M248, 'TABLE LBR'!$A$2:$B$48, 2,FALSE)</f>
        <v>O&amp;M</v>
      </c>
      <c r="M248" s="2" t="s">
        <v>36</v>
      </c>
      <c r="N248" s="2" t="s">
        <v>25</v>
      </c>
      <c r="O248" s="2">
        <v>40000</v>
      </c>
      <c r="P248" s="2">
        <v>908</v>
      </c>
      <c r="Q248" s="2">
        <v>0</v>
      </c>
      <c r="R248" s="2" t="s">
        <v>26</v>
      </c>
      <c r="S248" s="2">
        <v>29</v>
      </c>
      <c r="T248" s="12">
        <f t="shared" si="3"/>
        <v>0.28999999999999998</v>
      </c>
      <c r="U248" s="2">
        <v>2011</v>
      </c>
      <c r="V248" s="5">
        <v>14142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t="s">
        <v>323</v>
      </c>
      <c r="B249">
        <v>831932</v>
      </c>
      <c r="C249" t="s">
        <v>59</v>
      </c>
      <c r="D249">
        <v>87592</v>
      </c>
      <c r="E249" s="10" t="str">
        <f>VLOOKUP(+F249, 'TABLE LBR'!$D$1:$E$15, 2,FALSE)</f>
        <v>Taylor</v>
      </c>
      <c r="F249">
        <v>42024</v>
      </c>
      <c r="G249">
        <v>100</v>
      </c>
      <c r="H249" t="s">
        <v>324</v>
      </c>
      <c r="I249">
        <v>42024</v>
      </c>
      <c r="J249" t="s">
        <v>40</v>
      </c>
      <c r="K249" t="s">
        <v>23</v>
      </c>
      <c r="L249" s="10" t="str">
        <f>VLOOKUP(+M249, 'TABLE LBR'!$A$2:$B$48, 2,FALSE)</f>
        <v>ECCR</v>
      </c>
      <c r="M249" t="s">
        <v>41</v>
      </c>
      <c r="N249" t="s">
        <v>25</v>
      </c>
      <c r="O249">
        <v>40000</v>
      </c>
      <c r="P249">
        <v>908</v>
      </c>
      <c r="Q249">
        <v>0</v>
      </c>
      <c r="R249" t="s">
        <v>26</v>
      </c>
      <c r="S249">
        <v>12</v>
      </c>
      <c r="T249" s="12">
        <f t="shared" si="3"/>
        <v>0.12</v>
      </c>
      <c r="U249">
        <v>2011</v>
      </c>
      <c r="V249" s="4">
        <v>10733</v>
      </c>
    </row>
    <row r="250" spans="1:34">
      <c r="A250" t="s">
        <v>323</v>
      </c>
      <c r="B250">
        <v>831932</v>
      </c>
      <c r="C250" t="s">
        <v>59</v>
      </c>
      <c r="D250">
        <v>87592</v>
      </c>
      <c r="E250" s="10" t="str">
        <f>VLOOKUP(+F250, 'TABLE LBR'!$D$1:$E$15, 2,FALSE)</f>
        <v>Taylor</v>
      </c>
      <c r="F250">
        <v>42024</v>
      </c>
      <c r="G250">
        <v>100</v>
      </c>
      <c r="H250" t="s">
        <v>324</v>
      </c>
      <c r="I250">
        <v>42024</v>
      </c>
      <c r="J250" t="s">
        <v>42</v>
      </c>
      <c r="K250" t="s">
        <v>23</v>
      </c>
      <c r="L250" s="10" t="str">
        <f>VLOOKUP(+M250, 'TABLE LBR'!$A$2:$B$48, 2,FALSE)</f>
        <v>ECCR</v>
      </c>
      <c r="M250" t="s">
        <v>43</v>
      </c>
      <c r="N250" t="s">
        <v>25</v>
      </c>
      <c r="O250">
        <v>40000</v>
      </c>
      <c r="P250">
        <v>908</v>
      </c>
      <c r="Q250">
        <v>0</v>
      </c>
      <c r="R250" t="s">
        <v>26</v>
      </c>
      <c r="S250">
        <v>36</v>
      </c>
      <c r="T250" s="12">
        <f t="shared" si="3"/>
        <v>0.36</v>
      </c>
      <c r="U250">
        <v>2011</v>
      </c>
      <c r="V250" s="4">
        <v>32199</v>
      </c>
    </row>
    <row r="251" spans="1:34">
      <c r="A251" t="s">
        <v>323</v>
      </c>
      <c r="B251">
        <v>831932</v>
      </c>
      <c r="C251" t="s">
        <v>59</v>
      </c>
      <c r="D251">
        <v>87592</v>
      </c>
      <c r="E251" s="10" t="str">
        <f>VLOOKUP(+F251, 'TABLE LBR'!$D$1:$E$15, 2,FALSE)</f>
        <v>Taylor</v>
      </c>
      <c r="F251">
        <v>42024</v>
      </c>
      <c r="G251">
        <v>100</v>
      </c>
      <c r="H251" t="s">
        <v>324</v>
      </c>
      <c r="I251">
        <v>42024</v>
      </c>
      <c r="J251" t="s">
        <v>46</v>
      </c>
      <c r="K251" t="s">
        <v>23</v>
      </c>
      <c r="L251" s="10" t="str">
        <f>VLOOKUP(+M251, 'TABLE LBR'!$A$2:$B$48, 2,FALSE)</f>
        <v>O&amp;M</v>
      </c>
      <c r="M251" t="s">
        <v>47</v>
      </c>
      <c r="N251" t="s">
        <v>25</v>
      </c>
      <c r="O251">
        <v>40000</v>
      </c>
      <c r="P251">
        <v>908</v>
      </c>
      <c r="Q251">
        <v>0</v>
      </c>
      <c r="R251" t="s">
        <v>26</v>
      </c>
      <c r="S251">
        <v>12</v>
      </c>
      <c r="T251" s="12">
        <f t="shared" si="3"/>
        <v>0.12</v>
      </c>
      <c r="U251">
        <v>2011</v>
      </c>
      <c r="V251" s="4">
        <v>10733</v>
      </c>
    </row>
    <row r="252" spans="1:34">
      <c r="A252" t="s">
        <v>323</v>
      </c>
      <c r="B252">
        <v>831932</v>
      </c>
      <c r="C252" t="s">
        <v>59</v>
      </c>
      <c r="D252">
        <v>87592</v>
      </c>
      <c r="E252" s="10" t="str">
        <f>VLOOKUP(+F252, 'TABLE LBR'!$D$1:$E$15, 2,FALSE)</f>
        <v>Taylor</v>
      </c>
      <c r="F252">
        <v>42024</v>
      </c>
      <c r="G252">
        <v>100</v>
      </c>
      <c r="H252" t="s">
        <v>324</v>
      </c>
      <c r="I252">
        <v>42024</v>
      </c>
      <c r="J252" t="s">
        <v>48</v>
      </c>
      <c r="K252" t="s">
        <v>23</v>
      </c>
      <c r="L252" s="10" t="str">
        <f>VLOOKUP(+M252, 'TABLE LBR'!$A$2:$B$48, 2,FALSE)</f>
        <v>O&amp;M</v>
      </c>
      <c r="M252" t="s">
        <v>49</v>
      </c>
      <c r="N252" t="s">
        <v>25</v>
      </c>
      <c r="O252">
        <v>40000</v>
      </c>
      <c r="P252">
        <v>908</v>
      </c>
      <c r="Q252">
        <v>0</v>
      </c>
      <c r="R252" t="s">
        <v>26</v>
      </c>
      <c r="S252">
        <v>40</v>
      </c>
      <c r="T252" s="12">
        <f t="shared" si="3"/>
        <v>0.4</v>
      </c>
      <c r="U252">
        <v>2011</v>
      </c>
      <c r="V252" s="4">
        <v>35777</v>
      </c>
    </row>
    <row r="253" spans="1:34">
      <c r="A253" t="s">
        <v>348</v>
      </c>
      <c r="B253">
        <v>724276</v>
      </c>
      <c r="C253" t="s">
        <v>72</v>
      </c>
      <c r="D253">
        <v>56905</v>
      </c>
      <c r="E253" s="10" t="str">
        <f>VLOOKUP(+F253, 'TABLE LBR'!$D$1:$E$15, 2,FALSE)</f>
        <v>Taylor</v>
      </c>
      <c r="F253">
        <v>42024</v>
      </c>
      <c r="G253">
        <v>100</v>
      </c>
      <c r="H253" t="s">
        <v>349</v>
      </c>
      <c r="I253">
        <v>42024</v>
      </c>
      <c r="J253" t="s">
        <v>22</v>
      </c>
      <c r="K253" t="s">
        <v>23</v>
      </c>
      <c r="L253" s="10" t="str">
        <f>VLOOKUP(+M253, 'TABLE LBR'!$A$2:$B$48, 2,FALSE)</f>
        <v>ECCR</v>
      </c>
      <c r="M253" t="s">
        <v>24</v>
      </c>
      <c r="N253" t="s">
        <v>25</v>
      </c>
      <c r="O253">
        <v>40000</v>
      </c>
      <c r="P253">
        <v>908</v>
      </c>
      <c r="Q253">
        <v>0</v>
      </c>
      <c r="R253" t="s">
        <v>26</v>
      </c>
      <c r="S253">
        <v>2</v>
      </c>
      <c r="T253" s="12">
        <f t="shared" si="3"/>
        <v>0.02</v>
      </c>
      <c r="U253">
        <v>2011</v>
      </c>
      <c r="V253" s="4">
        <v>1162</v>
      </c>
    </row>
    <row r="254" spans="1:34">
      <c r="A254" t="s">
        <v>348</v>
      </c>
      <c r="B254">
        <v>724276</v>
      </c>
      <c r="C254" t="s">
        <v>72</v>
      </c>
      <c r="D254">
        <v>56905</v>
      </c>
      <c r="E254" s="10" t="str">
        <f>VLOOKUP(+F254, 'TABLE LBR'!$D$1:$E$15, 2,FALSE)</f>
        <v>Taylor</v>
      </c>
      <c r="F254">
        <v>42024</v>
      </c>
      <c r="G254">
        <v>100</v>
      </c>
      <c r="H254" t="s">
        <v>349</v>
      </c>
      <c r="I254">
        <v>42024</v>
      </c>
      <c r="J254" t="s">
        <v>27</v>
      </c>
      <c r="K254" t="s">
        <v>23</v>
      </c>
      <c r="L254" s="10" t="str">
        <f>VLOOKUP(+M254, 'TABLE LBR'!$A$2:$B$48, 2,FALSE)</f>
        <v>ECCR</v>
      </c>
      <c r="M254" t="s">
        <v>28</v>
      </c>
      <c r="N254" t="s">
        <v>25</v>
      </c>
      <c r="O254">
        <v>40000</v>
      </c>
      <c r="P254">
        <v>908</v>
      </c>
      <c r="Q254">
        <v>0</v>
      </c>
      <c r="R254" t="s">
        <v>26</v>
      </c>
      <c r="S254">
        <v>30</v>
      </c>
      <c r="T254" s="12">
        <f t="shared" si="3"/>
        <v>0.3</v>
      </c>
      <c r="U254">
        <v>2011</v>
      </c>
      <c r="V254" s="4">
        <v>17433</v>
      </c>
    </row>
    <row r="255" spans="1:34">
      <c r="A255" t="s">
        <v>348</v>
      </c>
      <c r="B255">
        <v>724276</v>
      </c>
      <c r="C255" t="s">
        <v>72</v>
      </c>
      <c r="D255">
        <v>56905</v>
      </c>
      <c r="E255" s="10" t="str">
        <f>VLOOKUP(+F255, 'TABLE LBR'!$D$1:$E$15, 2,FALSE)</f>
        <v>Taylor</v>
      </c>
      <c r="F255">
        <v>42024</v>
      </c>
      <c r="G255">
        <v>100</v>
      </c>
      <c r="H255" t="s">
        <v>349</v>
      </c>
      <c r="I255">
        <v>42024</v>
      </c>
      <c r="J255" t="s">
        <v>29</v>
      </c>
      <c r="K255" t="s">
        <v>23</v>
      </c>
      <c r="L255" s="10" t="str">
        <f>VLOOKUP(+M255, 'TABLE LBR'!$A$2:$B$48, 2,FALSE)</f>
        <v>ECCR</v>
      </c>
      <c r="M255" t="s">
        <v>30</v>
      </c>
      <c r="N255" t="s">
        <v>25</v>
      </c>
      <c r="O255">
        <v>40000</v>
      </c>
      <c r="P255">
        <v>908</v>
      </c>
      <c r="Q255">
        <v>0</v>
      </c>
      <c r="R255" t="s">
        <v>26</v>
      </c>
      <c r="S255">
        <v>3</v>
      </c>
      <c r="T255" s="12">
        <f t="shared" si="3"/>
        <v>0.03</v>
      </c>
      <c r="U255">
        <v>2011</v>
      </c>
      <c r="V255" s="4">
        <v>1743</v>
      </c>
    </row>
    <row r="256" spans="1:34">
      <c r="A256" t="s">
        <v>348</v>
      </c>
      <c r="B256">
        <v>724276</v>
      </c>
      <c r="C256" t="s">
        <v>72</v>
      </c>
      <c r="D256">
        <v>56905</v>
      </c>
      <c r="E256" s="10" t="str">
        <f>VLOOKUP(+F256, 'TABLE LBR'!$D$1:$E$15, 2,FALSE)</f>
        <v>Taylor</v>
      </c>
      <c r="F256">
        <v>42024</v>
      </c>
      <c r="G256">
        <v>100</v>
      </c>
      <c r="H256" t="s">
        <v>349</v>
      </c>
      <c r="I256">
        <v>42024</v>
      </c>
      <c r="J256" t="s">
        <v>31</v>
      </c>
      <c r="K256" t="s">
        <v>23</v>
      </c>
      <c r="L256" s="10" t="str">
        <f>VLOOKUP(+M256, 'TABLE LBR'!$A$2:$B$48, 2,FALSE)</f>
        <v>ECCR</v>
      </c>
      <c r="M256" t="s">
        <v>32</v>
      </c>
      <c r="N256" t="s">
        <v>25</v>
      </c>
      <c r="O256">
        <v>40000</v>
      </c>
      <c r="P256">
        <v>908</v>
      </c>
      <c r="Q256">
        <v>0</v>
      </c>
      <c r="R256" t="s">
        <v>26</v>
      </c>
      <c r="S256">
        <v>27</v>
      </c>
      <c r="T256" s="12">
        <f t="shared" si="3"/>
        <v>0.27</v>
      </c>
      <c r="U256">
        <v>2011</v>
      </c>
      <c r="V256" s="4">
        <v>15690</v>
      </c>
    </row>
    <row r="257" spans="1:35">
      <c r="A257" t="s">
        <v>348</v>
      </c>
      <c r="B257">
        <v>724276</v>
      </c>
      <c r="C257" t="s">
        <v>72</v>
      </c>
      <c r="D257">
        <v>56905</v>
      </c>
      <c r="E257" s="10" t="str">
        <f>VLOOKUP(+F257, 'TABLE LBR'!$D$1:$E$15, 2,FALSE)</f>
        <v>Taylor</v>
      </c>
      <c r="F257">
        <v>42024</v>
      </c>
      <c r="G257">
        <v>100</v>
      </c>
      <c r="H257" t="s">
        <v>349</v>
      </c>
      <c r="I257">
        <v>42024</v>
      </c>
      <c r="J257" t="s">
        <v>33</v>
      </c>
      <c r="K257" t="s">
        <v>23</v>
      </c>
      <c r="L257" s="10" t="str">
        <f>VLOOKUP(+M257, 'TABLE LBR'!$A$2:$B$48, 2,FALSE)</f>
        <v>O&amp;M</v>
      </c>
      <c r="M257" t="s">
        <v>34</v>
      </c>
      <c r="N257" t="s">
        <v>25</v>
      </c>
      <c r="O257">
        <v>40000</v>
      </c>
      <c r="P257">
        <v>908</v>
      </c>
      <c r="Q257">
        <v>0</v>
      </c>
      <c r="R257" t="s">
        <v>26</v>
      </c>
      <c r="S257">
        <v>8</v>
      </c>
      <c r="T257" s="12">
        <f t="shared" si="3"/>
        <v>0.08</v>
      </c>
      <c r="U257">
        <v>2011</v>
      </c>
      <c r="V257" s="4">
        <v>4649</v>
      </c>
    </row>
    <row r="258" spans="1:35">
      <c r="A258" t="s">
        <v>348</v>
      </c>
      <c r="B258">
        <v>724276</v>
      </c>
      <c r="C258" t="s">
        <v>72</v>
      </c>
      <c r="D258">
        <v>56905</v>
      </c>
      <c r="E258" s="10" t="str">
        <f>VLOOKUP(+F258, 'TABLE LBR'!$D$1:$E$15, 2,FALSE)</f>
        <v>Taylor</v>
      </c>
      <c r="F258">
        <v>42024</v>
      </c>
      <c r="G258">
        <v>100</v>
      </c>
      <c r="H258" t="s">
        <v>349</v>
      </c>
      <c r="I258">
        <v>42024</v>
      </c>
      <c r="J258" t="s">
        <v>35</v>
      </c>
      <c r="K258" t="s">
        <v>23</v>
      </c>
      <c r="L258" s="10" t="str">
        <f>VLOOKUP(+M258, 'TABLE LBR'!$A$2:$B$48, 2,FALSE)</f>
        <v>O&amp;M</v>
      </c>
      <c r="M258" t="s">
        <v>36</v>
      </c>
      <c r="N258" t="s">
        <v>25</v>
      </c>
      <c r="O258">
        <v>40000</v>
      </c>
      <c r="P258">
        <v>908</v>
      </c>
      <c r="Q258">
        <v>0</v>
      </c>
      <c r="R258" t="s">
        <v>26</v>
      </c>
      <c r="S258">
        <v>30</v>
      </c>
      <c r="T258" s="12">
        <f t="shared" si="3"/>
        <v>0.3</v>
      </c>
      <c r="U258">
        <v>2011</v>
      </c>
      <c r="V258" s="4">
        <v>17433</v>
      </c>
    </row>
    <row r="259" spans="1:35">
      <c r="A259" t="s">
        <v>248</v>
      </c>
      <c r="B259">
        <v>302503</v>
      </c>
      <c r="C259" t="s">
        <v>166</v>
      </c>
      <c r="D259">
        <v>71089</v>
      </c>
      <c r="E259" s="10" t="str">
        <f>VLOOKUP(+F259, 'TABLE LBR'!$D$1:$E$15, 2,FALSE)</f>
        <v>Floyd</v>
      </c>
      <c r="F259">
        <v>40247</v>
      </c>
      <c r="G259">
        <v>90</v>
      </c>
      <c r="H259" t="s">
        <v>249</v>
      </c>
      <c r="I259">
        <v>40247</v>
      </c>
      <c r="J259" t="s">
        <v>22</v>
      </c>
      <c r="K259" t="s">
        <v>23</v>
      </c>
      <c r="L259" s="10" t="str">
        <f>VLOOKUP(+M259, 'TABLE LBR'!$A$2:$B$48, 2,FALSE)</f>
        <v>ECCR</v>
      </c>
      <c r="M259" t="s">
        <v>24</v>
      </c>
      <c r="N259" t="s">
        <v>25</v>
      </c>
      <c r="O259">
        <v>40000</v>
      </c>
      <c r="P259">
        <v>908</v>
      </c>
      <c r="Q259">
        <v>0</v>
      </c>
      <c r="R259" t="s">
        <v>26</v>
      </c>
      <c r="S259">
        <v>94</v>
      </c>
      <c r="T259" s="12">
        <f t="shared" ref="T259:T322" si="4">G259/100*S259/100</f>
        <v>0.84600000000000009</v>
      </c>
      <c r="U259">
        <v>2011</v>
      </c>
      <c r="V259" s="4">
        <v>61418</v>
      </c>
    </row>
    <row r="260" spans="1:35">
      <c r="A260" t="s">
        <v>248</v>
      </c>
      <c r="B260">
        <v>302503</v>
      </c>
      <c r="C260" t="s">
        <v>166</v>
      </c>
      <c r="D260">
        <v>71089</v>
      </c>
      <c r="E260" s="10" t="str">
        <f>VLOOKUP(+F260, 'TABLE LBR'!$D$1:$E$15, 2,FALSE)</f>
        <v>Floyd</v>
      </c>
      <c r="F260">
        <v>40247</v>
      </c>
      <c r="G260">
        <v>90</v>
      </c>
      <c r="H260" t="s">
        <v>249</v>
      </c>
      <c r="I260">
        <v>40247</v>
      </c>
      <c r="J260" t="s">
        <v>246</v>
      </c>
      <c r="K260" t="s">
        <v>23</v>
      </c>
      <c r="L260" s="10" t="str">
        <f>VLOOKUP(+M260, 'TABLE LBR'!$A$2:$B$48, 2,FALSE)</f>
        <v>BTL</v>
      </c>
      <c r="M260" t="s">
        <v>247</v>
      </c>
      <c r="N260" t="s">
        <v>25</v>
      </c>
      <c r="O260">
        <v>40000</v>
      </c>
      <c r="P260">
        <v>426</v>
      </c>
      <c r="Q260">
        <v>50750</v>
      </c>
      <c r="R260" t="s">
        <v>26</v>
      </c>
      <c r="S260">
        <v>6</v>
      </c>
      <c r="T260" s="12">
        <f t="shared" si="4"/>
        <v>5.4000000000000006E-2</v>
      </c>
      <c r="U260">
        <v>2011</v>
      </c>
      <c r="V260" s="4">
        <v>3920</v>
      </c>
    </row>
    <row r="261" spans="1:35">
      <c r="A261" t="s">
        <v>248</v>
      </c>
      <c r="B261">
        <v>302503</v>
      </c>
      <c r="C261" t="s">
        <v>140</v>
      </c>
      <c r="D261">
        <v>71089</v>
      </c>
      <c r="E261" s="10" t="str">
        <f>VLOOKUP(+F261, 'TABLE LBR'!$D$1:$E$15, 2,FALSE)</f>
        <v>Oswald</v>
      </c>
      <c r="F261">
        <v>40244</v>
      </c>
      <c r="G261">
        <v>10</v>
      </c>
      <c r="H261" t="s">
        <v>141</v>
      </c>
      <c r="I261">
        <v>40244</v>
      </c>
      <c r="J261" t="s">
        <v>142</v>
      </c>
      <c r="K261" t="s">
        <v>23</v>
      </c>
      <c r="L261" s="10" t="str">
        <f>VLOOKUP(+M261, 'TABLE LBR'!$A$2:$B$48, 2,FALSE)</f>
        <v>GPES</v>
      </c>
      <c r="M261" t="s">
        <v>143</v>
      </c>
      <c r="N261" t="s">
        <v>25</v>
      </c>
      <c r="O261">
        <v>40000</v>
      </c>
      <c r="P261">
        <v>908</v>
      </c>
      <c r="Q261">
        <v>0</v>
      </c>
      <c r="R261" t="s">
        <v>26</v>
      </c>
      <c r="S261">
        <v>100</v>
      </c>
      <c r="T261" s="12">
        <f t="shared" si="4"/>
        <v>0.1</v>
      </c>
      <c r="U261">
        <v>2011</v>
      </c>
      <c r="V261" s="4">
        <v>7264</v>
      </c>
    </row>
    <row r="262" spans="1:35">
      <c r="A262" t="s">
        <v>384</v>
      </c>
      <c r="B262">
        <v>718272</v>
      </c>
      <c r="C262" t="s">
        <v>344</v>
      </c>
      <c r="D262">
        <v>122764</v>
      </c>
      <c r="E262" s="10" t="str">
        <f>VLOOKUP(+F262, 'TABLE LBR'!$D$1:$E$15, 2,FALSE)</f>
        <v>McDanal</v>
      </c>
      <c r="F262">
        <v>42015</v>
      </c>
      <c r="G262">
        <v>100</v>
      </c>
      <c r="H262" t="s">
        <v>385</v>
      </c>
      <c r="I262">
        <v>42015</v>
      </c>
      <c r="J262" t="s">
        <v>40</v>
      </c>
      <c r="K262" t="s">
        <v>23</v>
      </c>
      <c r="L262" s="10" t="str">
        <f>VLOOKUP(+M262, 'TABLE LBR'!$A$2:$B$48, 2,FALSE)</f>
        <v>ECCR</v>
      </c>
      <c r="M262" t="s">
        <v>41</v>
      </c>
      <c r="N262" t="s">
        <v>25</v>
      </c>
      <c r="O262">
        <v>40000</v>
      </c>
      <c r="P262">
        <v>908</v>
      </c>
      <c r="Q262">
        <v>0</v>
      </c>
      <c r="R262" t="s">
        <v>26</v>
      </c>
      <c r="S262">
        <v>5</v>
      </c>
      <c r="T262" s="12">
        <f t="shared" si="4"/>
        <v>0.05</v>
      </c>
      <c r="U262">
        <v>2011</v>
      </c>
      <c r="V262" s="4">
        <v>6268</v>
      </c>
    </row>
    <row r="263" spans="1:35">
      <c r="A263" t="s">
        <v>384</v>
      </c>
      <c r="B263">
        <v>718272</v>
      </c>
      <c r="C263" t="s">
        <v>344</v>
      </c>
      <c r="D263">
        <v>122764</v>
      </c>
      <c r="E263" s="10" t="str">
        <f>VLOOKUP(+F263, 'TABLE LBR'!$D$1:$E$15, 2,FALSE)</f>
        <v>McDanal</v>
      </c>
      <c r="F263">
        <v>42015</v>
      </c>
      <c r="G263">
        <v>100</v>
      </c>
      <c r="H263" t="s">
        <v>385</v>
      </c>
      <c r="I263">
        <v>42015</v>
      </c>
      <c r="J263" t="s">
        <v>42</v>
      </c>
      <c r="K263" t="s">
        <v>23</v>
      </c>
      <c r="L263" s="10" t="str">
        <f>VLOOKUP(+M263, 'TABLE LBR'!$A$2:$B$48, 2,FALSE)</f>
        <v>ECCR</v>
      </c>
      <c r="M263" t="s">
        <v>43</v>
      </c>
      <c r="N263" t="s">
        <v>25</v>
      </c>
      <c r="O263">
        <v>40000</v>
      </c>
      <c r="P263">
        <v>908</v>
      </c>
      <c r="Q263">
        <v>0</v>
      </c>
      <c r="R263" t="s">
        <v>26</v>
      </c>
      <c r="S263">
        <v>10</v>
      </c>
      <c r="T263" s="12">
        <f t="shared" si="4"/>
        <v>0.1</v>
      </c>
      <c r="U263">
        <v>2011</v>
      </c>
      <c r="V263" s="4">
        <v>12536</v>
      </c>
    </row>
    <row r="264" spans="1:35">
      <c r="A264" t="s">
        <v>384</v>
      </c>
      <c r="B264">
        <v>718272</v>
      </c>
      <c r="C264" t="s">
        <v>344</v>
      </c>
      <c r="D264">
        <v>122764</v>
      </c>
      <c r="E264" s="10" t="str">
        <f>VLOOKUP(+F264, 'TABLE LBR'!$D$1:$E$15, 2,FALSE)</f>
        <v>McDanal</v>
      </c>
      <c r="F264">
        <v>42015</v>
      </c>
      <c r="G264">
        <v>100</v>
      </c>
      <c r="H264" t="s">
        <v>385</v>
      </c>
      <c r="I264">
        <v>42015</v>
      </c>
      <c r="J264" t="s">
        <v>44</v>
      </c>
      <c r="K264" t="s">
        <v>23</v>
      </c>
      <c r="L264" s="10" t="str">
        <f>VLOOKUP(+M264, 'TABLE LBR'!$A$2:$B$48, 2,FALSE)</f>
        <v>ECCR</v>
      </c>
      <c r="M264" t="s">
        <v>45</v>
      </c>
      <c r="N264" t="s">
        <v>25</v>
      </c>
      <c r="O264">
        <v>40000</v>
      </c>
      <c r="P264">
        <v>908</v>
      </c>
      <c r="Q264">
        <v>0</v>
      </c>
      <c r="R264" t="s">
        <v>26</v>
      </c>
      <c r="S264">
        <v>5</v>
      </c>
      <c r="T264" s="12">
        <f t="shared" si="4"/>
        <v>0.05</v>
      </c>
      <c r="U264">
        <v>2011</v>
      </c>
      <c r="V264" s="4">
        <v>6268</v>
      </c>
    </row>
    <row r="265" spans="1:35">
      <c r="A265" t="s">
        <v>384</v>
      </c>
      <c r="B265">
        <v>718272</v>
      </c>
      <c r="C265" t="s">
        <v>344</v>
      </c>
      <c r="D265">
        <v>122764</v>
      </c>
      <c r="E265" s="10" t="str">
        <f>VLOOKUP(+F265, 'TABLE LBR'!$D$1:$E$15, 2,FALSE)</f>
        <v>McDanal</v>
      </c>
      <c r="F265">
        <v>42015</v>
      </c>
      <c r="G265">
        <v>100</v>
      </c>
      <c r="H265" t="s">
        <v>385</v>
      </c>
      <c r="I265">
        <v>42015</v>
      </c>
      <c r="J265" t="s">
        <v>22</v>
      </c>
      <c r="K265" t="s">
        <v>23</v>
      </c>
      <c r="L265" s="10" t="str">
        <f>VLOOKUP(+M265, 'TABLE LBR'!$A$2:$B$48, 2,FALSE)</f>
        <v>ECCR</v>
      </c>
      <c r="M265" t="s">
        <v>24</v>
      </c>
      <c r="N265" t="s">
        <v>25</v>
      </c>
      <c r="O265">
        <v>40000</v>
      </c>
      <c r="P265">
        <v>908</v>
      </c>
      <c r="Q265">
        <v>0</v>
      </c>
      <c r="R265" t="s">
        <v>26</v>
      </c>
      <c r="S265">
        <v>5</v>
      </c>
      <c r="T265" s="12">
        <f t="shared" si="4"/>
        <v>0.05</v>
      </c>
      <c r="U265">
        <v>2011</v>
      </c>
      <c r="V265" s="4">
        <v>6268</v>
      </c>
    </row>
    <row r="266" spans="1:35">
      <c r="A266" t="s">
        <v>384</v>
      </c>
      <c r="B266">
        <v>718272</v>
      </c>
      <c r="C266" t="s">
        <v>344</v>
      </c>
      <c r="D266">
        <v>122764</v>
      </c>
      <c r="E266" s="10" t="str">
        <f>VLOOKUP(+F266, 'TABLE LBR'!$D$1:$E$15, 2,FALSE)</f>
        <v>McDanal</v>
      </c>
      <c r="F266">
        <v>42015</v>
      </c>
      <c r="G266">
        <v>100</v>
      </c>
      <c r="H266" t="s">
        <v>385</v>
      </c>
      <c r="I266">
        <v>42015</v>
      </c>
      <c r="J266" t="s">
        <v>27</v>
      </c>
      <c r="K266" t="s">
        <v>23</v>
      </c>
      <c r="L266" s="10" t="str">
        <f>VLOOKUP(+M266, 'TABLE LBR'!$A$2:$B$48, 2,FALSE)</f>
        <v>ECCR</v>
      </c>
      <c r="M266" t="s">
        <v>28</v>
      </c>
      <c r="N266" t="s">
        <v>25</v>
      </c>
      <c r="O266">
        <v>40000</v>
      </c>
      <c r="P266">
        <v>908</v>
      </c>
      <c r="Q266">
        <v>0</v>
      </c>
      <c r="R266" t="s">
        <v>26</v>
      </c>
      <c r="S266">
        <v>10</v>
      </c>
      <c r="T266" s="12">
        <f t="shared" si="4"/>
        <v>0.1</v>
      </c>
      <c r="U266">
        <v>2011</v>
      </c>
      <c r="V266" s="4">
        <v>12536</v>
      </c>
    </row>
    <row r="267" spans="1:35">
      <c r="A267" t="s">
        <v>384</v>
      </c>
      <c r="B267">
        <v>718272</v>
      </c>
      <c r="C267" t="s">
        <v>344</v>
      </c>
      <c r="D267">
        <v>122764</v>
      </c>
      <c r="E267" s="10" t="str">
        <f>VLOOKUP(+F267, 'TABLE LBR'!$D$1:$E$15, 2,FALSE)</f>
        <v>McDanal</v>
      </c>
      <c r="F267">
        <v>42015</v>
      </c>
      <c r="G267">
        <v>100</v>
      </c>
      <c r="H267" t="s">
        <v>385</v>
      </c>
      <c r="I267">
        <v>42015</v>
      </c>
      <c r="J267" t="s">
        <v>29</v>
      </c>
      <c r="K267" t="s">
        <v>23</v>
      </c>
      <c r="L267" s="10" t="str">
        <f>VLOOKUP(+M267, 'TABLE LBR'!$A$2:$B$48, 2,FALSE)</f>
        <v>ECCR</v>
      </c>
      <c r="M267" t="s">
        <v>30</v>
      </c>
      <c r="N267" t="s">
        <v>25</v>
      </c>
      <c r="O267">
        <v>40000</v>
      </c>
      <c r="P267">
        <v>908</v>
      </c>
      <c r="Q267">
        <v>0</v>
      </c>
      <c r="R267" t="s">
        <v>26</v>
      </c>
      <c r="S267">
        <v>5</v>
      </c>
      <c r="T267" s="12">
        <f t="shared" si="4"/>
        <v>0.05</v>
      </c>
      <c r="U267">
        <v>2011</v>
      </c>
      <c r="V267" s="4">
        <v>6268</v>
      </c>
    </row>
    <row r="268" spans="1:35">
      <c r="A268" t="s">
        <v>384</v>
      </c>
      <c r="B268">
        <v>718272</v>
      </c>
      <c r="C268" t="s">
        <v>344</v>
      </c>
      <c r="D268">
        <v>122764</v>
      </c>
      <c r="E268" s="10" t="str">
        <f>VLOOKUP(+F268, 'TABLE LBR'!$D$1:$E$15, 2,FALSE)</f>
        <v>McDanal</v>
      </c>
      <c r="F268">
        <v>42015</v>
      </c>
      <c r="G268">
        <v>100</v>
      </c>
      <c r="H268" t="s">
        <v>385</v>
      </c>
      <c r="I268">
        <v>42015</v>
      </c>
      <c r="J268" t="s">
        <v>46</v>
      </c>
      <c r="K268" t="s">
        <v>23</v>
      </c>
      <c r="L268" s="10" t="str">
        <f>VLOOKUP(+M268, 'TABLE LBR'!$A$2:$B$48, 2,FALSE)</f>
        <v>O&amp;M</v>
      </c>
      <c r="M268" t="s">
        <v>47</v>
      </c>
      <c r="N268" t="s">
        <v>25</v>
      </c>
      <c r="O268">
        <v>40000</v>
      </c>
      <c r="P268">
        <v>908</v>
      </c>
      <c r="Q268">
        <v>0</v>
      </c>
      <c r="R268" t="s">
        <v>26</v>
      </c>
      <c r="S268">
        <v>20</v>
      </c>
      <c r="T268" s="12">
        <f t="shared" si="4"/>
        <v>0.2</v>
      </c>
      <c r="U268">
        <v>2011</v>
      </c>
      <c r="V268" s="4">
        <v>25071</v>
      </c>
    </row>
    <row r="269" spans="1:35">
      <c r="A269" t="s">
        <v>384</v>
      </c>
      <c r="B269">
        <v>718272</v>
      </c>
      <c r="C269" t="s">
        <v>344</v>
      </c>
      <c r="D269">
        <v>122764</v>
      </c>
      <c r="E269" s="10" t="str">
        <f>VLOOKUP(+F269, 'TABLE LBR'!$D$1:$E$15, 2,FALSE)</f>
        <v>McDanal</v>
      </c>
      <c r="F269">
        <v>42015</v>
      </c>
      <c r="G269">
        <v>100</v>
      </c>
      <c r="H269" t="s">
        <v>385</v>
      </c>
      <c r="I269">
        <v>42015</v>
      </c>
      <c r="J269" t="s">
        <v>50</v>
      </c>
      <c r="K269" t="s">
        <v>23</v>
      </c>
      <c r="L269" s="10" t="str">
        <f>VLOOKUP(+M269, 'TABLE LBR'!$A$2:$B$48, 2,FALSE)</f>
        <v>O&amp;M</v>
      </c>
      <c r="M269" t="s">
        <v>51</v>
      </c>
      <c r="N269" t="s">
        <v>25</v>
      </c>
      <c r="O269">
        <v>40000</v>
      </c>
      <c r="P269">
        <v>908</v>
      </c>
      <c r="Q269">
        <v>0</v>
      </c>
      <c r="R269" t="s">
        <v>26</v>
      </c>
      <c r="S269">
        <v>20</v>
      </c>
      <c r="T269" s="12">
        <f t="shared" si="4"/>
        <v>0.2</v>
      </c>
      <c r="U269">
        <v>2011</v>
      </c>
      <c r="V269" s="4">
        <v>25071</v>
      </c>
    </row>
    <row r="270" spans="1:35">
      <c r="A270" t="s">
        <v>384</v>
      </c>
      <c r="B270">
        <v>718272</v>
      </c>
      <c r="C270" t="s">
        <v>344</v>
      </c>
      <c r="D270">
        <v>122764</v>
      </c>
      <c r="E270" s="10" t="str">
        <f>VLOOKUP(+F270, 'TABLE LBR'!$D$1:$E$15, 2,FALSE)</f>
        <v>McDanal</v>
      </c>
      <c r="F270">
        <v>42015</v>
      </c>
      <c r="G270">
        <v>100</v>
      </c>
      <c r="H270" t="s">
        <v>385</v>
      </c>
      <c r="I270">
        <v>42015</v>
      </c>
      <c r="J270" t="s">
        <v>33</v>
      </c>
      <c r="K270" t="s">
        <v>23</v>
      </c>
      <c r="L270" s="10" t="str">
        <f>VLOOKUP(+M270, 'TABLE LBR'!$A$2:$B$48, 2,FALSE)</f>
        <v>O&amp;M</v>
      </c>
      <c r="M270" t="s">
        <v>34</v>
      </c>
      <c r="N270" t="s">
        <v>25</v>
      </c>
      <c r="O270">
        <v>40000</v>
      </c>
      <c r="P270">
        <v>908</v>
      </c>
      <c r="Q270">
        <v>0</v>
      </c>
      <c r="R270" t="s">
        <v>26</v>
      </c>
      <c r="S270">
        <v>10</v>
      </c>
      <c r="T270" s="12">
        <f t="shared" si="4"/>
        <v>0.1</v>
      </c>
      <c r="U270">
        <v>2011</v>
      </c>
      <c r="V270" s="4">
        <v>12536</v>
      </c>
    </row>
    <row r="271" spans="1:35">
      <c r="A271" t="s">
        <v>384</v>
      </c>
      <c r="B271">
        <v>718272</v>
      </c>
      <c r="C271" t="s">
        <v>344</v>
      </c>
      <c r="D271">
        <v>122764</v>
      </c>
      <c r="E271" s="10" t="str">
        <f>VLOOKUP(+F271, 'TABLE LBR'!$D$1:$E$15, 2,FALSE)</f>
        <v>McDanal</v>
      </c>
      <c r="F271">
        <v>42015</v>
      </c>
      <c r="G271">
        <v>100</v>
      </c>
      <c r="H271" t="s">
        <v>385</v>
      </c>
      <c r="I271">
        <v>42015</v>
      </c>
      <c r="J271" t="s">
        <v>35</v>
      </c>
      <c r="K271" t="s">
        <v>23</v>
      </c>
      <c r="L271" s="10" t="str">
        <f>VLOOKUP(+M271, 'TABLE LBR'!$A$2:$B$48, 2,FALSE)</f>
        <v>O&amp;M</v>
      </c>
      <c r="M271" t="s">
        <v>36</v>
      </c>
      <c r="N271" t="s">
        <v>25</v>
      </c>
      <c r="O271">
        <v>40000</v>
      </c>
      <c r="P271">
        <v>908</v>
      </c>
      <c r="Q271">
        <v>0</v>
      </c>
      <c r="R271" t="s">
        <v>26</v>
      </c>
      <c r="S271">
        <v>10</v>
      </c>
      <c r="T271" s="12">
        <f t="shared" si="4"/>
        <v>0.1</v>
      </c>
      <c r="U271">
        <v>2011</v>
      </c>
      <c r="V271" s="4">
        <v>12536</v>
      </c>
      <c r="AI271">
        <v>526</v>
      </c>
    </row>
    <row r="272" spans="1:35">
      <c r="A272" t="s">
        <v>382</v>
      </c>
      <c r="B272">
        <v>927320</v>
      </c>
      <c r="C272" t="s">
        <v>72</v>
      </c>
      <c r="D272">
        <v>62361</v>
      </c>
      <c r="E272" s="10" t="str">
        <f>VLOOKUP(+F272, 'TABLE LBR'!$D$1:$E$15, 2,FALSE)</f>
        <v>McDanal</v>
      </c>
      <c r="F272">
        <v>42015</v>
      </c>
      <c r="G272">
        <v>100</v>
      </c>
      <c r="H272" t="s">
        <v>383</v>
      </c>
      <c r="I272">
        <v>42015</v>
      </c>
      <c r="J272" t="s">
        <v>22</v>
      </c>
      <c r="K272" t="s">
        <v>23</v>
      </c>
      <c r="L272" s="10" t="str">
        <f>VLOOKUP(+M272, 'TABLE LBR'!$A$2:$B$48, 2,FALSE)</f>
        <v>ECCR</v>
      </c>
      <c r="M272" t="s">
        <v>24</v>
      </c>
      <c r="N272" t="s">
        <v>25</v>
      </c>
      <c r="O272">
        <v>40000</v>
      </c>
      <c r="P272">
        <v>908</v>
      </c>
      <c r="Q272">
        <v>0</v>
      </c>
      <c r="R272" t="s">
        <v>26</v>
      </c>
      <c r="S272">
        <v>10</v>
      </c>
      <c r="T272" s="12">
        <f t="shared" si="4"/>
        <v>0.1</v>
      </c>
      <c r="U272">
        <v>2011</v>
      </c>
      <c r="V272" s="4">
        <v>6368</v>
      </c>
      <c r="AI272">
        <v>359</v>
      </c>
    </row>
    <row r="273" spans="1:35">
      <c r="A273" t="s">
        <v>382</v>
      </c>
      <c r="B273">
        <v>927320</v>
      </c>
      <c r="C273" t="s">
        <v>72</v>
      </c>
      <c r="D273">
        <v>62361</v>
      </c>
      <c r="E273" s="10" t="str">
        <f>VLOOKUP(+F273, 'TABLE LBR'!$D$1:$E$15, 2,FALSE)</f>
        <v>McDanal</v>
      </c>
      <c r="F273">
        <v>42015</v>
      </c>
      <c r="G273">
        <v>100</v>
      </c>
      <c r="H273" t="s">
        <v>383</v>
      </c>
      <c r="I273">
        <v>42015</v>
      </c>
      <c r="J273" t="s">
        <v>27</v>
      </c>
      <c r="K273" t="s">
        <v>23</v>
      </c>
      <c r="L273" s="10" t="str">
        <f>VLOOKUP(+M273, 'TABLE LBR'!$A$2:$B$48, 2,FALSE)</f>
        <v>ECCR</v>
      </c>
      <c r="M273" t="s">
        <v>28</v>
      </c>
      <c r="N273" t="s">
        <v>25</v>
      </c>
      <c r="O273">
        <v>40000</v>
      </c>
      <c r="P273">
        <v>908</v>
      </c>
      <c r="Q273">
        <v>0</v>
      </c>
      <c r="R273" t="s">
        <v>26</v>
      </c>
      <c r="S273">
        <v>50</v>
      </c>
      <c r="T273" s="12">
        <f t="shared" si="4"/>
        <v>0.5</v>
      </c>
      <c r="U273">
        <v>2011</v>
      </c>
      <c r="V273" s="4">
        <v>31840</v>
      </c>
      <c r="AI273">
        <v>368</v>
      </c>
    </row>
    <row r="274" spans="1:35">
      <c r="A274" t="s">
        <v>382</v>
      </c>
      <c r="B274">
        <v>927320</v>
      </c>
      <c r="C274" t="s">
        <v>72</v>
      </c>
      <c r="D274">
        <v>62361</v>
      </c>
      <c r="E274" s="10" t="str">
        <f>VLOOKUP(+F274, 'TABLE LBR'!$D$1:$E$15, 2,FALSE)</f>
        <v>McDanal</v>
      </c>
      <c r="F274">
        <v>42015</v>
      </c>
      <c r="G274">
        <v>100</v>
      </c>
      <c r="H274" t="s">
        <v>383</v>
      </c>
      <c r="I274">
        <v>42015</v>
      </c>
      <c r="J274" t="s">
        <v>29</v>
      </c>
      <c r="K274" t="s">
        <v>23</v>
      </c>
      <c r="L274" s="10" t="str">
        <f>VLOOKUP(+M274, 'TABLE LBR'!$A$2:$B$48, 2,FALSE)</f>
        <v>ECCR</v>
      </c>
      <c r="M274" t="s">
        <v>30</v>
      </c>
      <c r="N274" t="s">
        <v>25</v>
      </c>
      <c r="O274">
        <v>40000</v>
      </c>
      <c r="P274">
        <v>908</v>
      </c>
      <c r="Q274">
        <v>0</v>
      </c>
      <c r="R274" t="s">
        <v>26</v>
      </c>
      <c r="S274">
        <v>10</v>
      </c>
      <c r="T274" s="12">
        <f t="shared" si="4"/>
        <v>0.1</v>
      </c>
      <c r="U274">
        <v>2011</v>
      </c>
      <c r="V274" s="4">
        <v>6368</v>
      </c>
      <c r="AI274">
        <v>377</v>
      </c>
    </row>
    <row r="275" spans="1:35">
      <c r="A275" t="s">
        <v>382</v>
      </c>
      <c r="B275">
        <v>927320</v>
      </c>
      <c r="C275" t="s">
        <v>72</v>
      </c>
      <c r="D275">
        <v>62361</v>
      </c>
      <c r="E275" s="10" t="str">
        <f>VLOOKUP(+F275, 'TABLE LBR'!$D$1:$E$15, 2,FALSE)</f>
        <v>McDanal</v>
      </c>
      <c r="F275">
        <v>42015</v>
      </c>
      <c r="G275">
        <v>100</v>
      </c>
      <c r="H275" t="s">
        <v>383</v>
      </c>
      <c r="I275">
        <v>42015</v>
      </c>
      <c r="J275" t="s">
        <v>33</v>
      </c>
      <c r="K275" t="s">
        <v>23</v>
      </c>
      <c r="L275" s="10" t="str">
        <f>VLOOKUP(+M275, 'TABLE LBR'!$A$2:$B$48, 2,FALSE)</f>
        <v>O&amp;M</v>
      </c>
      <c r="M275" t="s">
        <v>34</v>
      </c>
      <c r="N275" t="s">
        <v>25</v>
      </c>
      <c r="O275">
        <v>40000</v>
      </c>
      <c r="P275">
        <v>908</v>
      </c>
      <c r="Q275">
        <v>0</v>
      </c>
      <c r="R275" t="s">
        <v>26</v>
      </c>
      <c r="S275">
        <v>30</v>
      </c>
      <c r="T275" s="12">
        <f t="shared" si="4"/>
        <v>0.3</v>
      </c>
      <c r="U275">
        <v>2011</v>
      </c>
      <c r="V275" s="4">
        <v>19104</v>
      </c>
      <c r="AI275">
        <v>387</v>
      </c>
    </row>
    <row r="276" spans="1:35">
      <c r="A276" t="s">
        <v>121</v>
      </c>
      <c r="B276">
        <v>487628</v>
      </c>
      <c r="C276" t="s">
        <v>122</v>
      </c>
      <c r="D276">
        <v>123080</v>
      </c>
      <c r="E276" s="10" t="str">
        <f>VLOOKUP(+F276, 'TABLE LBR'!$D$1:$E$15, 2,FALSE)</f>
        <v>McGee</v>
      </c>
      <c r="F276">
        <v>40241</v>
      </c>
      <c r="G276">
        <v>100</v>
      </c>
      <c r="H276" t="s">
        <v>123</v>
      </c>
      <c r="I276">
        <v>40241</v>
      </c>
      <c r="J276" t="s">
        <v>119</v>
      </c>
      <c r="K276" t="s">
        <v>23</v>
      </c>
      <c r="L276" s="10" t="str">
        <f>VLOOKUP(+M276, 'TABLE LBR'!$A$2:$B$48, 2,FALSE)</f>
        <v>O&amp;M</v>
      </c>
      <c r="M276" t="s">
        <v>120</v>
      </c>
      <c r="N276" t="s">
        <v>25</v>
      </c>
      <c r="O276">
        <v>40000</v>
      </c>
      <c r="P276">
        <v>907</v>
      </c>
      <c r="Q276">
        <v>0</v>
      </c>
      <c r="R276" t="s">
        <v>26</v>
      </c>
      <c r="S276">
        <v>100</v>
      </c>
      <c r="T276" s="12">
        <f t="shared" si="4"/>
        <v>1</v>
      </c>
      <c r="U276">
        <v>2011</v>
      </c>
      <c r="V276" s="4">
        <v>125682</v>
      </c>
      <c r="AI276">
        <v>2497</v>
      </c>
    </row>
    <row r="277" spans="1:35">
      <c r="A277" t="s">
        <v>277</v>
      </c>
      <c r="B277">
        <v>377195</v>
      </c>
      <c r="C277" t="s">
        <v>278</v>
      </c>
      <c r="D277">
        <v>38987</v>
      </c>
      <c r="E277" s="10" t="str">
        <f>VLOOKUP(+F277, 'TABLE LBR'!$D$1:$E$15, 2,FALSE)</f>
        <v>Floyd</v>
      </c>
      <c r="F277">
        <v>40247</v>
      </c>
      <c r="G277">
        <v>100</v>
      </c>
      <c r="H277" t="s">
        <v>279</v>
      </c>
      <c r="I277">
        <v>40247</v>
      </c>
      <c r="J277" t="s">
        <v>22</v>
      </c>
      <c r="K277" t="s">
        <v>23</v>
      </c>
      <c r="L277" s="10" t="str">
        <f>VLOOKUP(+M277, 'TABLE LBR'!$A$2:$B$48, 2,FALSE)</f>
        <v>ECCR</v>
      </c>
      <c r="M277" t="s">
        <v>24</v>
      </c>
      <c r="N277" t="s">
        <v>25</v>
      </c>
      <c r="O277">
        <v>40000</v>
      </c>
      <c r="P277">
        <v>908</v>
      </c>
      <c r="Q277">
        <v>0</v>
      </c>
      <c r="R277" t="s">
        <v>26</v>
      </c>
      <c r="S277">
        <v>98</v>
      </c>
      <c r="T277" s="12">
        <f t="shared" si="4"/>
        <v>0.98</v>
      </c>
      <c r="U277">
        <v>2011</v>
      </c>
      <c r="V277" s="4">
        <v>39016</v>
      </c>
      <c r="AI277">
        <v>1707</v>
      </c>
    </row>
    <row r="278" spans="1:35">
      <c r="A278" t="s">
        <v>277</v>
      </c>
      <c r="B278">
        <v>377195</v>
      </c>
      <c r="C278" t="s">
        <v>278</v>
      </c>
      <c r="D278">
        <v>38987</v>
      </c>
      <c r="E278" s="10" t="str">
        <f>VLOOKUP(+F278, 'TABLE LBR'!$D$1:$E$15, 2,FALSE)</f>
        <v>Floyd</v>
      </c>
      <c r="F278">
        <v>40247</v>
      </c>
      <c r="G278">
        <v>100</v>
      </c>
      <c r="H278" t="s">
        <v>279</v>
      </c>
      <c r="I278">
        <v>40247</v>
      </c>
      <c r="J278" t="s">
        <v>246</v>
      </c>
      <c r="K278" t="s">
        <v>23</v>
      </c>
      <c r="L278" s="10" t="str">
        <f>VLOOKUP(+M278, 'TABLE LBR'!$A$2:$B$48, 2,FALSE)</f>
        <v>BTL</v>
      </c>
      <c r="M278" t="s">
        <v>247</v>
      </c>
      <c r="N278" t="s">
        <v>25</v>
      </c>
      <c r="O278">
        <v>40000</v>
      </c>
      <c r="P278">
        <v>426</v>
      </c>
      <c r="Q278">
        <v>50750</v>
      </c>
      <c r="R278" t="s">
        <v>26</v>
      </c>
      <c r="S278">
        <v>2</v>
      </c>
      <c r="T278" s="12">
        <f t="shared" si="4"/>
        <v>0.02</v>
      </c>
      <c r="U278">
        <v>2011</v>
      </c>
      <c r="V278" s="4">
        <v>796</v>
      </c>
      <c r="AI278">
        <v>1749</v>
      </c>
    </row>
    <row r="279" spans="1:35" ht="24.75">
      <c r="A279" t="s">
        <v>226</v>
      </c>
      <c r="B279" t="s">
        <v>227</v>
      </c>
      <c r="C279" t="s">
        <v>228</v>
      </c>
      <c r="D279">
        <v>66956</v>
      </c>
      <c r="E279" s="10" t="str">
        <f>VLOOKUP(+F279, 'TABLE LBR'!$D$1:$E$15, 2,FALSE)</f>
        <v>Oswald</v>
      </c>
      <c r="F279">
        <v>40245</v>
      </c>
      <c r="G279">
        <v>100</v>
      </c>
      <c r="H279" t="s">
        <v>229</v>
      </c>
      <c r="I279">
        <v>40245</v>
      </c>
      <c r="J279" t="s">
        <v>25</v>
      </c>
      <c r="K279" t="s">
        <v>23</v>
      </c>
      <c r="L279" s="10" t="str">
        <f>VLOOKUP(+M279, 'TABLE LBR'!$A$2:$B$48, 2,FALSE)</f>
        <v>LTG Capital</v>
      </c>
      <c r="M279">
        <v>2553</v>
      </c>
      <c r="N279">
        <v>2553</v>
      </c>
      <c r="O279">
        <v>40000</v>
      </c>
      <c r="P279">
        <v>308</v>
      </c>
      <c r="Q279">
        <v>2600</v>
      </c>
      <c r="R279" t="s">
        <v>26</v>
      </c>
      <c r="S279">
        <v>9</v>
      </c>
      <c r="T279" s="12">
        <f t="shared" si="4"/>
        <v>0.09</v>
      </c>
      <c r="U279">
        <v>2011</v>
      </c>
      <c r="V279" s="4">
        <v>6153</v>
      </c>
      <c r="AI279">
        <v>1793</v>
      </c>
    </row>
    <row r="280" spans="1:35" ht="24.75">
      <c r="A280" t="s">
        <v>226</v>
      </c>
      <c r="B280" t="s">
        <v>227</v>
      </c>
      <c r="C280" t="s">
        <v>228</v>
      </c>
      <c r="D280">
        <v>66956</v>
      </c>
      <c r="E280" s="10" t="str">
        <f>VLOOKUP(+F280, 'TABLE LBR'!$D$1:$E$15, 2,FALSE)</f>
        <v>Oswald</v>
      </c>
      <c r="F280">
        <v>40245</v>
      </c>
      <c r="G280">
        <v>100</v>
      </c>
      <c r="H280" t="s">
        <v>229</v>
      </c>
      <c r="I280">
        <v>40245</v>
      </c>
      <c r="J280" t="s">
        <v>25</v>
      </c>
      <c r="K280" t="s">
        <v>23</v>
      </c>
      <c r="L280" s="10" t="str">
        <f>VLOOKUP(+M280, 'TABLE LBR'!$A$2:$B$48, 2,FALSE)</f>
        <v>LTG Capital</v>
      </c>
      <c r="M280">
        <v>2556</v>
      </c>
      <c r="N280">
        <v>2556</v>
      </c>
      <c r="O280">
        <v>40000</v>
      </c>
      <c r="P280">
        <v>308</v>
      </c>
      <c r="Q280">
        <v>2600</v>
      </c>
      <c r="R280" t="s">
        <v>26</v>
      </c>
      <c r="S280">
        <v>41</v>
      </c>
      <c r="T280" s="12">
        <f t="shared" si="4"/>
        <v>0.41</v>
      </c>
      <c r="U280">
        <v>2011</v>
      </c>
      <c r="V280" s="4">
        <v>28032</v>
      </c>
      <c r="AI280">
        <v>1838</v>
      </c>
    </row>
    <row r="281" spans="1:35">
      <c r="A281" t="s">
        <v>226</v>
      </c>
      <c r="B281" t="s">
        <v>227</v>
      </c>
      <c r="C281" t="s">
        <v>228</v>
      </c>
      <c r="D281">
        <v>66956</v>
      </c>
      <c r="E281" s="10" t="str">
        <f>VLOOKUP(+F281, 'TABLE LBR'!$D$1:$E$15, 2,FALSE)</f>
        <v>Oswald</v>
      </c>
      <c r="F281">
        <v>40245</v>
      </c>
      <c r="G281">
        <v>100</v>
      </c>
      <c r="H281" t="s">
        <v>229</v>
      </c>
      <c r="I281">
        <v>40245</v>
      </c>
      <c r="J281" t="s">
        <v>109</v>
      </c>
      <c r="K281" t="s">
        <v>23</v>
      </c>
      <c r="L281" s="10" t="str">
        <f>VLOOKUP(+M281, 'TABLE LBR'!$A$2:$B$48, 2,FALSE)</f>
        <v>LTG O&amp;M</v>
      </c>
      <c r="M281" t="s">
        <v>110</v>
      </c>
      <c r="N281" t="s">
        <v>25</v>
      </c>
      <c r="O281">
        <v>40000</v>
      </c>
      <c r="P281">
        <v>908</v>
      </c>
      <c r="Q281">
        <v>0</v>
      </c>
      <c r="R281" t="s">
        <v>26</v>
      </c>
      <c r="S281">
        <v>50</v>
      </c>
      <c r="T281" s="12">
        <f t="shared" si="4"/>
        <v>0.5</v>
      </c>
      <c r="U281">
        <v>2011</v>
      </c>
      <c r="V281" s="4">
        <v>34185</v>
      </c>
      <c r="AI281">
        <v>66</v>
      </c>
    </row>
    <row r="282" spans="1:35">
      <c r="A282" t="s">
        <v>175</v>
      </c>
      <c r="B282">
        <v>493043</v>
      </c>
      <c r="C282" t="s">
        <v>176</v>
      </c>
      <c r="D282">
        <v>89616</v>
      </c>
      <c r="E282" s="10" t="str">
        <f>VLOOKUP(+F282, 'TABLE LBR'!$D$1:$E$15, 2,FALSE)</f>
        <v>McGee</v>
      </c>
      <c r="F282">
        <v>40243</v>
      </c>
      <c r="G282">
        <v>100</v>
      </c>
      <c r="H282" t="s">
        <v>177</v>
      </c>
      <c r="I282">
        <v>40243</v>
      </c>
      <c r="J282" t="s">
        <v>178</v>
      </c>
      <c r="K282" t="s">
        <v>23</v>
      </c>
      <c r="L282" s="10" t="str">
        <f>VLOOKUP(+M282, 'TABLE LBR'!$A$2:$B$48, 2,FALSE)</f>
        <v>O&amp;M</v>
      </c>
      <c r="M282" t="s">
        <v>179</v>
      </c>
      <c r="N282" t="s">
        <v>25</v>
      </c>
      <c r="O282">
        <v>40000</v>
      </c>
      <c r="P282">
        <v>908</v>
      </c>
      <c r="Q282">
        <v>0</v>
      </c>
      <c r="R282" t="s">
        <v>26</v>
      </c>
      <c r="S282">
        <v>90</v>
      </c>
      <c r="T282" s="12">
        <f t="shared" si="4"/>
        <v>0.9</v>
      </c>
      <c r="U282">
        <v>2011</v>
      </c>
      <c r="V282" s="4">
        <v>82363</v>
      </c>
      <c r="AI282">
        <v>45</v>
      </c>
    </row>
    <row r="283" spans="1:35">
      <c r="A283" t="s">
        <v>175</v>
      </c>
      <c r="B283">
        <v>493043</v>
      </c>
      <c r="C283" t="s">
        <v>176</v>
      </c>
      <c r="D283">
        <v>89616</v>
      </c>
      <c r="E283" s="10" t="str">
        <f>VLOOKUP(+F283, 'TABLE LBR'!$D$1:$E$15, 2,FALSE)</f>
        <v>McGee</v>
      </c>
      <c r="F283">
        <v>40243</v>
      </c>
      <c r="G283">
        <v>100</v>
      </c>
      <c r="H283" t="s">
        <v>177</v>
      </c>
      <c r="I283">
        <v>40243</v>
      </c>
      <c r="J283" t="s">
        <v>138</v>
      </c>
      <c r="K283" t="s">
        <v>23</v>
      </c>
      <c r="L283" s="10" t="str">
        <f>VLOOKUP(+M283, 'TABLE LBR'!$A$2:$B$48, 2,FALSE)</f>
        <v>O&amp;M</v>
      </c>
      <c r="M283" t="s">
        <v>139</v>
      </c>
      <c r="N283" t="s">
        <v>25</v>
      </c>
      <c r="O283">
        <v>40000</v>
      </c>
      <c r="P283">
        <v>908</v>
      </c>
      <c r="Q283">
        <v>0</v>
      </c>
      <c r="R283" t="s">
        <v>26</v>
      </c>
      <c r="S283">
        <v>10</v>
      </c>
      <c r="T283" s="12">
        <f t="shared" si="4"/>
        <v>0.1</v>
      </c>
      <c r="U283">
        <v>2011</v>
      </c>
      <c r="V283" s="4">
        <v>9151</v>
      </c>
      <c r="AI283">
        <v>46</v>
      </c>
    </row>
    <row r="284" spans="1:35">
      <c r="A284" t="s">
        <v>325</v>
      </c>
      <c r="B284" t="s">
        <v>326</v>
      </c>
      <c r="C284" t="s">
        <v>327</v>
      </c>
      <c r="D284">
        <v>37775</v>
      </c>
      <c r="E284" s="10" t="str">
        <f>VLOOKUP(+F284, 'TABLE LBR'!$D$1:$E$15, 2,FALSE)</f>
        <v>Taylor</v>
      </c>
      <c r="F284">
        <v>42024</v>
      </c>
      <c r="G284">
        <v>10</v>
      </c>
      <c r="H284" t="s">
        <v>328</v>
      </c>
      <c r="I284">
        <v>42024</v>
      </c>
      <c r="J284" t="s">
        <v>35</v>
      </c>
      <c r="K284" t="s">
        <v>23</v>
      </c>
      <c r="L284" s="10" t="str">
        <f>VLOOKUP(+M284, 'TABLE LBR'!$A$2:$B$48, 2,FALSE)</f>
        <v>O&amp;M</v>
      </c>
      <c r="M284" t="s">
        <v>36</v>
      </c>
      <c r="N284" t="s">
        <v>25</v>
      </c>
      <c r="O284">
        <v>40000</v>
      </c>
      <c r="P284">
        <v>908</v>
      </c>
      <c r="Q284">
        <v>0</v>
      </c>
      <c r="R284" t="s">
        <v>26</v>
      </c>
      <c r="S284">
        <v>100</v>
      </c>
      <c r="T284" s="12">
        <f t="shared" si="4"/>
        <v>0.1</v>
      </c>
      <c r="U284">
        <v>2011</v>
      </c>
      <c r="V284" s="4">
        <v>3860</v>
      </c>
      <c r="AI284">
        <v>47</v>
      </c>
    </row>
    <row r="285" spans="1:35" ht="24.75">
      <c r="A285" t="s">
        <v>106</v>
      </c>
      <c r="B285">
        <v>824946</v>
      </c>
      <c r="C285" t="s">
        <v>107</v>
      </c>
      <c r="D285">
        <v>78227</v>
      </c>
      <c r="E285" s="10" t="str">
        <f>VLOOKUP(+F285, 'TABLE LBR'!$D$1:$E$15, 2,FALSE)</f>
        <v>Oswald</v>
      </c>
      <c r="F285">
        <v>42234</v>
      </c>
      <c r="G285">
        <v>100</v>
      </c>
      <c r="H285" t="s">
        <v>108</v>
      </c>
      <c r="I285">
        <v>42234</v>
      </c>
      <c r="J285" t="s">
        <v>25</v>
      </c>
      <c r="K285" t="s">
        <v>23</v>
      </c>
      <c r="L285" s="10" t="str">
        <f>VLOOKUP(+M285, 'TABLE LBR'!$A$2:$B$48, 2,FALSE)</f>
        <v>LTG Capital</v>
      </c>
      <c r="M285">
        <v>2553</v>
      </c>
      <c r="N285">
        <v>2553</v>
      </c>
      <c r="O285">
        <v>40000</v>
      </c>
      <c r="P285">
        <v>308</v>
      </c>
      <c r="Q285">
        <v>2600</v>
      </c>
      <c r="R285" t="s">
        <v>26</v>
      </c>
      <c r="S285">
        <v>16.2</v>
      </c>
      <c r="T285" s="12">
        <f t="shared" si="4"/>
        <v>0.16200000000000001</v>
      </c>
      <c r="U285">
        <v>2011</v>
      </c>
      <c r="V285" s="4">
        <v>12941</v>
      </c>
      <c r="AI285">
        <v>48</v>
      </c>
    </row>
    <row r="286" spans="1:35" ht="24.75">
      <c r="A286" t="s">
        <v>106</v>
      </c>
      <c r="B286">
        <v>824946</v>
      </c>
      <c r="C286" t="s">
        <v>107</v>
      </c>
      <c r="D286">
        <v>78227</v>
      </c>
      <c r="E286" s="10" t="str">
        <f>VLOOKUP(+F286, 'TABLE LBR'!$D$1:$E$15, 2,FALSE)</f>
        <v>Oswald</v>
      </c>
      <c r="F286">
        <v>42234</v>
      </c>
      <c r="G286">
        <v>100</v>
      </c>
      <c r="H286" t="s">
        <v>108</v>
      </c>
      <c r="I286">
        <v>42234</v>
      </c>
      <c r="J286" t="s">
        <v>25</v>
      </c>
      <c r="K286" t="s">
        <v>23</v>
      </c>
      <c r="L286" s="10" t="str">
        <f>VLOOKUP(+M286, 'TABLE LBR'!$A$2:$B$48, 2,FALSE)</f>
        <v>LTG Capital</v>
      </c>
      <c r="M286">
        <v>2556</v>
      </c>
      <c r="N286">
        <v>2556</v>
      </c>
      <c r="O286">
        <v>40000</v>
      </c>
      <c r="P286">
        <v>308</v>
      </c>
      <c r="Q286">
        <v>2600</v>
      </c>
      <c r="R286" t="s">
        <v>26</v>
      </c>
      <c r="S286">
        <v>73.8</v>
      </c>
      <c r="T286" s="12">
        <f t="shared" si="4"/>
        <v>0.73799999999999999</v>
      </c>
      <c r="U286">
        <v>2011</v>
      </c>
      <c r="V286" s="4">
        <v>58953</v>
      </c>
      <c r="AI286">
        <v>460</v>
      </c>
    </row>
    <row r="287" spans="1:35">
      <c r="A287" t="s">
        <v>106</v>
      </c>
      <c r="B287">
        <v>824946</v>
      </c>
      <c r="C287" t="s">
        <v>107</v>
      </c>
      <c r="D287">
        <v>78227</v>
      </c>
      <c r="E287" s="10" t="str">
        <f>VLOOKUP(+F287, 'TABLE LBR'!$D$1:$E$15, 2,FALSE)</f>
        <v>Oswald</v>
      </c>
      <c r="F287">
        <v>42234</v>
      </c>
      <c r="G287">
        <v>100</v>
      </c>
      <c r="H287" t="s">
        <v>108</v>
      </c>
      <c r="I287">
        <v>42234</v>
      </c>
      <c r="J287" t="s">
        <v>109</v>
      </c>
      <c r="K287" t="s">
        <v>23</v>
      </c>
      <c r="L287" s="10" t="str">
        <f>VLOOKUP(+M287, 'TABLE LBR'!$A$2:$B$48, 2,FALSE)</f>
        <v>LTG O&amp;M</v>
      </c>
      <c r="M287" t="s">
        <v>110</v>
      </c>
      <c r="N287" t="s">
        <v>25</v>
      </c>
      <c r="O287">
        <v>40000</v>
      </c>
      <c r="P287">
        <v>908</v>
      </c>
      <c r="Q287">
        <v>0</v>
      </c>
      <c r="R287" t="s">
        <v>26</v>
      </c>
      <c r="S287">
        <v>10</v>
      </c>
      <c r="T287" s="12">
        <f t="shared" si="4"/>
        <v>0.1</v>
      </c>
      <c r="U287">
        <v>2011</v>
      </c>
      <c r="V287" s="4">
        <v>7988</v>
      </c>
      <c r="AI287">
        <v>314</v>
      </c>
    </row>
    <row r="288" spans="1:35">
      <c r="A288" t="s">
        <v>268</v>
      </c>
      <c r="B288">
        <v>213806</v>
      </c>
      <c r="C288" t="s">
        <v>244</v>
      </c>
      <c r="D288">
        <v>88426</v>
      </c>
      <c r="E288" s="10" t="str">
        <f>VLOOKUP(+F288, 'TABLE LBR'!$D$1:$E$15, 2,FALSE)</f>
        <v>Floyd</v>
      </c>
      <c r="F288">
        <v>40247</v>
      </c>
      <c r="G288">
        <v>100</v>
      </c>
      <c r="H288" t="s">
        <v>269</v>
      </c>
      <c r="I288">
        <v>40247</v>
      </c>
      <c r="J288" t="s">
        <v>40</v>
      </c>
      <c r="K288" t="s">
        <v>23</v>
      </c>
      <c r="L288" s="10" t="str">
        <f>VLOOKUP(+M288, 'TABLE LBR'!$A$2:$B$48, 2,FALSE)</f>
        <v>ECCR</v>
      </c>
      <c r="M288" t="s">
        <v>41</v>
      </c>
      <c r="N288" t="s">
        <v>25</v>
      </c>
      <c r="O288">
        <v>40000</v>
      </c>
      <c r="P288">
        <v>908</v>
      </c>
      <c r="Q288">
        <v>0</v>
      </c>
      <c r="R288" t="s">
        <v>26</v>
      </c>
      <c r="S288">
        <v>20</v>
      </c>
      <c r="T288" s="12">
        <f t="shared" si="4"/>
        <v>0.2</v>
      </c>
      <c r="U288">
        <v>2011</v>
      </c>
      <c r="V288" s="4">
        <v>18059</v>
      </c>
      <c r="AI288">
        <v>322</v>
      </c>
    </row>
    <row r="289" spans="1:35">
      <c r="A289" t="s">
        <v>268</v>
      </c>
      <c r="B289">
        <v>213806</v>
      </c>
      <c r="C289" t="s">
        <v>244</v>
      </c>
      <c r="D289">
        <v>88426</v>
      </c>
      <c r="E289" s="10" t="str">
        <f>VLOOKUP(+F289, 'TABLE LBR'!$D$1:$E$15, 2,FALSE)</f>
        <v>Floyd</v>
      </c>
      <c r="F289">
        <v>40247</v>
      </c>
      <c r="G289">
        <v>100</v>
      </c>
      <c r="H289" t="s">
        <v>269</v>
      </c>
      <c r="I289">
        <v>40247</v>
      </c>
      <c r="J289" t="s">
        <v>42</v>
      </c>
      <c r="K289" t="s">
        <v>23</v>
      </c>
      <c r="L289" s="10" t="str">
        <f>VLOOKUP(+M289, 'TABLE LBR'!$A$2:$B$48, 2,FALSE)</f>
        <v>ECCR</v>
      </c>
      <c r="M289" t="s">
        <v>43</v>
      </c>
      <c r="N289" t="s">
        <v>25</v>
      </c>
      <c r="O289">
        <v>40000</v>
      </c>
      <c r="P289">
        <v>908</v>
      </c>
      <c r="Q289">
        <v>0</v>
      </c>
      <c r="R289" t="s">
        <v>26</v>
      </c>
      <c r="S289">
        <v>5</v>
      </c>
      <c r="T289" s="12">
        <f t="shared" si="4"/>
        <v>0.05</v>
      </c>
      <c r="U289">
        <v>2011</v>
      </c>
      <c r="V289" s="4">
        <v>4515</v>
      </c>
      <c r="AI289">
        <v>330</v>
      </c>
    </row>
    <row r="290" spans="1:35">
      <c r="A290" t="s">
        <v>268</v>
      </c>
      <c r="B290">
        <v>213806</v>
      </c>
      <c r="C290" t="s">
        <v>244</v>
      </c>
      <c r="D290">
        <v>88426</v>
      </c>
      <c r="E290" s="10" t="str">
        <f>VLOOKUP(+F290, 'TABLE LBR'!$D$1:$E$15, 2,FALSE)</f>
        <v>Floyd</v>
      </c>
      <c r="F290">
        <v>40247</v>
      </c>
      <c r="G290">
        <v>100</v>
      </c>
      <c r="H290" t="s">
        <v>269</v>
      </c>
      <c r="I290">
        <v>40247</v>
      </c>
      <c r="J290" t="s">
        <v>44</v>
      </c>
      <c r="K290" t="s">
        <v>23</v>
      </c>
      <c r="L290" s="10" t="str">
        <f>VLOOKUP(+M290, 'TABLE LBR'!$A$2:$B$48, 2,FALSE)</f>
        <v>ECCR</v>
      </c>
      <c r="M290" t="s">
        <v>45</v>
      </c>
      <c r="N290" t="s">
        <v>25</v>
      </c>
      <c r="O290">
        <v>40000</v>
      </c>
      <c r="P290">
        <v>908</v>
      </c>
      <c r="Q290">
        <v>0</v>
      </c>
      <c r="R290" t="s">
        <v>26</v>
      </c>
      <c r="S290">
        <v>10</v>
      </c>
      <c r="T290" s="12">
        <f t="shared" si="4"/>
        <v>0.1</v>
      </c>
      <c r="U290">
        <v>2011</v>
      </c>
      <c r="V290" s="4">
        <v>9030</v>
      </c>
      <c r="AI290">
        <v>339</v>
      </c>
    </row>
    <row r="291" spans="1:35">
      <c r="A291" t="s">
        <v>268</v>
      </c>
      <c r="B291">
        <v>213806</v>
      </c>
      <c r="C291" t="s">
        <v>244</v>
      </c>
      <c r="D291">
        <v>88426</v>
      </c>
      <c r="E291" s="10" t="str">
        <f>VLOOKUP(+F291, 'TABLE LBR'!$D$1:$E$15, 2,FALSE)</f>
        <v>Floyd</v>
      </c>
      <c r="F291">
        <v>40247</v>
      </c>
      <c r="G291">
        <v>100</v>
      </c>
      <c r="H291" t="s">
        <v>269</v>
      </c>
      <c r="I291">
        <v>40247</v>
      </c>
      <c r="J291" t="s">
        <v>127</v>
      </c>
      <c r="K291" t="s">
        <v>23</v>
      </c>
      <c r="L291" s="10" t="str">
        <f>VLOOKUP(+M291, 'TABLE LBR'!$A$2:$B$48, 2,FALSE)</f>
        <v>ECCR</v>
      </c>
      <c r="M291" t="s">
        <v>128</v>
      </c>
      <c r="N291" t="s">
        <v>25</v>
      </c>
      <c r="O291">
        <v>40000</v>
      </c>
      <c r="P291">
        <v>908</v>
      </c>
      <c r="Q291">
        <v>0</v>
      </c>
      <c r="R291" t="s">
        <v>26</v>
      </c>
      <c r="S291">
        <v>5</v>
      </c>
      <c r="T291" s="12">
        <f t="shared" si="4"/>
        <v>0.05</v>
      </c>
      <c r="U291">
        <v>2011</v>
      </c>
      <c r="V291" s="4">
        <v>4515</v>
      </c>
      <c r="AI291">
        <v>1117</v>
      </c>
    </row>
    <row r="292" spans="1:35">
      <c r="A292" t="s">
        <v>268</v>
      </c>
      <c r="B292">
        <v>213806</v>
      </c>
      <c r="C292" t="s">
        <v>244</v>
      </c>
      <c r="D292">
        <v>88426</v>
      </c>
      <c r="E292" s="10" t="str">
        <f>VLOOKUP(+F292, 'TABLE LBR'!$D$1:$E$15, 2,FALSE)</f>
        <v>Floyd</v>
      </c>
      <c r="F292">
        <v>40247</v>
      </c>
      <c r="G292">
        <v>100</v>
      </c>
      <c r="H292" t="s">
        <v>269</v>
      </c>
      <c r="I292">
        <v>40247</v>
      </c>
      <c r="J292" t="s">
        <v>61</v>
      </c>
      <c r="K292" t="s">
        <v>23</v>
      </c>
      <c r="L292" s="10" t="str">
        <f>VLOOKUP(+M292, 'TABLE LBR'!$A$2:$B$48, 2,FALSE)</f>
        <v>O&amp;M</v>
      </c>
      <c r="M292" t="s">
        <v>62</v>
      </c>
      <c r="N292" t="s">
        <v>25</v>
      </c>
      <c r="O292">
        <v>40000</v>
      </c>
      <c r="P292">
        <v>908</v>
      </c>
      <c r="Q292">
        <v>0</v>
      </c>
      <c r="R292" t="s">
        <v>26</v>
      </c>
      <c r="S292">
        <v>20</v>
      </c>
      <c r="T292" s="12">
        <f t="shared" si="4"/>
        <v>0.2</v>
      </c>
      <c r="U292">
        <v>2011</v>
      </c>
      <c r="V292" s="4">
        <v>18059</v>
      </c>
      <c r="AI292">
        <v>763</v>
      </c>
    </row>
    <row r="293" spans="1:35">
      <c r="A293" t="s">
        <v>268</v>
      </c>
      <c r="B293">
        <v>213806</v>
      </c>
      <c r="C293" t="s">
        <v>244</v>
      </c>
      <c r="D293">
        <v>88426</v>
      </c>
      <c r="E293" s="10" t="str">
        <f>VLOOKUP(+F293, 'TABLE LBR'!$D$1:$E$15, 2,FALSE)</f>
        <v>Floyd</v>
      </c>
      <c r="F293">
        <v>40247</v>
      </c>
      <c r="G293">
        <v>100</v>
      </c>
      <c r="H293" t="s">
        <v>269</v>
      </c>
      <c r="I293">
        <v>40247</v>
      </c>
      <c r="J293" t="s">
        <v>46</v>
      </c>
      <c r="K293" t="s">
        <v>23</v>
      </c>
      <c r="L293" s="10" t="str">
        <f>VLOOKUP(+M293, 'TABLE LBR'!$A$2:$B$48, 2,FALSE)</f>
        <v>O&amp;M</v>
      </c>
      <c r="M293" t="s">
        <v>47</v>
      </c>
      <c r="N293" t="s">
        <v>25</v>
      </c>
      <c r="O293">
        <v>40000</v>
      </c>
      <c r="P293">
        <v>908</v>
      </c>
      <c r="Q293">
        <v>0</v>
      </c>
      <c r="R293" t="s">
        <v>26</v>
      </c>
      <c r="S293">
        <v>20</v>
      </c>
      <c r="T293" s="12">
        <f t="shared" si="4"/>
        <v>0.2</v>
      </c>
      <c r="U293">
        <v>2011</v>
      </c>
      <c r="V293" s="4">
        <v>18059</v>
      </c>
      <c r="AI293">
        <v>783</v>
      </c>
    </row>
    <row r="294" spans="1:35">
      <c r="A294" t="s">
        <v>268</v>
      </c>
      <c r="B294">
        <v>213806</v>
      </c>
      <c r="C294" t="s">
        <v>244</v>
      </c>
      <c r="D294">
        <v>88426</v>
      </c>
      <c r="E294" s="10" t="str">
        <f>VLOOKUP(+F294, 'TABLE LBR'!$D$1:$E$15, 2,FALSE)</f>
        <v>Floyd</v>
      </c>
      <c r="F294">
        <v>40247</v>
      </c>
      <c r="G294">
        <v>100</v>
      </c>
      <c r="H294" t="s">
        <v>269</v>
      </c>
      <c r="I294">
        <v>40247</v>
      </c>
      <c r="J294" t="s">
        <v>48</v>
      </c>
      <c r="K294" t="s">
        <v>23</v>
      </c>
      <c r="L294" s="10" t="str">
        <f>VLOOKUP(+M294, 'TABLE LBR'!$A$2:$B$48, 2,FALSE)</f>
        <v>O&amp;M</v>
      </c>
      <c r="M294" t="s">
        <v>49</v>
      </c>
      <c r="N294" t="s">
        <v>25</v>
      </c>
      <c r="O294">
        <v>40000</v>
      </c>
      <c r="P294">
        <v>908</v>
      </c>
      <c r="Q294">
        <v>0</v>
      </c>
      <c r="R294" t="s">
        <v>26</v>
      </c>
      <c r="S294">
        <v>20</v>
      </c>
      <c r="T294" s="12">
        <f t="shared" si="4"/>
        <v>0.2</v>
      </c>
      <c r="U294">
        <v>2011</v>
      </c>
      <c r="V294" s="4">
        <v>18059</v>
      </c>
      <c r="AI294">
        <v>802</v>
      </c>
    </row>
    <row r="295" spans="1:35">
      <c r="A295" t="s">
        <v>288</v>
      </c>
      <c r="B295">
        <v>135656</v>
      </c>
      <c r="C295" t="s">
        <v>289</v>
      </c>
      <c r="D295">
        <v>162976</v>
      </c>
      <c r="E295" s="10" t="str">
        <f>VLOOKUP(+F295, 'TABLE LBR'!$D$1:$E$15, 2,FALSE)</f>
        <v>Neyman</v>
      </c>
      <c r="F295">
        <v>40231</v>
      </c>
      <c r="G295">
        <v>100</v>
      </c>
      <c r="H295" t="s">
        <v>290</v>
      </c>
      <c r="I295">
        <v>40231</v>
      </c>
      <c r="J295" t="s">
        <v>291</v>
      </c>
      <c r="K295" t="s">
        <v>23</v>
      </c>
      <c r="L295" s="10" t="str">
        <f>VLOOKUP(+M295, 'TABLE LBR'!$A$2:$B$48, 2,FALSE)</f>
        <v>O&amp;M</v>
      </c>
      <c r="M295" t="s">
        <v>292</v>
      </c>
      <c r="N295" t="s">
        <v>25</v>
      </c>
      <c r="O295">
        <v>40000</v>
      </c>
      <c r="P295">
        <v>907</v>
      </c>
      <c r="Q295">
        <v>0</v>
      </c>
      <c r="R295" t="s">
        <v>26</v>
      </c>
      <c r="S295">
        <v>100</v>
      </c>
      <c r="T295" s="12">
        <f t="shared" si="4"/>
        <v>1</v>
      </c>
      <c r="U295">
        <v>2011</v>
      </c>
      <c r="V295" s="4">
        <v>166424</v>
      </c>
      <c r="AI295">
        <v>822</v>
      </c>
    </row>
    <row r="296" spans="1:35">
      <c r="A296" t="s">
        <v>316</v>
      </c>
      <c r="B296">
        <v>505734</v>
      </c>
      <c r="C296" t="s">
        <v>317</v>
      </c>
      <c r="D296">
        <v>100042</v>
      </c>
      <c r="E296" s="10" t="str">
        <f>VLOOKUP(+F296, 'TABLE LBR'!$D$1:$E$15, 2,FALSE)</f>
        <v>Oswald</v>
      </c>
      <c r="F296">
        <v>40246</v>
      </c>
      <c r="G296">
        <v>100</v>
      </c>
      <c r="H296" t="s">
        <v>318</v>
      </c>
      <c r="I296">
        <v>40246</v>
      </c>
      <c r="J296" t="s">
        <v>40</v>
      </c>
      <c r="K296" t="s">
        <v>23</v>
      </c>
      <c r="L296" s="10" t="str">
        <f>VLOOKUP(+M296, 'TABLE LBR'!$A$2:$B$48, 2,FALSE)</f>
        <v>ECCR</v>
      </c>
      <c r="M296" t="s">
        <v>41</v>
      </c>
      <c r="N296" t="s">
        <v>25</v>
      </c>
      <c r="O296">
        <v>40000</v>
      </c>
      <c r="P296">
        <v>908</v>
      </c>
      <c r="Q296">
        <v>0</v>
      </c>
      <c r="R296" t="s">
        <v>26</v>
      </c>
      <c r="S296">
        <v>10</v>
      </c>
      <c r="T296" s="12">
        <f t="shared" si="4"/>
        <v>0.1</v>
      </c>
      <c r="U296">
        <v>2011</v>
      </c>
      <c r="V296" s="4">
        <v>10216</v>
      </c>
      <c r="AI296">
        <v>1906</v>
      </c>
    </row>
    <row r="297" spans="1:35">
      <c r="A297" t="s">
        <v>316</v>
      </c>
      <c r="B297">
        <v>505734</v>
      </c>
      <c r="C297" t="s">
        <v>317</v>
      </c>
      <c r="D297">
        <v>100042</v>
      </c>
      <c r="E297" s="10" t="str">
        <f>VLOOKUP(+F297, 'TABLE LBR'!$D$1:$E$15, 2,FALSE)</f>
        <v>Oswald</v>
      </c>
      <c r="F297">
        <v>40246</v>
      </c>
      <c r="G297">
        <v>100</v>
      </c>
      <c r="H297" t="s">
        <v>318</v>
      </c>
      <c r="I297">
        <v>40246</v>
      </c>
      <c r="J297" t="s">
        <v>42</v>
      </c>
      <c r="K297" t="s">
        <v>23</v>
      </c>
      <c r="L297" s="10" t="str">
        <f>VLOOKUP(+M297, 'TABLE LBR'!$A$2:$B$48, 2,FALSE)</f>
        <v>ECCR</v>
      </c>
      <c r="M297" t="s">
        <v>43</v>
      </c>
      <c r="N297" t="s">
        <v>25</v>
      </c>
      <c r="O297">
        <v>40000</v>
      </c>
      <c r="P297">
        <v>908</v>
      </c>
      <c r="Q297">
        <v>0</v>
      </c>
      <c r="R297" t="s">
        <v>26</v>
      </c>
      <c r="S297">
        <v>10</v>
      </c>
      <c r="T297" s="12">
        <f t="shared" si="4"/>
        <v>0.1</v>
      </c>
      <c r="U297">
        <v>2011</v>
      </c>
      <c r="V297" s="4">
        <v>10216</v>
      </c>
      <c r="AI297">
        <v>1302</v>
      </c>
    </row>
    <row r="298" spans="1:35">
      <c r="A298" t="s">
        <v>316</v>
      </c>
      <c r="B298">
        <v>505734</v>
      </c>
      <c r="C298" t="s">
        <v>317</v>
      </c>
      <c r="D298">
        <v>100042</v>
      </c>
      <c r="E298" s="10" t="str">
        <f>VLOOKUP(+F298, 'TABLE LBR'!$D$1:$E$15, 2,FALSE)</f>
        <v>Oswald</v>
      </c>
      <c r="F298">
        <v>40246</v>
      </c>
      <c r="G298">
        <v>100</v>
      </c>
      <c r="H298" t="s">
        <v>318</v>
      </c>
      <c r="I298">
        <v>40246</v>
      </c>
      <c r="J298" t="s">
        <v>312</v>
      </c>
      <c r="K298" t="s">
        <v>23</v>
      </c>
      <c r="L298" s="10" t="str">
        <f>VLOOKUP(+M298, 'TABLE LBR'!$A$2:$B$48, 2,FALSE)</f>
        <v>O&amp;M</v>
      </c>
      <c r="M298" t="s">
        <v>313</v>
      </c>
      <c r="N298" t="s">
        <v>25</v>
      </c>
      <c r="O298">
        <v>40000</v>
      </c>
      <c r="P298">
        <v>908</v>
      </c>
      <c r="Q298">
        <v>0</v>
      </c>
      <c r="R298" t="s">
        <v>26</v>
      </c>
      <c r="S298">
        <v>10</v>
      </c>
      <c r="T298" s="12">
        <f t="shared" si="4"/>
        <v>0.1</v>
      </c>
      <c r="U298">
        <v>2011</v>
      </c>
      <c r="V298" s="4">
        <v>10216</v>
      </c>
      <c r="AI298">
        <v>1335</v>
      </c>
    </row>
    <row r="299" spans="1:35">
      <c r="A299" t="s">
        <v>316</v>
      </c>
      <c r="B299">
        <v>505734</v>
      </c>
      <c r="C299" t="s">
        <v>317</v>
      </c>
      <c r="D299">
        <v>100042</v>
      </c>
      <c r="E299" s="10" t="str">
        <f>VLOOKUP(+F299, 'TABLE LBR'!$D$1:$E$15, 2,FALSE)</f>
        <v>Oswald</v>
      </c>
      <c r="F299">
        <v>40246</v>
      </c>
      <c r="G299">
        <v>100</v>
      </c>
      <c r="H299" t="s">
        <v>318</v>
      </c>
      <c r="I299">
        <v>40246</v>
      </c>
      <c r="J299" t="s">
        <v>299</v>
      </c>
      <c r="K299" t="s">
        <v>23</v>
      </c>
      <c r="L299" s="10" t="str">
        <f>VLOOKUP(+M299, 'TABLE LBR'!$A$2:$B$48, 2,FALSE)</f>
        <v>O&amp;M</v>
      </c>
      <c r="M299" t="s">
        <v>300</v>
      </c>
      <c r="N299" t="s">
        <v>25</v>
      </c>
      <c r="O299">
        <v>40000</v>
      </c>
      <c r="P299">
        <v>908</v>
      </c>
      <c r="Q299">
        <v>0</v>
      </c>
      <c r="R299" t="s">
        <v>26</v>
      </c>
      <c r="S299">
        <v>70</v>
      </c>
      <c r="T299" s="12">
        <f t="shared" si="4"/>
        <v>0.7</v>
      </c>
      <c r="U299">
        <v>2011</v>
      </c>
      <c r="V299" s="4">
        <v>71512</v>
      </c>
      <c r="AI299">
        <v>1368</v>
      </c>
    </row>
    <row r="300" spans="1:35">
      <c r="A300" t="s">
        <v>114</v>
      </c>
      <c r="B300">
        <v>334923</v>
      </c>
      <c r="C300" t="s">
        <v>115</v>
      </c>
      <c r="D300">
        <v>83968</v>
      </c>
      <c r="E300" s="10" t="str">
        <f>VLOOKUP(+F300, 'TABLE LBR'!$D$1:$E$15, 2,FALSE)</f>
        <v>McGee</v>
      </c>
      <c r="F300">
        <v>40241</v>
      </c>
      <c r="G300">
        <v>100</v>
      </c>
      <c r="H300" t="s">
        <v>116</v>
      </c>
      <c r="I300">
        <v>40241</v>
      </c>
      <c r="J300" t="s">
        <v>117</v>
      </c>
      <c r="K300" t="s">
        <v>23</v>
      </c>
      <c r="L300" s="10" t="str">
        <f>VLOOKUP(+M300, 'TABLE LBR'!$A$2:$B$48, 2,FALSE)</f>
        <v>ECCR</v>
      </c>
      <c r="M300" t="s">
        <v>118</v>
      </c>
      <c r="N300" t="s">
        <v>25</v>
      </c>
      <c r="O300">
        <v>40000</v>
      </c>
      <c r="P300">
        <v>908</v>
      </c>
      <c r="Q300">
        <v>0</v>
      </c>
      <c r="R300" t="s">
        <v>26</v>
      </c>
      <c r="S300">
        <v>80</v>
      </c>
      <c r="T300" s="12">
        <f t="shared" si="4"/>
        <v>0.8</v>
      </c>
      <c r="U300">
        <v>2011</v>
      </c>
      <c r="V300" s="4">
        <v>68598</v>
      </c>
      <c r="AI300">
        <v>1402</v>
      </c>
    </row>
    <row r="301" spans="1:35">
      <c r="A301" t="s">
        <v>114</v>
      </c>
      <c r="B301">
        <v>334923</v>
      </c>
      <c r="C301" t="s">
        <v>115</v>
      </c>
      <c r="D301">
        <v>83968</v>
      </c>
      <c r="E301" s="10" t="str">
        <f>VLOOKUP(+F301, 'TABLE LBR'!$D$1:$E$15, 2,FALSE)</f>
        <v>McGee</v>
      </c>
      <c r="F301">
        <v>40241</v>
      </c>
      <c r="G301">
        <v>100</v>
      </c>
      <c r="H301" t="s">
        <v>116</v>
      </c>
      <c r="I301">
        <v>40241</v>
      </c>
      <c r="J301" t="s">
        <v>119</v>
      </c>
      <c r="K301" t="s">
        <v>23</v>
      </c>
      <c r="L301" s="10" t="str">
        <f>VLOOKUP(+M301, 'TABLE LBR'!$A$2:$B$48, 2,FALSE)</f>
        <v>O&amp;M</v>
      </c>
      <c r="M301" t="s">
        <v>120</v>
      </c>
      <c r="N301" t="s">
        <v>25</v>
      </c>
      <c r="O301">
        <v>40000</v>
      </c>
      <c r="P301">
        <v>907</v>
      </c>
      <c r="Q301">
        <v>0</v>
      </c>
      <c r="R301" t="s">
        <v>26</v>
      </c>
      <c r="S301">
        <v>20</v>
      </c>
      <c r="T301" s="12">
        <f t="shared" si="4"/>
        <v>0.2</v>
      </c>
      <c r="U301">
        <v>2011</v>
      </c>
      <c r="V301" s="4">
        <v>17150</v>
      </c>
    </row>
    <row r="302" spans="1:35" ht="24.75">
      <c r="A302" t="s">
        <v>217</v>
      </c>
      <c r="B302">
        <v>658403</v>
      </c>
      <c r="C302" t="s">
        <v>218</v>
      </c>
      <c r="D302">
        <v>42833</v>
      </c>
      <c r="E302" s="10" t="str">
        <f>VLOOKUP(+F302, 'TABLE LBR'!$D$1:$E$15, 2,FALSE)</f>
        <v>Oswald</v>
      </c>
      <c r="F302">
        <v>40245</v>
      </c>
      <c r="G302">
        <v>35</v>
      </c>
      <c r="H302" t="s">
        <v>219</v>
      </c>
      <c r="I302">
        <v>40245</v>
      </c>
      <c r="J302" t="s">
        <v>25</v>
      </c>
      <c r="K302" t="s">
        <v>23</v>
      </c>
      <c r="L302" s="10" t="str">
        <f>VLOOKUP(+M302, 'TABLE LBR'!$A$2:$B$48, 2,FALSE)</f>
        <v>LTG Capital</v>
      </c>
      <c r="M302">
        <v>2553</v>
      </c>
      <c r="N302">
        <v>2553</v>
      </c>
      <c r="O302">
        <v>40000</v>
      </c>
      <c r="P302">
        <v>308</v>
      </c>
      <c r="Q302">
        <v>2600</v>
      </c>
      <c r="R302" t="s">
        <v>26</v>
      </c>
      <c r="S302">
        <v>7</v>
      </c>
      <c r="T302" s="12">
        <f t="shared" si="4"/>
        <v>2.4499999999999997E-2</v>
      </c>
      <c r="U302">
        <v>2011</v>
      </c>
      <c r="V302" s="4">
        <v>1072</v>
      </c>
    </row>
    <row r="303" spans="1:35" ht="24.75">
      <c r="A303" t="s">
        <v>217</v>
      </c>
      <c r="B303">
        <v>658403</v>
      </c>
      <c r="C303" t="s">
        <v>218</v>
      </c>
      <c r="D303">
        <v>42833</v>
      </c>
      <c r="E303" s="10" t="str">
        <f>VLOOKUP(+F303, 'TABLE LBR'!$D$1:$E$15, 2,FALSE)</f>
        <v>Oswald</v>
      </c>
      <c r="F303">
        <v>40245</v>
      </c>
      <c r="G303">
        <v>35</v>
      </c>
      <c r="H303" t="s">
        <v>219</v>
      </c>
      <c r="I303">
        <v>40245</v>
      </c>
      <c r="J303" t="s">
        <v>25</v>
      </c>
      <c r="K303" t="s">
        <v>23</v>
      </c>
      <c r="L303" s="10" t="str">
        <f>VLOOKUP(+M303, 'TABLE LBR'!$A$2:$B$48, 2,FALSE)</f>
        <v>LTG Capital</v>
      </c>
      <c r="M303">
        <v>2556</v>
      </c>
      <c r="N303">
        <v>2556</v>
      </c>
      <c r="O303">
        <v>40000</v>
      </c>
      <c r="P303">
        <v>308</v>
      </c>
      <c r="Q303">
        <v>2600</v>
      </c>
      <c r="R303" t="s">
        <v>26</v>
      </c>
      <c r="S303">
        <v>7</v>
      </c>
      <c r="T303" s="12">
        <f t="shared" si="4"/>
        <v>2.4499999999999997E-2</v>
      </c>
      <c r="U303">
        <v>2011</v>
      </c>
      <c r="V303" s="4">
        <v>1072</v>
      </c>
    </row>
    <row r="304" spans="1:35" s="1" customFormat="1">
      <c r="A304" t="s">
        <v>217</v>
      </c>
      <c r="B304">
        <v>658403</v>
      </c>
      <c r="C304" t="s">
        <v>145</v>
      </c>
      <c r="D304">
        <v>42833</v>
      </c>
      <c r="E304" s="10" t="str">
        <f>VLOOKUP(+F304, 'TABLE LBR'!$D$1:$E$15, 2,FALSE)</f>
        <v>Oswald</v>
      </c>
      <c r="F304">
        <v>40244</v>
      </c>
      <c r="G304">
        <v>30</v>
      </c>
      <c r="H304" t="s">
        <v>141</v>
      </c>
      <c r="I304">
        <v>40244</v>
      </c>
      <c r="J304" t="s">
        <v>142</v>
      </c>
      <c r="K304" t="s">
        <v>23</v>
      </c>
      <c r="L304" s="10" t="str">
        <f>VLOOKUP(+M304, 'TABLE LBR'!$A$2:$B$48, 2,FALSE)</f>
        <v>GPES</v>
      </c>
      <c r="M304" t="s">
        <v>143</v>
      </c>
      <c r="N304" t="s">
        <v>25</v>
      </c>
      <c r="O304">
        <v>40000</v>
      </c>
      <c r="P304">
        <v>908</v>
      </c>
      <c r="Q304">
        <v>0</v>
      </c>
      <c r="R304" t="s">
        <v>26</v>
      </c>
      <c r="S304">
        <v>100</v>
      </c>
      <c r="T304" s="12">
        <f t="shared" si="4"/>
        <v>0.3</v>
      </c>
      <c r="U304">
        <v>2011</v>
      </c>
      <c r="V304" s="4">
        <v>13120</v>
      </c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s="1" customFormat="1">
      <c r="A305" t="s">
        <v>217</v>
      </c>
      <c r="B305">
        <v>658403</v>
      </c>
      <c r="C305" t="s">
        <v>64</v>
      </c>
      <c r="D305">
        <v>42833</v>
      </c>
      <c r="E305" s="10" t="str">
        <f>VLOOKUP(+F305, 'TABLE LBR'!$D$1:$E$15, 2,FALSE)</f>
        <v>Oswald</v>
      </c>
      <c r="F305">
        <v>40246</v>
      </c>
      <c r="G305">
        <v>35</v>
      </c>
      <c r="H305" t="s">
        <v>219</v>
      </c>
      <c r="I305">
        <v>40246</v>
      </c>
      <c r="J305" t="s">
        <v>282</v>
      </c>
      <c r="K305" t="s">
        <v>23</v>
      </c>
      <c r="L305" s="10" t="str">
        <f>VLOOKUP(+M305, 'TABLE LBR'!$A$2:$B$48, 2,FALSE)</f>
        <v>ECCR</v>
      </c>
      <c r="M305" t="s">
        <v>283</v>
      </c>
      <c r="N305" t="s">
        <v>25</v>
      </c>
      <c r="O305">
        <v>40000</v>
      </c>
      <c r="P305">
        <v>908</v>
      </c>
      <c r="Q305">
        <v>0</v>
      </c>
      <c r="R305" t="s">
        <v>26</v>
      </c>
      <c r="S305">
        <v>15</v>
      </c>
      <c r="T305" s="12">
        <f t="shared" si="4"/>
        <v>5.2499999999999998E-2</v>
      </c>
      <c r="U305">
        <v>2011</v>
      </c>
      <c r="V305" s="4">
        <v>2296</v>
      </c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s="1" customFormat="1">
      <c r="A306" t="s">
        <v>217</v>
      </c>
      <c r="B306">
        <v>658403</v>
      </c>
      <c r="C306" t="s">
        <v>64</v>
      </c>
      <c r="D306">
        <v>42833</v>
      </c>
      <c r="E306" s="10" t="str">
        <f>VLOOKUP(+F306, 'TABLE LBR'!$D$1:$E$15, 2,FALSE)</f>
        <v>Oswald</v>
      </c>
      <c r="F306">
        <v>40246</v>
      </c>
      <c r="G306">
        <v>35</v>
      </c>
      <c r="H306" t="s">
        <v>219</v>
      </c>
      <c r="I306">
        <v>40246</v>
      </c>
      <c r="J306" t="s">
        <v>295</v>
      </c>
      <c r="K306" t="s">
        <v>23</v>
      </c>
      <c r="L306" s="10" t="str">
        <f>VLOOKUP(+M306, 'TABLE LBR'!$A$2:$B$48, 2,FALSE)</f>
        <v>ECCR</v>
      </c>
      <c r="M306" t="s">
        <v>296</v>
      </c>
      <c r="N306" t="s">
        <v>25</v>
      </c>
      <c r="O306">
        <v>40000</v>
      </c>
      <c r="P306">
        <v>908</v>
      </c>
      <c r="Q306">
        <v>0</v>
      </c>
      <c r="R306" t="s">
        <v>26</v>
      </c>
      <c r="S306">
        <v>15</v>
      </c>
      <c r="T306" s="12">
        <f t="shared" si="4"/>
        <v>5.2499999999999998E-2</v>
      </c>
      <c r="U306">
        <v>2011</v>
      </c>
      <c r="V306" s="4">
        <v>2296</v>
      </c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s="1" customFormat="1">
      <c r="A307" t="s">
        <v>217</v>
      </c>
      <c r="B307">
        <v>658403</v>
      </c>
      <c r="C307" t="s">
        <v>64</v>
      </c>
      <c r="D307">
        <v>42833</v>
      </c>
      <c r="E307" s="10" t="str">
        <f>VLOOKUP(+F307, 'TABLE LBR'!$D$1:$E$15, 2,FALSE)</f>
        <v>Oswald</v>
      </c>
      <c r="F307">
        <v>40246</v>
      </c>
      <c r="G307">
        <v>35</v>
      </c>
      <c r="H307" t="s">
        <v>219</v>
      </c>
      <c r="I307">
        <v>40246</v>
      </c>
      <c r="J307" t="s">
        <v>297</v>
      </c>
      <c r="K307" t="s">
        <v>23</v>
      </c>
      <c r="L307" s="10" t="str">
        <f>VLOOKUP(+M307, 'TABLE LBR'!$A$2:$B$48, 2,FALSE)</f>
        <v>O&amp;M</v>
      </c>
      <c r="M307" t="s">
        <v>298</v>
      </c>
      <c r="N307" t="s">
        <v>25</v>
      </c>
      <c r="O307">
        <v>40000</v>
      </c>
      <c r="P307">
        <v>908</v>
      </c>
      <c r="Q307">
        <v>0</v>
      </c>
      <c r="R307" t="s">
        <v>26</v>
      </c>
      <c r="S307">
        <v>14</v>
      </c>
      <c r="T307" s="12">
        <f t="shared" si="4"/>
        <v>4.8999999999999995E-2</v>
      </c>
      <c r="U307">
        <v>2011</v>
      </c>
      <c r="V307" s="4">
        <v>2143</v>
      </c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s="1" customFormat="1">
      <c r="A308" t="s">
        <v>217</v>
      </c>
      <c r="B308">
        <v>658403</v>
      </c>
      <c r="C308" t="s">
        <v>64</v>
      </c>
      <c r="D308">
        <v>42833</v>
      </c>
      <c r="E308" s="10" t="str">
        <f>VLOOKUP(+F308, 'TABLE LBR'!$D$1:$E$15, 2,FALSE)</f>
        <v>Oswald</v>
      </c>
      <c r="F308">
        <v>40246</v>
      </c>
      <c r="G308">
        <v>35</v>
      </c>
      <c r="H308" t="s">
        <v>219</v>
      </c>
      <c r="I308">
        <v>40246</v>
      </c>
      <c r="J308" t="s">
        <v>299</v>
      </c>
      <c r="K308" t="s">
        <v>23</v>
      </c>
      <c r="L308" s="10" t="str">
        <f>VLOOKUP(+M308, 'TABLE LBR'!$A$2:$B$48, 2,FALSE)</f>
        <v>O&amp;M</v>
      </c>
      <c r="M308" t="s">
        <v>300</v>
      </c>
      <c r="N308" t="s">
        <v>25</v>
      </c>
      <c r="O308">
        <v>40000</v>
      </c>
      <c r="P308">
        <v>908</v>
      </c>
      <c r="Q308">
        <v>0</v>
      </c>
      <c r="R308" t="s">
        <v>26</v>
      </c>
      <c r="S308">
        <v>14</v>
      </c>
      <c r="T308" s="12">
        <f t="shared" si="4"/>
        <v>4.8999999999999995E-2</v>
      </c>
      <c r="U308">
        <v>2011</v>
      </c>
      <c r="V308" s="4">
        <v>2143</v>
      </c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s="1" customFormat="1">
      <c r="A309" t="s">
        <v>217</v>
      </c>
      <c r="B309">
        <v>658403</v>
      </c>
      <c r="C309" t="s">
        <v>64</v>
      </c>
      <c r="D309">
        <v>42833</v>
      </c>
      <c r="E309" s="10" t="str">
        <f>VLOOKUP(+F309, 'TABLE LBR'!$D$1:$E$15, 2,FALSE)</f>
        <v>Oswald</v>
      </c>
      <c r="F309">
        <v>40246</v>
      </c>
      <c r="G309">
        <v>35</v>
      </c>
      <c r="H309" t="s">
        <v>219</v>
      </c>
      <c r="I309">
        <v>40246</v>
      </c>
      <c r="J309" t="s">
        <v>301</v>
      </c>
      <c r="K309" t="s">
        <v>23</v>
      </c>
      <c r="L309" s="10" t="str">
        <f>VLOOKUP(+M309, 'TABLE LBR'!$A$2:$B$48, 2,FALSE)</f>
        <v>O&amp;M</v>
      </c>
      <c r="M309" t="s">
        <v>302</v>
      </c>
      <c r="N309" t="s">
        <v>25</v>
      </c>
      <c r="O309">
        <v>40000</v>
      </c>
      <c r="P309">
        <v>908</v>
      </c>
      <c r="Q309">
        <v>0</v>
      </c>
      <c r="R309" t="s">
        <v>26</v>
      </c>
      <c r="S309">
        <v>14</v>
      </c>
      <c r="T309" s="12">
        <f t="shared" si="4"/>
        <v>4.8999999999999995E-2</v>
      </c>
      <c r="U309">
        <v>2011</v>
      </c>
      <c r="V309" s="4">
        <v>2143</v>
      </c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s="1" customFormat="1">
      <c r="A310" t="s">
        <v>217</v>
      </c>
      <c r="B310">
        <v>658403</v>
      </c>
      <c r="C310" t="s">
        <v>64</v>
      </c>
      <c r="D310">
        <v>42833</v>
      </c>
      <c r="E310" s="10" t="str">
        <f>VLOOKUP(+F310, 'TABLE LBR'!$D$1:$E$15, 2,FALSE)</f>
        <v>Oswald</v>
      </c>
      <c r="F310">
        <v>40246</v>
      </c>
      <c r="G310">
        <v>35</v>
      </c>
      <c r="H310" t="s">
        <v>219</v>
      </c>
      <c r="I310">
        <v>40246</v>
      </c>
      <c r="J310" t="s">
        <v>303</v>
      </c>
      <c r="K310" t="s">
        <v>23</v>
      </c>
      <c r="L310" s="10" t="str">
        <f>VLOOKUP(+M310, 'TABLE LBR'!$A$2:$B$48, 2,FALSE)</f>
        <v>O&amp;M</v>
      </c>
      <c r="M310" t="s">
        <v>304</v>
      </c>
      <c r="N310" t="s">
        <v>25</v>
      </c>
      <c r="O310">
        <v>40000</v>
      </c>
      <c r="P310">
        <v>908</v>
      </c>
      <c r="Q310">
        <v>0</v>
      </c>
      <c r="R310" t="s">
        <v>26</v>
      </c>
      <c r="S310">
        <v>14</v>
      </c>
      <c r="T310" s="12">
        <f t="shared" si="4"/>
        <v>4.8999999999999995E-2</v>
      </c>
      <c r="U310">
        <v>2011</v>
      </c>
      <c r="V310" s="4">
        <v>2143</v>
      </c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s="1" customFormat="1">
      <c r="A311" t="s">
        <v>217</v>
      </c>
      <c r="B311">
        <v>658403</v>
      </c>
      <c r="C311" t="s">
        <v>64</v>
      </c>
      <c r="D311">
        <v>42833</v>
      </c>
      <c r="E311" s="10" t="str">
        <f>VLOOKUP(+F311, 'TABLE LBR'!$D$1:$E$15, 2,FALSE)</f>
        <v>Oswald</v>
      </c>
      <c r="F311">
        <v>40246</v>
      </c>
      <c r="G311">
        <v>35</v>
      </c>
      <c r="H311" t="s">
        <v>219</v>
      </c>
      <c r="I311">
        <v>40246</v>
      </c>
      <c r="J311" t="s">
        <v>305</v>
      </c>
      <c r="K311" t="s">
        <v>23</v>
      </c>
      <c r="L311" s="10" t="str">
        <f>VLOOKUP(+M311, 'TABLE LBR'!$A$2:$B$48, 2,FALSE)</f>
        <v>O&amp;M</v>
      </c>
      <c r="M311" t="s">
        <v>306</v>
      </c>
      <c r="N311" t="s">
        <v>25</v>
      </c>
      <c r="O311">
        <v>40000</v>
      </c>
      <c r="P311">
        <v>908</v>
      </c>
      <c r="Q311">
        <v>0</v>
      </c>
      <c r="R311" t="s">
        <v>26</v>
      </c>
      <c r="S311">
        <v>14</v>
      </c>
      <c r="T311" s="12">
        <f t="shared" si="4"/>
        <v>4.8999999999999995E-2</v>
      </c>
      <c r="U311">
        <v>2011</v>
      </c>
      <c r="V311" s="4">
        <v>2143</v>
      </c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s="1" customFormat="1">
      <c r="A312" t="s">
        <v>217</v>
      </c>
      <c r="B312">
        <v>658403</v>
      </c>
      <c r="C312" t="s">
        <v>218</v>
      </c>
      <c r="D312">
        <v>42833</v>
      </c>
      <c r="E312" s="10" t="str">
        <f>VLOOKUP(+F312, 'TABLE LBR'!$D$1:$E$15, 2,FALSE)</f>
        <v>Oswald</v>
      </c>
      <c r="F312">
        <v>40245</v>
      </c>
      <c r="G312">
        <v>35</v>
      </c>
      <c r="H312" t="s">
        <v>219</v>
      </c>
      <c r="I312">
        <v>40245</v>
      </c>
      <c r="J312" t="s">
        <v>109</v>
      </c>
      <c r="K312" t="s">
        <v>23</v>
      </c>
      <c r="L312" s="10" t="str">
        <f>VLOOKUP(+M312, 'TABLE LBR'!$A$2:$B$48, 2,FALSE)</f>
        <v>LTG O&amp;M</v>
      </c>
      <c r="M312" t="s">
        <v>110</v>
      </c>
      <c r="N312" t="s">
        <v>25</v>
      </c>
      <c r="O312">
        <v>40000</v>
      </c>
      <c r="P312">
        <v>908</v>
      </c>
      <c r="Q312">
        <v>0</v>
      </c>
      <c r="R312" t="s">
        <v>26</v>
      </c>
      <c r="S312">
        <v>86</v>
      </c>
      <c r="T312" s="12">
        <f t="shared" si="4"/>
        <v>0.30099999999999999</v>
      </c>
      <c r="U312">
        <v>2011</v>
      </c>
      <c r="V312" s="4">
        <v>13165</v>
      </c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s="1" customFormat="1">
      <c r="A313" t="s">
        <v>310</v>
      </c>
      <c r="B313">
        <v>76294</v>
      </c>
      <c r="C313" t="s">
        <v>152</v>
      </c>
      <c r="D313">
        <v>123719</v>
      </c>
      <c r="E313" s="10" t="str">
        <f>VLOOKUP(+F313, 'TABLE LBR'!$D$1:$E$15, 2,FALSE)</f>
        <v>Oswald</v>
      </c>
      <c r="F313">
        <v>40244</v>
      </c>
      <c r="G313">
        <v>5</v>
      </c>
      <c r="H313" t="s">
        <v>141</v>
      </c>
      <c r="I313">
        <v>40244</v>
      </c>
      <c r="J313" t="s">
        <v>142</v>
      </c>
      <c r="K313" t="s">
        <v>23</v>
      </c>
      <c r="L313" s="10" t="str">
        <f>VLOOKUP(+M313, 'TABLE LBR'!$A$2:$B$48, 2,FALSE)</f>
        <v>GPES</v>
      </c>
      <c r="M313" t="s">
        <v>143</v>
      </c>
      <c r="N313" t="s">
        <v>25</v>
      </c>
      <c r="O313">
        <v>40000</v>
      </c>
      <c r="P313">
        <v>908</v>
      </c>
      <c r="Q313">
        <v>0</v>
      </c>
      <c r="R313" t="s">
        <v>26</v>
      </c>
      <c r="S313">
        <v>100</v>
      </c>
      <c r="T313" s="12">
        <f t="shared" si="4"/>
        <v>0.05</v>
      </c>
      <c r="U313">
        <v>2011</v>
      </c>
      <c r="V313" s="4">
        <v>6320</v>
      </c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s="1" customFormat="1">
      <c r="A314" t="s">
        <v>310</v>
      </c>
      <c r="B314">
        <v>76294</v>
      </c>
      <c r="C314" t="s">
        <v>209</v>
      </c>
      <c r="D314">
        <v>123719</v>
      </c>
      <c r="E314" s="10" t="str">
        <f>VLOOKUP(+F314, 'TABLE LBR'!$D$1:$E$15, 2,FALSE)</f>
        <v>Oswald</v>
      </c>
      <c r="F314">
        <v>40245</v>
      </c>
      <c r="G314">
        <v>5</v>
      </c>
      <c r="H314" t="s">
        <v>210</v>
      </c>
      <c r="I314">
        <v>40245</v>
      </c>
      <c r="J314" t="s">
        <v>109</v>
      </c>
      <c r="K314" t="s">
        <v>23</v>
      </c>
      <c r="L314" s="10" t="str">
        <f>VLOOKUP(+M314, 'TABLE LBR'!$A$2:$B$48, 2,FALSE)</f>
        <v>LTG O&amp;M</v>
      </c>
      <c r="M314" t="s">
        <v>110</v>
      </c>
      <c r="N314" t="s">
        <v>25</v>
      </c>
      <c r="O314">
        <v>40000</v>
      </c>
      <c r="P314">
        <v>908</v>
      </c>
      <c r="Q314">
        <v>0</v>
      </c>
      <c r="R314" t="s">
        <v>26</v>
      </c>
      <c r="S314">
        <v>100</v>
      </c>
      <c r="T314" s="12">
        <f t="shared" si="4"/>
        <v>0.05</v>
      </c>
      <c r="U314">
        <v>2011</v>
      </c>
      <c r="V314" s="4">
        <v>6320</v>
      </c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s="1" customFormat="1">
      <c r="A315" t="s">
        <v>310</v>
      </c>
      <c r="B315">
        <v>76294</v>
      </c>
      <c r="C315" t="s">
        <v>209</v>
      </c>
      <c r="D315">
        <v>123719</v>
      </c>
      <c r="E315" s="10" t="str">
        <f>VLOOKUP(+F315, 'TABLE LBR'!$D$1:$E$15, 2,FALSE)</f>
        <v>Oswald</v>
      </c>
      <c r="F315">
        <v>40246</v>
      </c>
      <c r="G315">
        <v>90</v>
      </c>
      <c r="H315" t="s">
        <v>311</v>
      </c>
      <c r="I315">
        <v>40246</v>
      </c>
      <c r="J315" t="s">
        <v>40</v>
      </c>
      <c r="K315" t="s">
        <v>23</v>
      </c>
      <c r="L315" s="10" t="str">
        <f>VLOOKUP(+M315, 'TABLE LBR'!$A$2:$B$48, 2,FALSE)</f>
        <v>ECCR</v>
      </c>
      <c r="M315" t="s">
        <v>41</v>
      </c>
      <c r="N315" t="s">
        <v>25</v>
      </c>
      <c r="O315">
        <v>40000</v>
      </c>
      <c r="P315">
        <v>908</v>
      </c>
      <c r="Q315">
        <v>0</v>
      </c>
      <c r="R315" t="s">
        <v>26</v>
      </c>
      <c r="S315">
        <v>5</v>
      </c>
      <c r="T315" s="12">
        <f t="shared" si="4"/>
        <v>4.4999999999999998E-2</v>
      </c>
      <c r="U315">
        <v>2011</v>
      </c>
      <c r="V315" s="4">
        <v>5685</v>
      </c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s="1" customFormat="1">
      <c r="A316" t="s">
        <v>310</v>
      </c>
      <c r="B316">
        <v>76294</v>
      </c>
      <c r="C316" t="s">
        <v>209</v>
      </c>
      <c r="D316">
        <v>123719</v>
      </c>
      <c r="E316" s="10" t="str">
        <f>VLOOKUP(+F316, 'TABLE LBR'!$D$1:$E$15, 2,FALSE)</f>
        <v>Oswald</v>
      </c>
      <c r="F316">
        <v>40246</v>
      </c>
      <c r="G316">
        <v>90</v>
      </c>
      <c r="H316" t="s">
        <v>311</v>
      </c>
      <c r="I316">
        <v>40246</v>
      </c>
      <c r="J316" t="s">
        <v>42</v>
      </c>
      <c r="K316" t="s">
        <v>23</v>
      </c>
      <c r="L316" s="10" t="str">
        <f>VLOOKUP(+M316, 'TABLE LBR'!$A$2:$B$48, 2,FALSE)</f>
        <v>ECCR</v>
      </c>
      <c r="M316" t="s">
        <v>43</v>
      </c>
      <c r="N316" t="s">
        <v>25</v>
      </c>
      <c r="O316">
        <v>40000</v>
      </c>
      <c r="P316">
        <v>908</v>
      </c>
      <c r="Q316">
        <v>0</v>
      </c>
      <c r="R316" t="s">
        <v>26</v>
      </c>
      <c r="S316">
        <v>5</v>
      </c>
      <c r="T316" s="12">
        <f t="shared" si="4"/>
        <v>4.4999999999999998E-2</v>
      </c>
      <c r="U316">
        <v>2011</v>
      </c>
      <c r="V316" s="4">
        <v>5685</v>
      </c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s="1" customFormat="1">
      <c r="A317" t="s">
        <v>310</v>
      </c>
      <c r="B317">
        <v>76294</v>
      </c>
      <c r="C317" t="s">
        <v>209</v>
      </c>
      <c r="D317">
        <v>123719</v>
      </c>
      <c r="E317" s="10" t="str">
        <f>VLOOKUP(+F317, 'TABLE LBR'!$D$1:$E$15, 2,FALSE)</f>
        <v>Oswald</v>
      </c>
      <c r="F317">
        <v>40246</v>
      </c>
      <c r="G317">
        <v>90</v>
      </c>
      <c r="H317" t="s">
        <v>311</v>
      </c>
      <c r="I317">
        <v>40246</v>
      </c>
      <c r="J317" t="s">
        <v>282</v>
      </c>
      <c r="K317" t="s">
        <v>23</v>
      </c>
      <c r="L317" s="10" t="str">
        <f>VLOOKUP(+M317, 'TABLE LBR'!$A$2:$B$48, 2,FALSE)</f>
        <v>ECCR</v>
      </c>
      <c r="M317" t="s">
        <v>283</v>
      </c>
      <c r="N317" t="s">
        <v>25</v>
      </c>
      <c r="O317">
        <v>40000</v>
      </c>
      <c r="P317">
        <v>908</v>
      </c>
      <c r="Q317">
        <v>0</v>
      </c>
      <c r="R317" t="s">
        <v>26</v>
      </c>
      <c r="S317">
        <v>11</v>
      </c>
      <c r="T317" s="12">
        <f t="shared" si="4"/>
        <v>9.9000000000000005E-2</v>
      </c>
      <c r="U317">
        <v>2011</v>
      </c>
      <c r="V317" s="4">
        <v>12507</v>
      </c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s="1" customFormat="1">
      <c r="A318" t="s">
        <v>310</v>
      </c>
      <c r="B318">
        <v>76294</v>
      </c>
      <c r="C318" t="s">
        <v>209</v>
      </c>
      <c r="D318">
        <v>123719</v>
      </c>
      <c r="E318" s="10" t="str">
        <f>VLOOKUP(+F318, 'TABLE LBR'!$D$1:$E$15, 2,FALSE)</f>
        <v>Oswald</v>
      </c>
      <c r="F318">
        <v>40246</v>
      </c>
      <c r="G318">
        <v>90</v>
      </c>
      <c r="H318" t="s">
        <v>311</v>
      </c>
      <c r="I318">
        <v>40246</v>
      </c>
      <c r="J318" t="s">
        <v>295</v>
      </c>
      <c r="K318" t="s">
        <v>23</v>
      </c>
      <c r="L318" s="10" t="str">
        <f>VLOOKUP(+M318, 'TABLE LBR'!$A$2:$B$48, 2,FALSE)</f>
        <v>ECCR</v>
      </c>
      <c r="M318" t="s">
        <v>296</v>
      </c>
      <c r="N318" t="s">
        <v>25</v>
      </c>
      <c r="O318">
        <v>40000</v>
      </c>
      <c r="P318">
        <v>908</v>
      </c>
      <c r="Q318">
        <v>0</v>
      </c>
      <c r="R318" t="s">
        <v>26</v>
      </c>
      <c r="S318">
        <v>6</v>
      </c>
      <c r="T318" s="12">
        <f t="shared" si="4"/>
        <v>5.4000000000000006E-2</v>
      </c>
      <c r="U318">
        <v>2011</v>
      </c>
      <c r="V318" s="4">
        <v>6822</v>
      </c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s="1" customFormat="1">
      <c r="A319" t="s">
        <v>310</v>
      </c>
      <c r="B319">
        <v>76294</v>
      </c>
      <c r="C319" t="s">
        <v>209</v>
      </c>
      <c r="D319">
        <v>123719</v>
      </c>
      <c r="E319" s="10" t="str">
        <f>VLOOKUP(+F319, 'TABLE LBR'!$D$1:$E$15, 2,FALSE)</f>
        <v>Oswald</v>
      </c>
      <c r="F319">
        <v>40246</v>
      </c>
      <c r="G319">
        <v>90</v>
      </c>
      <c r="H319" t="s">
        <v>311</v>
      </c>
      <c r="I319">
        <v>40246</v>
      </c>
      <c r="J319" t="s">
        <v>312</v>
      </c>
      <c r="K319" t="s">
        <v>23</v>
      </c>
      <c r="L319" s="10" t="str">
        <f>VLOOKUP(+M319, 'TABLE LBR'!$A$2:$B$48, 2,FALSE)</f>
        <v>O&amp;M</v>
      </c>
      <c r="M319" t="s">
        <v>313</v>
      </c>
      <c r="N319" t="s">
        <v>25</v>
      </c>
      <c r="O319">
        <v>40000</v>
      </c>
      <c r="P319">
        <v>908</v>
      </c>
      <c r="Q319">
        <v>0</v>
      </c>
      <c r="R319" t="s">
        <v>26</v>
      </c>
      <c r="S319">
        <v>11</v>
      </c>
      <c r="T319" s="12">
        <f t="shared" si="4"/>
        <v>9.9000000000000005E-2</v>
      </c>
      <c r="U319">
        <v>2011</v>
      </c>
      <c r="V319" s="4">
        <v>12507</v>
      </c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s="1" customFormat="1">
      <c r="A320" t="s">
        <v>310</v>
      </c>
      <c r="B320">
        <v>76294</v>
      </c>
      <c r="C320" t="s">
        <v>209</v>
      </c>
      <c r="D320">
        <v>123719</v>
      </c>
      <c r="E320" s="10" t="str">
        <f>VLOOKUP(+F320, 'TABLE LBR'!$D$1:$E$15, 2,FALSE)</f>
        <v>Oswald</v>
      </c>
      <c r="F320">
        <v>40246</v>
      </c>
      <c r="G320">
        <v>90</v>
      </c>
      <c r="H320" t="s">
        <v>311</v>
      </c>
      <c r="I320">
        <v>40246</v>
      </c>
      <c r="J320" t="s">
        <v>299</v>
      </c>
      <c r="K320" t="s">
        <v>23</v>
      </c>
      <c r="L320" s="10" t="str">
        <f>VLOOKUP(+M320, 'TABLE LBR'!$A$2:$B$48, 2,FALSE)</f>
        <v>O&amp;M</v>
      </c>
      <c r="M320" t="s">
        <v>300</v>
      </c>
      <c r="N320" t="s">
        <v>25</v>
      </c>
      <c r="O320">
        <v>40000</v>
      </c>
      <c r="P320">
        <v>908</v>
      </c>
      <c r="Q320">
        <v>0</v>
      </c>
      <c r="R320" t="s">
        <v>26</v>
      </c>
      <c r="S320">
        <v>11</v>
      </c>
      <c r="T320" s="12">
        <f t="shared" si="4"/>
        <v>9.9000000000000005E-2</v>
      </c>
      <c r="U320">
        <v>2011</v>
      </c>
      <c r="V320" s="4">
        <v>12507</v>
      </c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s="1" customFormat="1">
      <c r="A321" t="s">
        <v>310</v>
      </c>
      <c r="B321">
        <v>76294</v>
      </c>
      <c r="C321" t="s">
        <v>209</v>
      </c>
      <c r="D321">
        <v>123719</v>
      </c>
      <c r="E321" s="10" t="str">
        <f>VLOOKUP(+F321, 'TABLE LBR'!$D$1:$E$15, 2,FALSE)</f>
        <v>Oswald</v>
      </c>
      <c r="F321">
        <v>40246</v>
      </c>
      <c r="G321">
        <v>90</v>
      </c>
      <c r="H321" t="s">
        <v>311</v>
      </c>
      <c r="I321">
        <v>40246</v>
      </c>
      <c r="J321" t="s">
        <v>301</v>
      </c>
      <c r="K321" t="s">
        <v>23</v>
      </c>
      <c r="L321" s="10" t="str">
        <f>VLOOKUP(+M321, 'TABLE LBR'!$A$2:$B$48, 2,FALSE)</f>
        <v>O&amp;M</v>
      </c>
      <c r="M321" t="s">
        <v>302</v>
      </c>
      <c r="N321" t="s">
        <v>25</v>
      </c>
      <c r="O321">
        <v>40000</v>
      </c>
      <c r="P321">
        <v>908</v>
      </c>
      <c r="Q321">
        <v>0</v>
      </c>
      <c r="R321" t="s">
        <v>26</v>
      </c>
      <c r="S321">
        <v>17</v>
      </c>
      <c r="T321" s="12">
        <f t="shared" si="4"/>
        <v>0.153</v>
      </c>
      <c r="U321">
        <v>2011</v>
      </c>
      <c r="V321" s="4">
        <v>19329</v>
      </c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s="1" customFormat="1">
      <c r="A322" t="s">
        <v>310</v>
      </c>
      <c r="B322">
        <v>76294</v>
      </c>
      <c r="C322" t="s">
        <v>209</v>
      </c>
      <c r="D322">
        <v>123719</v>
      </c>
      <c r="E322" s="10" t="str">
        <f>VLOOKUP(+F322, 'TABLE LBR'!$D$1:$E$15, 2,FALSE)</f>
        <v>Oswald</v>
      </c>
      <c r="F322">
        <v>40246</v>
      </c>
      <c r="G322">
        <v>90</v>
      </c>
      <c r="H322" t="s">
        <v>311</v>
      </c>
      <c r="I322">
        <v>40246</v>
      </c>
      <c r="J322" t="s">
        <v>303</v>
      </c>
      <c r="K322" t="s">
        <v>23</v>
      </c>
      <c r="L322" s="10" t="str">
        <f>VLOOKUP(+M322, 'TABLE LBR'!$A$2:$B$48, 2,FALSE)</f>
        <v>O&amp;M</v>
      </c>
      <c r="M322" t="s">
        <v>304</v>
      </c>
      <c r="N322" t="s">
        <v>25</v>
      </c>
      <c r="O322">
        <v>40000</v>
      </c>
      <c r="P322">
        <v>908</v>
      </c>
      <c r="Q322">
        <v>0</v>
      </c>
      <c r="R322" t="s">
        <v>26</v>
      </c>
      <c r="S322">
        <v>17</v>
      </c>
      <c r="T322" s="12">
        <f t="shared" si="4"/>
        <v>0.153</v>
      </c>
      <c r="U322">
        <v>2011</v>
      </c>
      <c r="V322" s="4">
        <v>19329</v>
      </c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s="1" customFormat="1">
      <c r="A323" t="s">
        <v>310</v>
      </c>
      <c r="B323">
        <v>76294</v>
      </c>
      <c r="C323" t="s">
        <v>209</v>
      </c>
      <c r="D323">
        <v>123719</v>
      </c>
      <c r="E323" s="10" t="str">
        <f>VLOOKUP(+F323, 'TABLE LBR'!$D$1:$E$15, 2,FALSE)</f>
        <v>Oswald</v>
      </c>
      <c r="F323">
        <v>40246</v>
      </c>
      <c r="G323">
        <v>90</v>
      </c>
      <c r="H323" t="s">
        <v>311</v>
      </c>
      <c r="I323">
        <v>40246</v>
      </c>
      <c r="J323" t="s">
        <v>305</v>
      </c>
      <c r="K323" t="s">
        <v>23</v>
      </c>
      <c r="L323" s="10" t="str">
        <f>VLOOKUP(+M323, 'TABLE LBR'!$A$2:$B$48, 2,FALSE)</f>
        <v>O&amp;M</v>
      </c>
      <c r="M323" t="s">
        <v>306</v>
      </c>
      <c r="N323" t="s">
        <v>25</v>
      </c>
      <c r="O323">
        <v>40000</v>
      </c>
      <c r="P323">
        <v>908</v>
      </c>
      <c r="Q323">
        <v>0</v>
      </c>
      <c r="R323" t="s">
        <v>26</v>
      </c>
      <c r="S323">
        <v>17</v>
      </c>
      <c r="T323" s="12">
        <f t="shared" ref="T323:T386" si="5">G323/100*S323/100</f>
        <v>0.153</v>
      </c>
      <c r="U323">
        <v>2011</v>
      </c>
      <c r="V323" s="4">
        <v>19329</v>
      </c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s="1" customFormat="1">
      <c r="A324" t="s">
        <v>74</v>
      </c>
      <c r="B324">
        <v>104236</v>
      </c>
      <c r="C324" t="s">
        <v>72</v>
      </c>
      <c r="D324">
        <v>55569</v>
      </c>
      <c r="E324" s="10" t="str">
        <f>VLOOKUP(+F324, 'TABLE LBR'!$D$1:$E$15, 2,FALSE)</f>
        <v>Swilley</v>
      </c>
      <c r="F324">
        <v>42034</v>
      </c>
      <c r="G324">
        <v>100</v>
      </c>
      <c r="H324" t="s">
        <v>75</v>
      </c>
      <c r="I324">
        <v>42034</v>
      </c>
      <c r="J324" t="s">
        <v>22</v>
      </c>
      <c r="K324" t="s">
        <v>23</v>
      </c>
      <c r="L324" s="10" t="str">
        <f>VLOOKUP(+M324, 'TABLE LBR'!$A$2:$B$48, 2,FALSE)</f>
        <v>ECCR</v>
      </c>
      <c r="M324" t="s">
        <v>24</v>
      </c>
      <c r="N324" t="s">
        <v>25</v>
      </c>
      <c r="O324">
        <v>40000</v>
      </c>
      <c r="P324">
        <v>908</v>
      </c>
      <c r="Q324">
        <v>0</v>
      </c>
      <c r="R324" t="s">
        <v>26</v>
      </c>
      <c r="S324">
        <v>8</v>
      </c>
      <c r="T324" s="12">
        <f t="shared" si="5"/>
        <v>0.08</v>
      </c>
      <c r="U324">
        <v>2011</v>
      </c>
      <c r="V324" s="4">
        <v>4539</v>
      </c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s="1" customFormat="1">
      <c r="A325" t="s">
        <v>74</v>
      </c>
      <c r="B325">
        <v>104236</v>
      </c>
      <c r="C325" t="s">
        <v>72</v>
      </c>
      <c r="D325">
        <v>55569</v>
      </c>
      <c r="E325" s="10" t="str">
        <f>VLOOKUP(+F325, 'TABLE LBR'!$D$1:$E$15, 2,FALSE)</f>
        <v>Swilley</v>
      </c>
      <c r="F325">
        <v>42034</v>
      </c>
      <c r="G325">
        <v>100</v>
      </c>
      <c r="H325" t="s">
        <v>75</v>
      </c>
      <c r="I325">
        <v>42034</v>
      </c>
      <c r="J325" t="s">
        <v>27</v>
      </c>
      <c r="K325" t="s">
        <v>23</v>
      </c>
      <c r="L325" s="10" t="str">
        <f>VLOOKUP(+M325, 'TABLE LBR'!$A$2:$B$48, 2,FALSE)</f>
        <v>ECCR</v>
      </c>
      <c r="M325" t="s">
        <v>28</v>
      </c>
      <c r="N325" t="s">
        <v>25</v>
      </c>
      <c r="O325">
        <v>40000</v>
      </c>
      <c r="P325">
        <v>908</v>
      </c>
      <c r="Q325">
        <v>0</v>
      </c>
      <c r="R325" t="s">
        <v>26</v>
      </c>
      <c r="S325">
        <v>38</v>
      </c>
      <c r="T325" s="12">
        <f t="shared" si="5"/>
        <v>0.38</v>
      </c>
      <c r="U325">
        <v>2011</v>
      </c>
      <c r="V325" s="4">
        <v>21562</v>
      </c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s="1" customFormat="1">
      <c r="A326" t="s">
        <v>74</v>
      </c>
      <c r="B326">
        <v>104236</v>
      </c>
      <c r="C326" t="s">
        <v>72</v>
      </c>
      <c r="D326">
        <v>55569</v>
      </c>
      <c r="E326" s="10" t="str">
        <f>VLOOKUP(+F326, 'TABLE LBR'!$D$1:$E$15, 2,FALSE)</f>
        <v>Swilley</v>
      </c>
      <c r="F326">
        <v>42034</v>
      </c>
      <c r="G326">
        <v>100</v>
      </c>
      <c r="H326" t="s">
        <v>75</v>
      </c>
      <c r="I326">
        <v>42034</v>
      </c>
      <c r="J326" t="s">
        <v>29</v>
      </c>
      <c r="K326" t="s">
        <v>23</v>
      </c>
      <c r="L326" s="10" t="str">
        <f>VLOOKUP(+M326, 'TABLE LBR'!$A$2:$B$48, 2,FALSE)</f>
        <v>ECCR</v>
      </c>
      <c r="M326" t="s">
        <v>30</v>
      </c>
      <c r="N326" t="s">
        <v>25</v>
      </c>
      <c r="O326">
        <v>40000</v>
      </c>
      <c r="P326">
        <v>908</v>
      </c>
      <c r="Q326">
        <v>0</v>
      </c>
      <c r="R326" t="s">
        <v>26</v>
      </c>
      <c r="S326">
        <v>1</v>
      </c>
      <c r="T326" s="12">
        <f t="shared" si="5"/>
        <v>0.01</v>
      </c>
      <c r="U326">
        <v>2011</v>
      </c>
      <c r="V326" s="4">
        <v>567</v>
      </c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s="1" customFormat="1">
      <c r="A327" t="s">
        <v>74</v>
      </c>
      <c r="B327">
        <v>104236</v>
      </c>
      <c r="C327" t="s">
        <v>72</v>
      </c>
      <c r="D327">
        <v>55569</v>
      </c>
      <c r="E327" s="10" t="str">
        <f>VLOOKUP(+F327, 'TABLE LBR'!$D$1:$E$15, 2,FALSE)</f>
        <v>Swilley</v>
      </c>
      <c r="F327">
        <v>42034</v>
      </c>
      <c r="G327">
        <v>100</v>
      </c>
      <c r="H327" t="s">
        <v>75</v>
      </c>
      <c r="I327">
        <v>42034</v>
      </c>
      <c r="J327" t="s">
        <v>31</v>
      </c>
      <c r="K327" t="s">
        <v>23</v>
      </c>
      <c r="L327" s="10" t="str">
        <f>VLOOKUP(+M327, 'TABLE LBR'!$A$2:$B$48, 2,FALSE)</f>
        <v>ECCR</v>
      </c>
      <c r="M327" t="s">
        <v>32</v>
      </c>
      <c r="N327" t="s">
        <v>25</v>
      </c>
      <c r="O327">
        <v>40000</v>
      </c>
      <c r="P327">
        <v>908</v>
      </c>
      <c r="Q327">
        <v>0</v>
      </c>
      <c r="R327" t="s">
        <v>26</v>
      </c>
      <c r="S327">
        <v>7</v>
      </c>
      <c r="T327" s="12">
        <f t="shared" si="5"/>
        <v>7.0000000000000007E-2</v>
      </c>
      <c r="U327">
        <v>2011</v>
      </c>
      <c r="V327" s="4">
        <v>3972</v>
      </c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s="1" customFormat="1">
      <c r="A328" t="s">
        <v>74</v>
      </c>
      <c r="B328">
        <v>104236</v>
      </c>
      <c r="C328" t="s">
        <v>72</v>
      </c>
      <c r="D328">
        <v>55569</v>
      </c>
      <c r="E328" s="10" t="str">
        <f>VLOOKUP(+F328, 'TABLE LBR'!$D$1:$E$15, 2,FALSE)</f>
        <v>Swilley</v>
      </c>
      <c r="F328">
        <v>42034</v>
      </c>
      <c r="G328">
        <v>100</v>
      </c>
      <c r="H328" t="s">
        <v>75</v>
      </c>
      <c r="I328">
        <v>42034</v>
      </c>
      <c r="J328" t="s">
        <v>33</v>
      </c>
      <c r="K328" t="s">
        <v>23</v>
      </c>
      <c r="L328" s="10" t="str">
        <f>VLOOKUP(+M328, 'TABLE LBR'!$A$2:$B$48, 2,FALSE)</f>
        <v>O&amp;M</v>
      </c>
      <c r="M328" t="s">
        <v>34</v>
      </c>
      <c r="N328" t="s">
        <v>25</v>
      </c>
      <c r="O328">
        <v>40000</v>
      </c>
      <c r="P328">
        <v>908</v>
      </c>
      <c r="Q328">
        <v>0</v>
      </c>
      <c r="R328" t="s">
        <v>26</v>
      </c>
      <c r="S328">
        <v>17</v>
      </c>
      <c r="T328" s="12">
        <f t="shared" si="5"/>
        <v>0.17</v>
      </c>
      <c r="U328">
        <v>2011</v>
      </c>
      <c r="V328" s="4">
        <v>9646</v>
      </c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s="1" customFormat="1">
      <c r="A329" t="s">
        <v>74</v>
      </c>
      <c r="B329">
        <v>104236</v>
      </c>
      <c r="C329" t="s">
        <v>72</v>
      </c>
      <c r="D329">
        <v>55569</v>
      </c>
      <c r="E329" s="10" t="str">
        <f>VLOOKUP(+F329, 'TABLE LBR'!$D$1:$E$15, 2,FALSE)</f>
        <v>Swilley</v>
      </c>
      <c r="F329">
        <v>42034</v>
      </c>
      <c r="G329">
        <v>100</v>
      </c>
      <c r="H329" t="s">
        <v>75</v>
      </c>
      <c r="I329">
        <v>42034</v>
      </c>
      <c r="J329" t="s">
        <v>35</v>
      </c>
      <c r="K329" t="s">
        <v>23</v>
      </c>
      <c r="L329" s="10" t="str">
        <f>VLOOKUP(+M329, 'TABLE LBR'!$A$2:$B$48, 2,FALSE)</f>
        <v>O&amp;M</v>
      </c>
      <c r="M329" t="s">
        <v>36</v>
      </c>
      <c r="N329" t="s">
        <v>25</v>
      </c>
      <c r="O329">
        <v>40000</v>
      </c>
      <c r="P329">
        <v>908</v>
      </c>
      <c r="Q329">
        <v>0</v>
      </c>
      <c r="R329" t="s">
        <v>26</v>
      </c>
      <c r="S329">
        <v>29</v>
      </c>
      <c r="T329" s="12">
        <f t="shared" si="5"/>
        <v>0.28999999999999998</v>
      </c>
      <c r="U329">
        <v>2011</v>
      </c>
      <c r="V329" s="4">
        <v>16455</v>
      </c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s="1" customFormat="1">
      <c r="A330" t="s">
        <v>86</v>
      </c>
      <c r="B330">
        <v>53961</v>
      </c>
      <c r="C330" t="s">
        <v>53</v>
      </c>
      <c r="D330">
        <v>31705</v>
      </c>
      <c r="E330" s="10" t="str">
        <f>VLOOKUP(+F330, 'TABLE LBR'!$D$1:$E$15, 2,FALSE)</f>
        <v>Swilley</v>
      </c>
      <c r="F330">
        <v>42034</v>
      </c>
      <c r="G330">
        <v>100</v>
      </c>
      <c r="H330" t="s">
        <v>75</v>
      </c>
      <c r="I330">
        <v>42034</v>
      </c>
      <c r="J330" t="s">
        <v>22</v>
      </c>
      <c r="K330" t="s">
        <v>23</v>
      </c>
      <c r="L330" s="10" t="str">
        <f>VLOOKUP(+M330, 'TABLE LBR'!$A$2:$B$48, 2,FALSE)</f>
        <v>ECCR</v>
      </c>
      <c r="M330" t="s">
        <v>24</v>
      </c>
      <c r="N330" t="s">
        <v>25</v>
      </c>
      <c r="O330">
        <v>40000</v>
      </c>
      <c r="P330">
        <v>908</v>
      </c>
      <c r="Q330">
        <v>0</v>
      </c>
      <c r="R330" t="s">
        <v>26</v>
      </c>
      <c r="S330">
        <v>35</v>
      </c>
      <c r="T330" s="12">
        <f t="shared" si="5"/>
        <v>0.35</v>
      </c>
      <c r="U330">
        <v>2011</v>
      </c>
      <c r="V330" s="4">
        <v>11332</v>
      </c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s="1" customFormat="1">
      <c r="A331" t="s">
        <v>86</v>
      </c>
      <c r="B331">
        <v>53961</v>
      </c>
      <c r="C331" t="s">
        <v>53</v>
      </c>
      <c r="D331">
        <v>31705</v>
      </c>
      <c r="E331" s="10" t="str">
        <f>VLOOKUP(+F331, 'TABLE LBR'!$D$1:$E$15, 2,FALSE)</f>
        <v>Swilley</v>
      </c>
      <c r="F331">
        <v>42034</v>
      </c>
      <c r="G331">
        <v>100</v>
      </c>
      <c r="H331" t="s">
        <v>75</v>
      </c>
      <c r="I331">
        <v>42034</v>
      </c>
      <c r="J331" t="s">
        <v>27</v>
      </c>
      <c r="K331" t="s">
        <v>23</v>
      </c>
      <c r="L331" s="10" t="str">
        <f>VLOOKUP(+M331, 'TABLE LBR'!$A$2:$B$48, 2,FALSE)</f>
        <v>ECCR</v>
      </c>
      <c r="M331" t="s">
        <v>28</v>
      </c>
      <c r="N331" t="s">
        <v>25</v>
      </c>
      <c r="O331">
        <v>40000</v>
      </c>
      <c r="P331">
        <v>908</v>
      </c>
      <c r="Q331">
        <v>0</v>
      </c>
      <c r="R331" t="s">
        <v>26</v>
      </c>
      <c r="S331">
        <v>20</v>
      </c>
      <c r="T331" s="12">
        <f t="shared" si="5"/>
        <v>0.2</v>
      </c>
      <c r="U331">
        <v>2011</v>
      </c>
      <c r="V331" s="4">
        <v>6476</v>
      </c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s="1" customFormat="1">
      <c r="A332" t="s">
        <v>86</v>
      </c>
      <c r="B332">
        <v>53961</v>
      </c>
      <c r="C332" t="s">
        <v>53</v>
      </c>
      <c r="D332">
        <v>31705</v>
      </c>
      <c r="E332" s="10" t="str">
        <f>VLOOKUP(+F332, 'TABLE LBR'!$D$1:$E$15, 2,FALSE)</f>
        <v>Swilley</v>
      </c>
      <c r="F332">
        <v>42034</v>
      </c>
      <c r="G332">
        <v>100</v>
      </c>
      <c r="H332" t="s">
        <v>75</v>
      </c>
      <c r="I332">
        <v>42034</v>
      </c>
      <c r="J332" t="s">
        <v>29</v>
      </c>
      <c r="K332" t="s">
        <v>23</v>
      </c>
      <c r="L332" s="10" t="str">
        <f>VLOOKUP(+M332, 'TABLE LBR'!$A$2:$B$48, 2,FALSE)</f>
        <v>ECCR</v>
      </c>
      <c r="M332" t="s">
        <v>30</v>
      </c>
      <c r="N332" t="s">
        <v>25</v>
      </c>
      <c r="O332">
        <v>40000</v>
      </c>
      <c r="P332">
        <v>908</v>
      </c>
      <c r="Q332">
        <v>0</v>
      </c>
      <c r="R332" t="s">
        <v>26</v>
      </c>
      <c r="S332">
        <v>1</v>
      </c>
      <c r="T332" s="12">
        <f t="shared" si="5"/>
        <v>0.01</v>
      </c>
      <c r="U332">
        <v>2011</v>
      </c>
      <c r="V332" s="4">
        <v>324</v>
      </c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s="1" customFormat="1">
      <c r="A333" t="s">
        <v>86</v>
      </c>
      <c r="B333">
        <v>53961</v>
      </c>
      <c r="C333" t="s">
        <v>53</v>
      </c>
      <c r="D333">
        <v>31705</v>
      </c>
      <c r="E333" s="10" t="str">
        <f>VLOOKUP(+F333, 'TABLE LBR'!$D$1:$E$15, 2,FALSE)</f>
        <v>Swilley</v>
      </c>
      <c r="F333">
        <v>42034</v>
      </c>
      <c r="G333">
        <v>100</v>
      </c>
      <c r="H333" t="s">
        <v>75</v>
      </c>
      <c r="I333">
        <v>42034</v>
      </c>
      <c r="J333" t="s">
        <v>31</v>
      </c>
      <c r="K333" t="s">
        <v>23</v>
      </c>
      <c r="L333" s="10" t="str">
        <f>VLOOKUP(+M333, 'TABLE LBR'!$A$2:$B$48, 2,FALSE)</f>
        <v>ECCR</v>
      </c>
      <c r="M333" t="s">
        <v>32</v>
      </c>
      <c r="N333" t="s">
        <v>25</v>
      </c>
      <c r="O333">
        <v>40000</v>
      </c>
      <c r="P333">
        <v>908</v>
      </c>
      <c r="Q333">
        <v>0</v>
      </c>
      <c r="R333" t="s">
        <v>26</v>
      </c>
      <c r="S333">
        <v>5</v>
      </c>
      <c r="T333" s="12">
        <f t="shared" si="5"/>
        <v>0.05</v>
      </c>
      <c r="U333">
        <v>2011</v>
      </c>
      <c r="V333" s="4">
        <v>1619</v>
      </c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s="1" customFormat="1">
      <c r="A334" t="s">
        <v>86</v>
      </c>
      <c r="B334">
        <v>53961</v>
      </c>
      <c r="C334" t="s">
        <v>53</v>
      </c>
      <c r="D334">
        <v>31705</v>
      </c>
      <c r="E334" s="10" t="str">
        <f>VLOOKUP(+F334, 'TABLE LBR'!$D$1:$E$15, 2,FALSE)</f>
        <v>Swilley</v>
      </c>
      <c r="F334">
        <v>42034</v>
      </c>
      <c r="G334">
        <v>100</v>
      </c>
      <c r="H334" t="s">
        <v>75</v>
      </c>
      <c r="I334">
        <v>42034</v>
      </c>
      <c r="J334" t="s">
        <v>33</v>
      </c>
      <c r="K334" t="s">
        <v>23</v>
      </c>
      <c r="L334" s="10" t="str">
        <f>VLOOKUP(+M334, 'TABLE LBR'!$A$2:$B$48, 2,FALSE)</f>
        <v>O&amp;M</v>
      </c>
      <c r="M334" t="s">
        <v>34</v>
      </c>
      <c r="N334" t="s">
        <v>25</v>
      </c>
      <c r="O334">
        <v>40000</v>
      </c>
      <c r="P334">
        <v>908</v>
      </c>
      <c r="Q334">
        <v>0</v>
      </c>
      <c r="R334" t="s">
        <v>26</v>
      </c>
      <c r="S334">
        <v>34</v>
      </c>
      <c r="T334" s="12">
        <f t="shared" si="5"/>
        <v>0.34</v>
      </c>
      <c r="U334">
        <v>2011</v>
      </c>
      <c r="V334" s="4">
        <v>11009</v>
      </c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s="1" customFormat="1">
      <c r="A335" t="s">
        <v>86</v>
      </c>
      <c r="B335">
        <v>53961</v>
      </c>
      <c r="C335" t="s">
        <v>53</v>
      </c>
      <c r="D335">
        <v>31705</v>
      </c>
      <c r="E335" s="10" t="str">
        <f>VLOOKUP(+F335, 'TABLE LBR'!$D$1:$E$15, 2,FALSE)</f>
        <v>Swilley</v>
      </c>
      <c r="F335">
        <v>42034</v>
      </c>
      <c r="G335">
        <v>100</v>
      </c>
      <c r="H335" t="s">
        <v>75</v>
      </c>
      <c r="I335">
        <v>42034</v>
      </c>
      <c r="J335" t="s">
        <v>35</v>
      </c>
      <c r="K335" t="s">
        <v>23</v>
      </c>
      <c r="L335" s="10" t="str">
        <f>VLOOKUP(+M335, 'TABLE LBR'!$A$2:$B$48, 2,FALSE)</f>
        <v>O&amp;M</v>
      </c>
      <c r="M335" t="s">
        <v>36</v>
      </c>
      <c r="N335" t="s">
        <v>25</v>
      </c>
      <c r="O335">
        <v>40000</v>
      </c>
      <c r="P335">
        <v>908</v>
      </c>
      <c r="Q335">
        <v>0</v>
      </c>
      <c r="R335" t="s">
        <v>26</v>
      </c>
      <c r="S335">
        <v>5</v>
      </c>
      <c r="T335" s="12">
        <f t="shared" si="5"/>
        <v>0.05</v>
      </c>
      <c r="U335">
        <v>2011</v>
      </c>
      <c r="V335" s="4">
        <v>1619</v>
      </c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s="1" customFormat="1">
      <c r="A336" t="s">
        <v>102</v>
      </c>
      <c r="B336">
        <v>310641</v>
      </c>
      <c r="C336" t="s">
        <v>59</v>
      </c>
      <c r="D336">
        <v>75017</v>
      </c>
      <c r="E336" s="10" t="str">
        <f>VLOOKUP(+F336, 'TABLE LBR'!$D$1:$E$15, 2,FALSE)</f>
        <v>Swilley</v>
      </c>
      <c r="F336">
        <v>42034</v>
      </c>
      <c r="G336">
        <v>100</v>
      </c>
      <c r="H336" t="s">
        <v>103</v>
      </c>
      <c r="I336">
        <v>42034</v>
      </c>
      <c r="J336" t="s">
        <v>40</v>
      </c>
      <c r="K336" t="s">
        <v>23</v>
      </c>
      <c r="L336" s="10" t="str">
        <f>VLOOKUP(+M336, 'TABLE LBR'!$A$2:$B$48, 2,FALSE)</f>
        <v>ECCR</v>
      </c>
      <c r="M336" t="s">
        <v>41</v>
      </c>
      <c r="N336" t="s">
        <v>25</v>
      </c>
      <c r="O336">
        <v>40000</v>
      </c>
      <c r="P336">
        <v>908</v>
      </c>
      <c r="Q336">
        <v>0</v>
      </c>
      <c r="R336" t="s">
        <v>26</v>
      </c>
      <c r="S336">
        <v>15</v>
      </c>
      <c r="T336" s="12">
        <f t="shared" si="5"/>
        <v>0.15</v>
      </c>
      <c r="U336">
        <v>2011</v>
      </c>
      <c r="V336" s="4">
        <v>11491</v>
      </c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s="1" customFormat="1">
      <c r="A337" t="s">
        <v>102</v>
      </c>
      <c r="B337">
        <v>310641</v>
      </c>
      <c r="C337" t="s">
        <v>59</v>
      </c>
      <c r="D337">
        <v>75017</v>
      </c>
      <c r="E337" s="10" t="str">
        <f>VLOOKUP(+F337, 'TABLE LBR'!$D$1:$E$15, 2,FALSE)</f>
        <v>Swilley</v>
      </c>
      <c r="F337">
        <v>42034</v>
      </c>
      <c r="G337">
        <v>100</v>
      </c>
      <c r="H337" t="s">
        <v>103</v>
      </c>
      <c r="I337">
        <v>42034</v>
      </c>
      <c r="J337" t="s">
        <v>42</v>
      </c>
      <c r="K337" t="s">
        <v>23</v>
      </c>
      <c r="L337" s="10" t="str">
        <f>VLOOKUP(+M337, 'TABLE LBR'!$A$2:$B$48, 2,FALSE)</f>
        <v>ECCR</v>
      </c>
      <c r="M337" t="s">
        <v>43</v>
      </c>
      <c r="N337" t="s">
        <v>25</v>
      </c>
      <c r="O337">
        <v>40000</v>
      </c>
      <c r="P337">
        <v>908</v>
      </c>
      <c r="Q337">
        <v>0</v>
      </c>
      <c r="R337" t="s">
        <v>26</v>
      </c>
      <c r="S337">
        <v>10</v>
      </c>
      <c r="T337" s="12">
        <f t="shared" si="5"/>
        <v>0.1</v>
      </c>
      <c r="U337">
        <v>2011</v>
      </c>
      <c r="V337" s="4">
        <v>7661</v>
      </c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s="1" customFormat="1">
      <c r="A338" t="s">
        <v>102</v>
      </c>
      <c r="B338">
        <v>310641</v>
      </c>
      <c r="C338" t="s">
        <v>59</v>
      </c>
      <c r="D338">
        <v>75017</v>
      </c>
      <c r="E338" s="10" t="str">
        <f>VLOOKUP(+F338, 'TABLE LBR'!$D$1:$E$15, 2,FALSE)</f>
        <v>Swilley</v>
      </c>
      <c r="F338">
        <v>42034</v>
      </c>
      <c r="G338">
        <v>100</v>
      </c>
      <c r="H338" t="s">
        <v>103</v>
      </c>
      <c r="I338">
        <v>42034</v>
      </c>
      <c r="J338" t="s">
        <v>44</v>
      </c>
      <c r="K338" t="s">
        <v>23</v>
      </c>
      <c r="L338" s="10" t="str">
        <f>VLOOKUP(+M338, 'TABLE LBR'!$A$2:$B$48, 2,FALSE)</f>
        <v>ECCR</v>
      </c>
      <c r="M338" t="s">
        <v>45</v>
      </c>
      <c r="N338" t="s">
        <v>25</v>
      </c>
      <c r="O338">
        <v>40000</v>
      </c>
      <c r="P338">
        <v>908</v>
      </c>
      <c r="Q338">
        <v>0</v>
      </c>
      <c r="R338" t="s">
        <v>26</v>
      </c>
      <c r="S338">
        <v>4</v>
      </c>
      <c r="T338" s="12">
        <f t="shared" si="5"/>
        <v>0.04</v>
      </c>
      <c r="U338">
        <v>2011</v>
      </c>
      <c r="V338" s="4">
        <v>3064</v>
      </c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s="1" customFormat="1">
      <c r="A339" t="s">
        <v>102</v>
      </c>
      <c r="B339">
        <v>310641</v>
      </c>
      <c r="C339" t="s">
        <v>59</v>
      </c>
      <c r="D339">
        <v>75017</v>
      </c>
      <c r="E339" s="10" t="str">
        <f>VLOOKUP(+F339, 'TABLE LBR'!$D$1:$E$15, 2,FALSE)</f>
        <v>Swilley</v>
      </c>
      <c r="F339">
        <v>42034</v>
      </c>
      <c r="G339">
        <v>100</v>
      </c>
      <c r="H339" t="s">
        <v>103</v>
      </c>
      <c r="I339">
        <v>42034</v>
      </c>
      <c r="J339" t="s">
        <v>46</v>
      </c>
      <c r="K339" t="s">
        <v>23</v>
      </c>
      <c r="L339" s="10" t="str">
        <f>VLOOKUP(+M339, 'TABLE LBR'!$A$2:$B$48, 2,FALSE)</f>
        <v>O&amp;M</v>
      </c>
      <c r="M339" t="s">
        <v>47</v>
      </c>
      <c r="N339" t="s">
        <v>25</v>
      </c>
      <c r="O339">
        <v>40000</v>
      </c>
      <c r="P339">
        <v>908</v>
      </c>
      <c r="Q339">
        <v>0</v>
      </c>
      <c r="R339" t="s">
        <v>26</v>
      </c>
      <c r="S339">
        <v>61</v>
      </c>
      <c r="T339" s="12">
        <f t="shared" si="5"/>
        <v>0.61</v>
      </c>
      <c r="U339">
        <v>2011</v>
      </c>
      <c r="V339" s="4">
        <v>46730</v>
      </c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s="1" customFormat="1">
      <c r="A340" t="s">
        <v>102</v>
      </c>
      <c r="B340">
        <v>310641</v>
      </c>
      <c r="C340" t="s">
        <v>59</v>
      </c>
      <c r="D340">
        <v>75017</v>
      </c>
      <c r="E340" s="10" t="str">
        <f>VLOOKUP(+F340, 'TABLE LBR'!$D$1:$E$15, 2,FALSE)</f>
        <v>Swilley</v>
      </c>
      <c r="F340">
        <v>42034</v>
      </c>
      <c r="G340">
        <v>100</v>
      </c>
      <c r="H340" t="s">
        <v>103</v>
      </c>
      <c r="I340">
        <v>42034</v>
      </c>
      <c r="J340" t="s">
        <v>48</v>
      </c>
      <c r="K340" t="s">
        <v>23</v>
      </c>
      <c r="L340" s="10" t="str">
        <f>VLOOKUP(+M340, 'TABLE LBR'!$A$2:$B$48, 2,FALSE)</f>
        <v>O&amp;M</v>
      </c>
      <c r="M340" t="s">
        <v>49</v>
      </c>
      <c r="N340" t="s">
        <v>25</v>
      </c>
      <c r="O340">
        <v>40000</v>
      </c>
      <c r="P340">
        <v>908</v>
      </c>
      <c r="Q340">
        <v>0</v>
      </c>
      <c r="R340" t="s">
        <v>26</v>
      </c>
      <c r="S340">
        <v>5</v>
      </c>
      <c r="T340" s="12">
        <f t="shared" si="5"/>
        <v>0.05</v>
      </c>
      <c r="U340">
        <v>2011</v>
      </c>
      <c r="V340" s="4">
        <v>3830</v>
      </c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s="1" customFormat="1">
      <c r="A341" t="s">
        <v>102</v>
      </c>
      <c r="B341">
        <v>310641</v>
      </c>
      <c r="C341" t="s">
        <v>59</v>
      </c>
      <c r="D341">
        <v>75017</v>
      </c>
      <c r="E341" s="10" t="str">
        <f>VLOOKUP(+F341, 'TABLE LBR'!$D$1:$E$15, 2,FALSE)</f>
        <v>Swilley</v>
      </c>
      <c r="F341">
        <v>42034</v>
      </c>
      <c r="G341">
        <v>100</v>
      </c>
      <c r="H341" t="s">
        <v>103</v>
      </c>
      <c r="I341">
        <v>42034</v>
      </c>
      <c r="J341" t="s">
        <v>50</v>
      </c>
      <c r="K341" t="s">
        <v>23</v>
      </c>
      <c r="L341" s="10" t="str">
        <f>VLOOKUP(+M341, 'TABLE LBR'!$A$2:$B$48, 2,FALSE)</f>
        <v>O&amp;M</v>
      </c>
      <c r="M341" t="s">
        <v>51</v>
      </c>
      <c r="N341" t="s">
        <v>25</v>
      </c>
      <c r="O341">
        <v>40000</v>
      </c>
      <c r="P341">
        <v>908</v>
      </c>
      <c r="Q341">
        <v>0</v>
      </c>
      <c r="R341" t="s">
        <v>26</v>
      </c>
      <c r="S341">
        <v>5</v>
      </c>
      <c r="T341" s="12">
        <f t="shared" si="5"/>
        <v>0.05</v>
      </c>
      <c r="U341">
        <v>2011</v>
      </c>
      <c r="V341" s="4">
        <v>3830</v>
      </c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s="1" customFormat="1">
      <c r="A342" t="s">
        <v>211</v>
      </c>
      <c r="B342">
        <v>550227</v>
      </c>
      <c r="C342" t="s">
        <v>212</v>
      </c>
      <c r="D342">
        <v>36769</v>
      </c>
      <c r="E342" s="10" t="str">
        <f>VLOOKUP(+F342, 'TABLE LBR'!$D$1:$E$15, 2,FALSE)</f>
        <v>Oswald</v>
      </c>
      <c r="F342">
        <v>40245</v>
      </c>
      <c r="G342">
        <v>100</v>
      </c>
      <c r="H342" t="s">
        <v>213</v>
      </c>
      <c r="I342">
        <v>40245</v>
      </c>
      <c r="J342" t="s">
        <v>109</v>
      </c>
      <c r="K342" t="s">
        <v>23</v>
      </c>
      <c r="L342" s="10" t="str">
        <f>VLOOKUP(+M342, 'TABLE LBR'!$A$2:$B$48, 2,FALSE)</f>
        <v>LTG O&amp;M</v>
      </c>
      <c r="M342" t="s">
        <v>110</v>
      </c>
      <c r="N342" t="s">
        <v>25</v>
      </c>
      <c r="O342">
        <v>40000</v>
      </c>
      <c r="P342">
        <v>908</v>
      </c>
      <c r="Q342">
        <v>0</v>
      </c>
      <c r="R342" t="s">
        <v>26</v>
      </c>
      <c r="S342">
        <v>100</v>
      </c>
      <c r="T342" s="12">
        <f t="shared" si="5"/>
        <v>1</v>
      </c>
      <c r="U342">
        <v>2011</v>
      </c>
      <c r="V342" s="4">
        <v>37546</v>
      </c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s="1" customFormat="1">
      <c r="A343" t="s">
        <v>286</v>
      </c>
      <c r="B343">
        <v>356226</v>
      </c>
      <c r="C343" t="s">
        <v>166</v>
      </c>
      <c r="D343">
        <v>78767</v>
      </c>
      <c r="E343" s="10" t="str">
        <f>VLOOKUP(+F343, 'TABLE LBR'!$D$1:$E$15, 2,FALSE)</f>
        <v>Floyd</v>
      </c>
      <c r="F343">
        <v>40247</v>
      </c>
      <c r="G343">
        <v>100</v>
      </c>
      <c r="H343" t="s">
        <v>287</v>
      </c>
      <c r="I343">
        <v>40247</v>
      </c>
      <c r="J343" t="s">
        <v>22</v>
      </c>
      <c r="K343" t="s">
        <v>23</v>
      </c>
      <c r="L343" s="10" t="str">
        <f>VLOOKUP(+M343, 'TABLE LBR'!$A$2:$B$48, 2,FALSE)</f>
        <v>ECCR</v>
      </c>
      <c r="M343" t="s">
        <v>24</v>
      </c>
      <c r="N343" t="s">
        <v>25</v>
      </c>
      <c r="O343">
        <v>40000</v>
      </c>
      <c r="P343">
        <v>908</v>
      </c>
      <c r="Q343">
        <v>0</v>
      </c>
      <c r="R343" t="s">
        <v>26</v>
      </c>
      <c r="S343">
        <v>87</v>
      </c>
      <c r="T343" s="12">
        <f t="shared" si="5"/>
        <v>0.87</v>
      </c>
      <c r="U343">
        <v>2011</v>
      </c>
      <c r="V343" s="4">
        <v>69974</v>
      </c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s="1" customFormat="1">
      <c r="A344" t="s">
        <v>286</v>
      </c>
      <c r="B344">
        <v>356226</v>
      </c>
      <c r="C344" t="s">
        <v>166</v>
      </c>
      <c r="D344">
        <v>78767</v>
      </c>
      <c r="E344" s="10" t="str">
        <f>VLOOKUP(+F344, 'TABLE LBR'!$D$1:$E$15, 2,FALSE)</f>
        <v>Floyd</v>
      </c>
      <c r="F344">
        <v>40247</v>
      </c>
      <c r="G344">
        <v>100</v>
      </c>
      <c r="H344" t="s">
        <v>287</v>
      </c>
      <c r="I344">
        <v>40247</v>
      </c>
      <c r="J344" t="s">
        <v>246</v>
      </c>
      <c r="K344" t="s">
        <v>23</v>
      </c>
      <c r="L344" s="10" t="str">
        <f>VLOOKUP(+M344, 'TABLE LBR'!$A$2:$B$48, 2,FALSE)</f>
        <v>BTL</v>
      </c>
      <c r="M344" t="s">
        <v>247</v>
      </c>
      <c r="N344" t="s">
        <v>25</v>
      </c>
      <c r="O344">
        <v>40000</v>
      </c>
      <c r="P344">
        <v>426</v>
      </c>
      <c r="Q344">
        <v>50750</v>
      </c>
      <c r="R344" t="s">
        <v>26</v>
      </c>
      <c r="S344">
        <v>3</v>
      </c>
      <c r="T344" s="12">
        <f t="shared" si="5"/>
        <v>0.03</v>
      </c>
      <c r="U344">
        <v>2011</v>
      </c>
      <c r="V344" s="4">
        <v>2413</v>
      </c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s="1" customFormat="1">
      <c r="A345" t="s">
        <v>286</v>
      </c>
      <c r="B345">
        <v>356226</v>
      </c>
      <c r="C345" t="s">
        <v>166</v>
      </c>
      <c r="D345">
        <v>78767</v>
      </c>
      <c r="E345" s="10" t="str">
        <f>VLOOKUP(+F345, 'TABLE LBR'!$D$1:$E$15, 2,FALSE)</f>
        <v>Floyd</v>
      </c>
      <c r="F345">
        <v>40247</v>
      </c>
      <c r="G345">
        <v>100</v>
      </c>
      <c r="H345" t="s">
        <v>287</v>
      </c>
      <c r="I345">
        <v>40247</v>
      </c>
      <c r="J345" t="s">
        <v>33</v>
      </c>
      <c r="K345" t="s">
        <v>23</v>
      </c>
      <c r="L345" s="10" t="str">
        <f>VLOOKUP(+M345, 'TABLE LBR'!$A$2:$B$48, 2,FALSE)</f>
        <v>O&amp;M</v>
      </c>
      <c r="M345" t="s">
        <v>34</v>
      </c>
      <c r="N345" t="s">
        <v>25</v>
      </c>
      <c r="O345">
        <v>40000</v>
      </c>
      <c r="P345">
        <v>908</v>
      </c>
      <c r="Q345">
        <v>0</v>
      </c>
      <c r="R345" t="s">
        <v>26</v>
      </c>
      <c r="S345">
        <v>5</v>
      </c>
      <c r="T345" s="12">
        <f t="shared" si="5"/>
        <v>0.05</v>
      </c>
      <c r="U345">
        <v>2011</v>
      </c>
      <c r="V345" s="4">
        <v>4022</v>
      </c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s="1" customFormat="1">
      <c r="A346" t="s">
        <v>286</v>
      </c>
      <c r="B346">
        <v>356226</v>
      </c>
      <c r="C346" t="s">
        <v>166</v>
      </c>
      <c r="D346">
        <v>78767</v>
      </c>
      <c r="E346" s="10" t="str">
        <f>VLOOKUP(+F346, 'TABLE LBR'!$D$1:$E$15, 2,FALSE)</f>
        <v>Floyd</v>
      </c>
      <c r="F346">
        <v>40247</v>
      </c>
      <c r="G346">
        <v>100</v>
      </c>
      <c r="H346" t="s">
        <v>287</v>
      </c>
      <c r="I346">
        <v>40247</v>
      </c>
      <c r="J346" t="s">
        <v>35</v>
      </c>
      <c r="K346" t="s">
        <v>23</v>
      </c>
      <c r="L346" s="10" t="str">
        <f>VLOOKUP(+M346, 'TABLE LBR'!$A$2:$B$48, 2,FALSE)</f>
        <v>O&amp;M</v>
      </c>
      <c r="M346" t="s">
        <v>36</v>
      </c>
      <c r="N346" t="s">
        <v>25</v>
      </c>
      <c r="O346">
        <v>40000</v>
      </c>
      <c r="P346">
        <v>908</v>
      </c>
      <c r="Q346">
        <v>0</v>
      </c>
      <c r="R346" t="s">
        <v>26</v>
      </c>
      <c r="S346">
        <v>5</v>
      </c>
      <c r="T346" s="12">
        <f t="shared" si="5"/>
        <v>0.05</v>
      </c>
      <c r="U346">
        <v>2011</v>
      </c>
      <c r="V346" s="4">
        <v>4022</v>
      </c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s="1" customFormat="1">
      <c r="A347" t="s">
        <v>319</v>
      </c>
      <c r="B347">
        <v>522058</v>
      </c>
      <c r="C347" t="s">
        <v>317</v>
      </c>
      <c r="D347">
        <v>97760</v>
      </c>
      <c r="E347" s="10" t="str">
        <f>VLOOKUP(+F347, 'TABLE LBR'!$D$1:$E$15, 2,FALSE)</f>
        <v>Oswald</v>
      </c>
      <c r="F347">
        <v>40246</v>
      </c>
      <c r="G347">
        <v>100</v>
      </c>
      <c r="H347" t="s">
        <v>320</v>
      </c>
      <c r="I347">
        <v>40246</v>
      </c>
      <c r="J347" t="s">
        <v>282</v>
      </c>
      <c r="K347" t="s">
        <v>23</v>
      </c>
      <c r="L347" s="10" t="str">
        <f>VLOOKUP(+M347, 'TABLE LBR'!$A$2:$B$48, 2,FALSE)</f>
        <v>ECCR</v>
      </c>
      <c r="M347" t="s">
        <v>283</v>
      </c>
      <c r="N347" t="s">
        <v>25</v>
      </c>
      <c r="O347">
        <v>40000</v>
      </c>
      <c r="P347">
        <v>908</v>
      </c>
      <c r="Q347">
        <v>0</v>
      </c>
      <c r="R347" t="s">
        <v>26</v>
      </c>
      <c r="S347">
        <v>10</v>
      </c>
      <c r="T347" s="12">
        <f t="shared" si="5"/>
        <v>0.1</v>
      </c>
      <c r="U347">
        <v>2011</v>
      </c>
      <c r="V347" s="4">
        <v>9983</v>
      </c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s="1" customFormat="1">
      <c r="A348" t="s">
        <v>319</v>
      </c>
      <c r="B348">
        <v>522058</v>
      </c>
      <c r="C348" t="s">
        <v>317</v>
      </c>
      <c r="D348">
        <v>97760</v>
      </c>
      <c r="E348" s="10" t="str">
        <f>VLOOKUP(+F348, 'TABLE LBR'!$D$1:$E$15, 2,FALSE)</f>
        <v>Oswald</v>
      </c>
      <c r="F348">
        <v>40246</v>
      </c>
      <c r="G348">
        <v>100</v>
      </c>
      <c r="H348" t="s">
        <v>320</v>
      </c>
      <c r="I348">
        <v>40246</v>
      </c>
      <c r="J348" t="s">
        <v>295</v>
      </c>
      <c r="K348" t="s">
        <v>23</v>
      </c>
      <c r="L348" s="10" t="str">
        <f>VLOOKUP(+M348, 'TABLE LBR'!$A$2:$B$48, 2,FALSE)</f>
        <v>ECCR</v>
      </c>
      <c r="M348" t="s">
        <v>296</v>
      </c>
      <c r="N348" t="s">
        <v>25</v>
      </c>
      <c r="O348">
        <v>40000</v>
      </c>
      <c r="P348">
        <v>908</v>
      </c>
      <c r="Q348">
        <v>0</v>
      </c>
      <c r="R348" t="s">
        <v>26</v>
      </c>
      <c r="S348">
        <v>11.1</v>
      </c>
      <c r="T348" s="12">
        <f t="shared" si="5"/>
        <v>0.111</v>
      </c>
      <c r="U348">
        <v>2011</v>
      </c>
      <c r="V348" s="4">
        <v>11081</v>
      </c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s="1" customFormat="1">
      <c r="A349" t="s">
        <v>319</v>
      </c>
      <c r="B349">
        <v>522058</v>
      </c>
      <c r="C349" t="s">
        <v>317</v>
      </c>
      <c r="D349">
        <v>97760</v>
      </c>
      <c r="E349" s="10" t="str">
        <f>VLOOKUP(+F349, 'TABLE LBR'!$D$1:$E$15, 2,FALSE)</f>
        <v>Oswald</v>
      </c>
      <c r="F349">
        <v>40246</v>
      </c>
      <c r="G349">
        <v>100</v>
      </c>
      <c r="H349" t="s">
        <v>320</v>
      </c>
      <c r="I349">
        <v>40246</v>
      </c>
      <c r="J349" t="s">
        <v>312</v>
      </c>
      <c r="K349" t="s">
        <v>23</v>
      </c>
      <c r="L349" s="10" t="str">
        <f>VLOOKUP(+M349, 'TABLE LBR'!$A$2:$B$48, 2,FALSE)</f>
        <v>O&amp;M</v>
      </c>
      <c r="M349" t="s">
        <v>313</v>
      </c>
      <c r="N349" t="s">
        <v>25</v>
      </c>
      <c r="O349">
        <v>40000</v>
      </c>
      <c r="P349">
        <v>908</v>
      </c>
      <c r="Q349">
        <v>0</v>
      </c>
      <c r="R349" t="s">
        <v>26</v>
      </c>
      <c r="S349">
        <v>21</v>
      </c>
      <c r="T349" s="12">
        <f t="shared" si="5"/>
        <v>0.21</v>
      </c>
      <c r="U349">
        <v>2011</v>
      </c>
      <c r="V349" s="4">
        <v>20964</v>
      </c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s="1" customFormat="1">
      <c r="A350" t="s">
        <v>319</v>
      </c>
      <c r="B350">
        <v>522058</v>
      </c>
      <c r="C350" t="s">
        <v>317</v>
      </c>
      <c r="D350">
        <v>97760</v>
      </c>
      <c r="E350" s="10" t="str">
        <f>VLOOKUP(+F350, 'TABLE LBR'!$D$1:$E$15, 2,FALSE)</f>
        <v>Oswald</v>
      </c>
      <c r="F350">
        <v>40246</v>
      </c>
      <c r="G350">
        <v>100</v>
      </c>
      <c r="H350" t="s">
        <v>320</v>
      </c>
      <c r="I350">
        <v>40246</v>
      </c>
      <c r="J350" t="s">
        <v>301</v>
      </c>
      <c r="K350" t="s">
        <v>23</v>
      </c>
      <c r="L350" s="10" t="str">
        <f>VLOOKUP(+M350, 'TABLE LBR'!$A$2:$B$48, 2,FALSE)</f>
        <v>O&amp;M</v>
      </c>
      <c r="M350" t="s">
        <v>302</v>
      </c>
      <c r="N350" t="s">
        <v>25</v>
      </c>
      <c r="O350">
        <v>40000</v>
      </c>
      <c r="P350">
        <v>908</v>
      </c>
      <c r="Q350">
        <v>0</v>
      </c>
      <c r="R350" t="s">
        <v>26</v>
      </c>
      <c r="S350">
        <v>31.6</v>
      </c>
      <c r="T350" s="12">
        <f t="shared" si="5"/>
        <v>0.316</v>
      </c>
      <c r="U350">
        <v>2011</v>
      </c>
      <c r="V350" s="4">
        <v>31546</v>
      </c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s="1" customFormat="1">
      <c r="A351" t="s">
        <v>319</v>
      </c>
      <c r="B351">
        <v>522058</v>
      </c>
      <c r="C351" t="s">
        <v>317</v>
      </c>
      <c r="D351">
        <v>97760</v>
      </c>
      <c r="E351" s="10" t="str">
        <f>VLOOKUP(+F351, 'TABLE LBR'!$D$1:$E$15, 2,FALSE)</f>
        <v>Oswald</v>
      </c>
      <c r="F351">
        <v>40246</v>
      </c>
      <c r="G351">
        <v>100</v>
      </c>
      <c r="H351" t="s">
        <v>320</v>
      </c>
      <c r="I351">
        <v>40246</v>
      </c>
      <c r="J351" t="s">
        <v>303</v>
      </c>
      <c r="K351" t="s">
        <v>23</v>
      </c>
      <c r="L351" s="10" t="str">
        <f>VLOOKUP(+M351, 'TABLE LBR'!$A$2:$B$48, 2,FALSE)</f>
        <v>O&amp;M</v>
      </c>
      <c r="M351" t="s">
        <v>304</v>
      </c>
      <c r="N351" t="s">
        <v>25</v>
      </c>
      <c r="O351">
        <v>40000</v>
      </c>
      <c r="P351">
        <v>908</v>
      </c>
      <c r="Q351">
        <v>0</v>
      </c>
      <c r="R351" t="s">
        <v>26</v>
      </c>
      <c r="S351">
        <v>26.3</v>
      </c>
      <c r="T351" s="12">
        <f t="shared" si="5"/>
        <v>0.26300000000000001</v>
      </c>
      <c r="U351">
        <v>2011</v>
      </c>
      <c r="V351" s="4">
        <v>26255</v>
      </c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s="1" customFormat="1">
      <c r="A352" t="s">
        <v>69</v>
      </c>
      <c r="B352">
        <v>579852</v>
      </c>
      <c r="C352" t="s">
        <v>59</v>
      </c>
      <c r="D352">
        <v>85436</v>
      </c>
      <c r="E352" s="10" t="str">
        <f>VLOOKUP(+F352, 'TABLE LBR'!$D$1:$E$15, 2,FALSE)</f>
        <v>Swilley</v>
      </c>
      <c r="F352">
        <v>42034</v>
      </c>
      <c r="G352">
        <v>100</v>
      </c>
      <c r="H352" t="s">
        <v>70</v>
      </c>
      <c r="I352">
        <v>42034</v>
      </c>
      <c r="J352" t="s">
        <v>40</v>
      </c>
      <c r="K352" t="s">
        <v>23</v>
      </c>
      <c r="L352" s="10" t="str">
        <f>VLOOKUP(+M352, 'TABLE LBR'!$A$2:$B$48, 2,FALSE)</f>
        <v>ECCR</v>
      </c>
      <c r="M352" t="s">
        <v>41</v>
      </c>
      <c r="N352" t="s">
        <v>25</v>
      </c>
      <c r="O352">
        <v>40000</v>
      </c>
      <c r="P352">
        <v>908</v>
      </c>
      <c r="Q352">
        <v>0</v>
      </c>
      <c r="R352" t="s">
        <v>26</v>
      </c>
      <c r="S352">
        <v>25</v>
      </c>
      <c r="T352" s="12">
        <f t="shared" si="5"/>
        <v>0.25</v>
      </c>
      <c r="U352">
        <v>2011</v>
      </c>
      <c r="V352" s="4">
        <v>21810</v>
      </c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s="1" customFormat="1">
      <c r="A353" t="s">
        <v>69</v>
      </c>
      <c r="B353">
        <v>579852</v>
      </c>
      <c r="C353" t="s">
        <v>59</v>
      </c>
      <c r="D353">
        <v>85436</v>
      </c>
      <c r="E353" s="10" t="str">
        <f>VLOOKUP(+F353, 'TABLE LBR'!$D$1:$E$15, 2,FALSE)</f>
        <v>Swilley</v>
      </c>
      <c r="F353">
        <v>42034</v>
      </c>
      <c r="G353">
        <v>100</v>
      </c>
      <c r="H353" t="s">
        <v>70</v>
      </c>
      <c r="I353">
        <v>42034</v>
      </c>
      <c r="J353" t="s">
        <v>42</v>
      </c>
      <c r="K353" t="s">
        <v>23</v>
      </c>
      <c r="L353" s="10" t="str">
        <f>VLOOKUP(+M353, 'TABLE LBR'!$A$2:$B$48, 2,FALSE)</f>
        <v>ECCR</v>
      </c>
      <c r="M353" t="s">
        <v>43</v>
      </c>
      <c r="N353" t="s">
        <v>25</v>
      </c>
      <c r="O353">
        <v>40000</v>
      </c>
      <c r="P353">
        <v>908</v>
      </c>
      <c r="Q353">
        <v>0</v>
      </c>
      <c r="R353" t="s">
        <v>26</v>
      </c>
      <c r="S353">
        <v>10</v>
      </c>
      <c r="T353" s="12">
        <f t="shared" si="5"/>
        <v>0.1</v>
      </c>
      <c r="U353">
        <v>2011</v>
      </c>
      <c r="V353" s="4">
        <v>8724</v>
      </c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s="1" customFormat="1">
      <c r="A354" t="s">
        <v>69</v>
      </c>
      <c r="B354">
        <v>579852</v>
      </c>
      <c r="C354" t="s">
        <v>59</v>
      </c>
      <c r="D354">
        <v>85436</v>
      </c>
      <c r="E354" s="10" t="str">
        <f>VLOOKUP(+F354, 'TABLE LBR'!$D$1:$E$15, 2,FALSE)</f>
        <v>Swilley</v>
      </c>
      <c r="F354">
        <v>42034</v>
      </c>
      <c r="G354">
        <v>100</v>
      </c>
      <c r="H354" t="s">
        <v>70</v>
      </c>
      <c r="I354">
        <v>42034</v>
      </c>
      <c r="J354" t="s">
        <v>44</v>
      </c>
      <c r="K354" t="s">
        <v>23</v>
      </c>
      <c r="L354" s="10" t="str">
        <f>VLOOKUP(+M354, 'TABLE LBR'!$A$2:$B$48, 2,FALSE)</f>
        <v>ECCR</v>
      </c>
      <c r="M354" t="s">
        <v>45</v>
      </c>
      <c r="N354" t="s">
        <v>25</v>
      </c>
      <c r="O354">
        <v>40000</v>
      </c>
      <c r="P354">
        <v>908</v>
      </c>
      <c r="Q354">
        <v>0</v>
      </c>
      <c r="R354" t="s">
        <v>26</v>
      </c>
      <c r="S354">
        <v>1</v>
      </c>
      <c r="T354" s="12">
        <f t="shared" si="5"/>
        <v>0.01</v>
      </c>
      <c r="U354">
        <v>2011</v>
      </c>
      <c r="V354" s="4">
        <v>872</v>
      </c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s="1" customFormat="1">
      <c r="A355" t="s">
        <v>69</v>
      </c>
      <c r="B355">
        <v>579852</v>
      </c>
      <c r="C355" t="s">
        <v>59</v>
      </c>
      <c r="D355">
        <v>85436</v>
      </c>
      <c r="E355" s="10" t="str">
        <f>VLOOKUP(+F355, 'TABLE LBR'!$D$1:$E$15, 2,FALSE)</f>
        <v>Swilley</v>
      </c>
      <c r="F355">
        <v>42034</v>
      </c>
      <c r="G355">
        <v>100</v>
      </c>
      <c r="H355" t="s">
        <v>70</v>
      </c>
      <c r="I355">
        <v>42034</v>
      </c>
      <c r="J355" t="s">
        <v>46</v>
      </c>
      <c r="K355" t="s">
        <v>23</v>
      </c>
      <c r="L355" s="10" t="str">
        <f>VLOOKUP(+M355, 'TABLE LBR'!$A$2:$B$48, 2,FALSE)</f>
        <v>O&amp;M</v>
      </c>
      <c r="M355" t="s">
        <v>47</v>
      </c>
      <c r="N355" t="s">
        <v>25</v>
      </c>
      <c r="O355">
        <v>40000</v>
      </c>
      <c r="P355">
        <v>908</v>
      </c>
      <c r="Q355">
        <v>0</v>
      </c>
      <c r="R355" t="s">
        <v>26</v>
      </c>
      <c r="S355">
        <v>49</v>
      </c>
      <c r="T355" s="12">
        <f t="shared" si="5"/>
        <v>0.49</v>
      </c>
      <c r="U355">
        <v>2011</v>
      </c>
      <c r="V355" s="4">
        <v>42748</v>
      </c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s="1" customFormat="1">
      <c r="A356" t="s">
        <v>69</v>
      </c>
      <c r="B356">
        <v>579852</v>
      </c>
      <c r="C356" t="s">
        <v>59</v>
      </c>
      <c r="D356">
        <v>85436</v>
      </c>
      <c r="E356" s="10" t="str">
        <f>VLOOKUP(+F356, 'TABLE LBR'!$D$1:$E$15, 2,FALSE)</f>
        <v>Swilley</v>
      </c>
      <c r="F356">
        <v>42034</v>
      </c>
      <c r="G356">
        <v>100</v>
      </c>
      <c r="H356" t="s">
        <v>70</v>
      </c>
      <c r="I356">
        <v>42034</v>
      </c>
      <c r="J356" t="s">
        <v>48</v>
      </c>
      <c r="K356" t="s">
        <v>23</v>
      </c>
      <c r="L356" s="10" t="str">
        <f>VLOOKUP(+M356, 'TABLE LBR'!$A$2:$B$48, 2,FALSE)</f>
        <v>O&amp;M</v>
      </c>
      <c r="M356" t="s">
        <v>49</v>
      </c>
      <c r="N356" t="s">
        <v>25</v>
      </c>
      <c r="O356">
        <v>40000</v>
      </c>
      <c r="P356">
        <v>908</v>
      </c>
      <c r="Q356">
        <v>0</v>
      </c>
      <c r="R356" t="s">
        <v>26</v>
      </c>
      <c r="S356">
        <v>10</v>
      </c>
      <c r="T356" s="12">
        <f t="shared" si="5"/>
        <v>0.1</v>
      </c>
      <c r="U356">
        <v>2011</v>
      </c>
      <c r="V356" s="4">
        <v>8724</v>
      </c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s="1" customFormat="1">
      <c r="A357" t="s">
        <v>69</v>
      </c>
      <c r="B357">
        <v>579852</v>
      </c>
      <c r="C357" t="s">
        <v>59</v>
      </c>
      <c r="D357">
        <v>85436</v>
      </c>
      <c r="E357" s="10" t="str">
        <f>VLOOKUP(+F357, 'TABLE LBR'!$D$1:$E$15, 2,FALSE)</f>
        <v>Swilley</v>
      </c>
      <c r="F357">
        <v>42034</v>
      </c>
      <c r="G357">
        <v>100</v>
      </c>
      <c r="H357" t="s">
        <v>70</v>
      </c>
      <c r="I357">
        <v>42034</v>
      </c>
      <c r="J357" t="s">
        <v>50</v>
      </c>
      <c r="K357" t="s">
        <v>23</v>
      </c>
      <c r="L357" s="10" t="str">
        <f>VLOOKUP(+M357, 'TABLE LBR'!$A$2:$B$48, 2,FALSE)</f>
        <v>O&amp;M</v>
      </c>
      <c r="M357" t="s">
        <v>51</v>
      </c>
      <c r="N357" t="s">
        <v>25</v>
      </c>
      <c r="O357">
        <v>40000</v>
      </c>
      <c r="P357">
        <v>908</v>
      </c>
      <c r="Q357">
        <v>0</v>
      </c>
      <c r="R357" t="s">
        <v>26</v>
      </c>
      <c r="S357">
        <v>5</v>
      </c>
      <c r="T357" s="12">
        <f t="shared" si="5"/>
        <v>0.05</v>
      </c>
      <c r="U357">
        <v>2011</v>
      </c>
      <c r="V357" s="4">
        <v>4362</v>
      </c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s="1" customFormat="1">
      <c r="A358" t="s">
        <v>346</v>
      </c>
      <c r="B358">
        <v>273355</v>
      </c>
      <c r="C358" t="s">
        <v>67</v>
      </c>
      <c r="D358">
        <v>75410</v>
      </c>
      <c r="E358" s="10" t="str">
        <f>VLOOKUP(+F358, 'TABLE LBR'!$D$1:$E$15, 2,FALSE)</f>
        <v>Taylor</v>
      </c>
      <c r="F358">
        <v>42024</v>
      </c>
      <c r="G358">
        <v>100</v>
      </c>
      <c r="H358" t="s">
        <v>347</v>
      </c>
      <c r="I358">
        <v>42024</v>
      </c>
      <c r="J358" t="s">
        <v>22</v>
      </c>
      <c r="K358" t="s">
        <v>23</v>
      </c>
      <c r="L358" s="10" t="str">
        <f>VLOOKUP(+M358, 'TABLE LBR'!$A$2:$B$48, 2,FALSE)</f>
        <v>ECCR</v>
      </c>
      <c r="M358" t="s">
        <v>24</v>
      </c>
      <c r="N358" t="s">
        <v>25</v>
      </c>
      <c r="O358">
        <v>40000</v>
      </c>
      <c r="P358">
        <v>908</v>
      </c>
      <c r="Q358">
        <v>0</v>
      </c>
      <c r="R358" t="s">
        <v>26</v>
      </c>
      <c r="S358">
        <v>2</v>
      </c>
      <c r="T358" s="12">
        <f t="shared" si="5"/>
        <v>0.02</v>
      </c>
      <c r="U358">
        <v>2011</v>
      </c>
      <c r="V358" s="4">
        <v>1540</v>
      </c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s="1" customFormat="1">
      <c r="A359" t="s">
        <v>346</v>
      </c>
      <c r="B359">
        <v>273355</v>
      </c>
      <c r="C359" t="s">
        <v>67</v>
      </c>
      <c r="D359">
        <v>75410</v>
      </c>
      <c r="E359" s="10" t="str">
        <f>VLOOKUP(+F359, 'TABLE LBR'!$D$1:$E$15, 2,FALSE)</f>
        <v>Taylor</v>
      </c>
      <c r="F359">
        <v>42024</v>
      </c>
      <c r="G359">
        <v>100</v>
      </c>
      <c r="H359" t="s">
        <v>347</v>
      </c>
      <c r="I359">
        <v>42024</v>
      </c>
      <c r="J359" t="s">
        <v>27</v>
      </c>
      <c r="K359" t="s">
        <v>23</v>
      </c>
      <c r="L359" s="10" t="str">
        <f>VLOOKUP(+M359, 'TABLE LBR'!$A$2:$B$48, 2,FALSE)</f>
        <v>ECCR</v>
      </c>
      <c r="M359" t="s">
        <v>28</v>
      </c>
      <c r="N359" t="s">
        <v>25</v>
      </c>
      <c r="O359">
        <v>40000</v>
      </c>
      <c r="P359">
        <v>908</v>
      </c>
      <c r="Q359">
        <v>0</v>
      </c>
      <c r="R359" t="s">
        <v>26</v>
      </c>
      <c r="S359">
        <v>40</v>
      </c>
      <c r="T359" s="12">
        <f t="shared" si="5"/>
        <v>0.4</v>
      </c>
      <c r="U359">
        <v>2011</v>
      </c>
      <c r="V359" s="4">
        <v>30803</v>
      </c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s="1" customFormat="1">
      <c r="A360" t="s">
        <v>346</v>
      </c>
      <c r="B360">
        <v>273355</v>
      </c>
      <c r="C360" t="s">
        <v>67</v>
      </c>
      <c r="D360">
        <v>75410</v>
      </c>
      <c r="E360" s="10" t="str">
        <f>VLOOKUP(+F360, 'TABLE LBR'!$D$1:$E$15, 2,FALSE)</f>
        <v>Taylor</v>
      </c>
      <c r="F360">
        <v>42024</v>
      </c>
      <c r="G360">
        <v>100</v>
      </c>
      <c r="H360" t="s">
        <v>347</v>
      </c>
      <c r="I360">
        <v>42024</v>
      </c>
      <c r="J360" t="s">
        <v>29</v>
      </c>
      <c r="K360" t="s">
        <v>23</v>
      </c>
      <c r="L360" s="10" t="str">
        <f>VLOOKUP(+M360, 'TABLE LBR'!$A$2:$B$48, 2,FALSE)</f>
        <v>ECCR</v>
      </c>
      <c r="M360" t="s">
        <v>30</v>
      </c>
      <c r="N360" t="s">
        <v>25</v>
      </c>
      <c r="O360">
        <v>40000</v>
      </c>
      <c r="P360">
        <v>908</v>
      </c>
      <c r="Q360">
        <v>0</v>
      </c>
      <c r="R360" t="s">
        <v>26</v>
      </c>
      <c r="S360">
        <v>1</v>
      </c>
      <c r="T360" s="12">
        <f t="shared" si="5"/>
        <v>0.01</v>
      </c>
      <c r="U360">
        <v>2011</v>
      </c>
      <c r="V360" s="4">
        <v>770</v>
      </c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s="1" customFormat="1">
      <c r="A361" t="s">
        <v>346</v>
      </c>
      <c r="B361">
        <v>273355</v>
      </c>
      <c r="C361" t="s">
        <v>67</v>
      </c>
      <c r="D361">
        <v>75410</v>
      </c>
      <c r="E361" s="10" t="str">
        <f>VLOOKUP(+F361, 'TABLE LBR'!$D$1:$E$15, 2,FALSE)</f>
        <v>Taylor</v>
      </c>
      <c r="F361">
        <v>42024</v>
      </c>
      <c r="G361">
        <v>100</v>
      </c>
      <c r="H361" t="s">
        <v>347</v>
      </c>
      <c r="I361">
        <v>42024</v>
      </c>
      <c r="J361" t="s">
        <v>31</v>
      </c>
      <c r="K361" t="s">
        <v>23</v>
      </c>
      <c r="L361" s="10" t="str">
        <f>VLOOKUP(+M361, 'TABLE LBR'!$A$2:$B$48, 2,FALSE)</f>
        <v>ECCR</v>
      </c>
      <c r="M361" t="s">
        <v>32</v>
      </c>
      <c r="N361" t="s">
        <v>25</v>
      </c>
      <c r="O361">
        <v>40000</v>
      </c>
      <c r="P361">
        <v>908</v>
      </c>
      <c r="Q361">
        <v>0</v>
      </c>
      <c r="R361" t="s">
        <v>26</v>
      </c>
      <c r="S361">
        <v>17</v>
      </c>
      <c r="T361" s="12">
        <f t="shared" si="5"/>
        <v>0.17</v>
      </c>
      <c r="U361">
        <v>2011</v>
      </c>
      <c r="V361" s="4">
        <v>13091</v>
      </c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s="1" customFormat="1">
      <c r="A362" t="s">
        <v>346</v>
      </c>
      <c r="B362">
        <v>273355</v>
      </c>
      <c r="C362" t="s">
        <v>67</v>
      </c>
      <c r="D362">
        <v>75410</v>
      </c>
      <c r="E362" s="10" t="str">
        <f>VLOOKUP(+F362, 'TABLE LBR'!$D$1:$E$15, 2,FALSE)</f>
        <v>Taylor</v>
      </c>
      <c r="F362">
        <v>42024</v>
      </c>
      <c r="G362">
        <v>100</v>
      </c>
      <c r="H362" t="s">
        <v>347</v>
      </c>
      <c r="I362">
        <v>42024</v>
      </c>
      <c r="J362" t="s">
        <v>33</v>
      </c>
      <c r="K362" t="s">
        <v>23</v>
      </c>
      <c r="L362" s="10" t="str">
        <f>VLOOKUP(+M362, 'TABLE LBR'!$A$2:$B$48, 2,FALSE)</f>
        <v>O&amp;M</v>
      </c>
      <c r="M362" t="s">
        <v>34</v>
      </c>
      <c r="N362" t="s">
        <v>25</v>
      </c>
      <c r="O362">
        <v>40000</v>
      </c>
      <c r="P362">
        <v>908</v>
      </c>
      <c r="Q362">
        <v>0</v>
      </c>
      <c r="R362" t="s">
        <v>26</v>
      </c>
      <c r="S362">
        <v>30</v>
      </c>
      <c r="T362" s="12">
        <f t="shared" si="5"/>
        <v>0.3</v>
      </c>
      <c r="U362">
        <v>2011</v>
      </c>
      <c r="V362" s="4">
        <v>23102</v>
      </c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s="1" customFormat="1">
      <c r="A363" t="s">
        <v>346</v>
      </c>
      <c r="B363">
        <v>273355</v>
      </c>
      <c r="C363" t="s">
        <v>67</v>
      </c>
      <c r="D363">
        <v>75410</v>
      </c>
      <c r="E363" s="10" t="str">
        <f>VLOOKUP(+F363, 'TABLE LBR'!$D$1:$E$15, 2,FALSE)</f>
        <v>Taylor</v>
      </c>
      <c r="F363">
        <v>42024</v>
      </c>
      <c r="G363">
        <v>100</v>
      </c>
      <c r="H363" t="s">
        <v>347</v>
      </c>
      <c r="I363">
        <v>42024</v>
      </c>
      <c r="J363" t="s">
        <v>35</v>
      </c>
      <c r="K363" t="s">
        <v>23</v>
      </c>
      <c r="L363" s="10" t="str">
        <f>VLOOKUP(+M363, 'TABLE LBR'!$A$2:$B$48, 2,FALSE)</f>
        <v>O&amp;M</v>
      </c>
      <c r="M363" t="s">
        <v>36</v>
      </c>
      <c r="N363" t="s">
        <v>25</v>
      </c>
      <c r="O363">
        <v>40000</v>
      </c>
      <c r="P363">
        <v>908</v>
      </c>
      <c r="Q363">
        <v>0</v>
      </c>
      <c r="R363" t="s">
        <v>26</v>
      </c>
      <c r="S363">
        <v>10</v>
      </c>
      <c r="T363" s="12">
        <f t="shared" si="5"/>
        <v>0.1</v>
      </c>
      <c r="U363">
        <v>2011</v>
      </c>
      <c r="V363" s="4">
        <v>7701</v>
      </c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s="1" customFormat="1">
      <c r="A364" t="s">
        <v>399</v>
      </c>
      <c r="B364">
        <v>194435</v>
      </c>
      <c r="C364" t="s">
        <v>38</v>
      </c>
      <c r="D364">
        <v>70697</v>
      </c>
      <c r="E364" s="10" t="str">
        <f>VLOOKUP(+F364, 'TABLE LBR'!$D$1:$E$15, 2,FALSE)</f>
        <v>McDanal</v>
      </c>
      <c r="F364">
        <v>42015</v>
      </c>
      <c r="G364">
        <v>100</v>
      </c>
      <c r="H364" t="s">
        <v>400</v>
      </c>
      <c r="I364">
        <v>42015</v>
      </c>
      <c r="J364" t="s">
        <v>40</v>
      </c>
      <c r="K364" t="s">
        <v>23</v>
      </c>
      <c r="L364" s="10" t="str">
        <f>VLOOKUP(+M364, 'TABLE LBR'!$A$2:$B$48, 2,FALSE)</f>
        <v>ECCR</v>
      </c>
      <c r="M364" t="s">
        <v>41</v>
      </c>
      <c r="N364" t="s">
        <v>25</v>
      </c>
      <c r="O364">
        <v>40000</v>
      </c>
      <c r="P364">
        <v>908</v>
      </c>
      <c r="Q364">
        <v>0</v>
      </c>
      <c r="R364" t="s">
        <v>26</v>
      </c>
      <c r="S364">
        <v>10</v>
      </c>
      <c r="T364" s="12">
        <f t="shared" si="5"/>
        <v>0.1</v>
      </c>
      <c r="U364">
        <v>2011</v>
      </c>
      <c r="V364" s="4">
        <v>7219</v>
      </c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s="1" customFormat="1">
      <c r="A365" t="s">
        <v>399</v>
      </c>
      <c r="B365">
        <v>194435</v>
      </c>
      <c r="C365" t="s">
        <v>38</v>
      </c>
      <c r="D365">
        <v>70697</v>
      </c>
      <c r="E365" s="10" t="str">
        <f>VLOOKUP(+F365, 'TABLE LBR'!$D$1:$E$15, 2,FALSE)</f>
        <v>McDanal</v>
      </c>
      <c r="F365">
        <v>42015</v>
      </c>
      <c r="G365">
        <v>100</v>
      </c>
      <c r="H365" t="s">
        <v>400</v>
      </c>
      <c r="I365">
        <v>42015</v>
      </c>
      <c r="J365" t="s">
        <v>42</v>
      </c>
      <c r="K365" t="s">
        <v>23</v>
      </c>
      <c r="L365" s="10" t="str">
        <f>VLOOKUP(+M365, 'TABLE LBR'!$A$2:$B$48, 2,FALSE)</f>
        <v>ECCR</v>
      </c>
      <c r="M365" t="s">
        <v>43</v>
      </c>
      <c r="N365" t="s">
        <v>25</v>
      </c>
      <c r="O365">
        <v>40000</v>
      </c>
      <c r="P365">
        <v>908</v>
      </c>
      <c r="Q365">
        <v>0</v>
      </c>
      <c r="R365" t="s">
        <v>26</v>
      </c>
      <c r="S365">
        <v>45</v>
      </c>
      <c r="T365" s="12">
        <f t="shared" si="5"/>
        <v>0.45</v>
      </c>
      <c r="U365">
        <v>2011</v>
      </c>
      <c r="V365" s="4">
        <v>32486</v>
      </c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s="1" customFormat="1">
      <c r="A366" t="s">
        <v>399</v>
      </c>
      <c r="B366">
        <v>194435</v>
      </c>
      <c r="C366" t="s">
        <v>38</v>
      </c>
      <c r="D366">
        <v>70697</v>
      </c>
      <c r="E366" s="10" t="str">
        <f>VLOOKUP(+F366, 'TABLE LBR'!$D$1:$E$15, 2,FALSE)</f>
        <v>McDanal</v>
      </c>
      <c r="F366">
        <v>42015</v>
      </c>
      <c r="G366">
        <v>100</v>
      </c>
      <c r="H366" t="s">
        <v>400</v>
      </c>
      <c r="I366">
        <v>42015</v>
      </c>
      <c r="J366" t="s">
        <v>44</v>
      </c>
      <c r="K366" t="s">
        <v>23</v>
      </c>
      <c r="L366" s="10" t="str">
        <f>VLOOKUP(+M366, 'TABLE LBR'!$A$2:$B$48, 2,FALSE)</f>
        <v>ECCR</v>
      </c>
      <c r="M366" t="s">
        <v>45</v>
      </c>
      <c r="N366" t="s">
        <v>25</v>
      </c>
      <c r="O366">
        <v>40000</v>
      </c>
      <c r="P366">
        <v>908</v>
      </c>
      <c r="Q366">
        <v>0</v>
      </c>
      <c r="R366" t="s">
        <v>26</v>
      </c>
      <c r="S366">
        <v>5</v>
      </c>
      <c r="T366" s="12">
        <f t="shared" si="5"/>
        <v>0.05</v>
      </c>
      <c r="U366">
        <v>2011</v>
      </c>
      <c r="V366" s="4">
        <v>3610</v>
      </c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s="1" customFormat="1">
      <c r="A367" t="s">
        <v>399</v>
      </c>
      <c r="B367">
        <v>194435</v>
      </c>
      <c r="C367" t="s">
        <v>38</v>
      </c>
      <c r="D367">
        <v>70697</v>
      </c>
      <c r="E367" s="10" t="str">
        <f>VLOOKUP(+F367, 'TABLE LBR'!$D$1:$E$15, 2,FALSE)</f>
        <v>McDanal</v>
      </c>
      <c r="F367">
        <v>42015</v>
      </c>
      <c r="G367">
        <v>100</v>
      </c>
      <c r="H367" t="s">
        <v>400</v>
      </c>
      <c r="I367">
        <v>42015</v>
      </c>
      <c r="J367" t="s">
        <v>46</v>
      </c>
      <c r="K367" t="s">
        <v>23</v>
      </c>
      <c r="L367" s="10" t="str">
        <f>VLOOKUP(+M367, 'TABLE LBR'!$A$2:$B$48, 2,FALSE)</f>
        <v>O&amp;M</v>
      </c>
      <c r="M367" t="s">
        <v>47</v>
      </c>
      <c r="N367" t="s">
        <v>25</v>
      </c>
      <c r="O367">
        <v>40000</v>
      </c>
      <c r="P367">
        <v>908</v>
      </c>
      <c r="Q367">
        <v>0</v>
      </c>
      <c r="R367" t="s">
        <v>26</v>
      </c>
      <c r="S367">
        <v>40</v>
      </c>
      <c r="T367" s="12">
        <f t="shared" si="5"/>
        <v>0.4</v>
      </c>
      <c r="U367">
        <v>2011</v>
      </c>
      <c r="V367" s="4">
        <v>28876</v>
      </c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s="1" customFormat="1">
      <c r="A368" t="s">
        <v>146</v>
      </c>
      <c r="B368">
        <v>990679</v>
      </c>
      <c r="C368" t="s">
        <v>147</v>
      </c>
      <c r="D368">
        <v>101000</v>
      </c>
      <c r="E368" s="10" t="str">
        <f>VLOOKUP(+F368, 'TABLE LBR'!$D$1:$E$15, 2,FALSE)</f>
        <v>Oswald</v>
      </c>
      <c r="F368">
        <v>40244</v>
      </c>
      <c r="G368">
        <v>100</v>
      </c>
      <c r="H368" t="s">
        <v>141</v>
      </c>
      <c r="I368">
        <v>40244</v>
      </c>
      <c r="J368" t="s">
        <v>142</v>
      </c>
      <c r="K368" t="s">
        <v>23</v>
      </c>
      <c r="L368" s="10" t="str">
        <f>VLOOKUP(+M368, 'TABLE LBR'!$A$2:$B$48, 2,FALSE)</f>
        <v>GPES</v>
      </c>
      <c r="M368" t="s">
        <v>143</v>
      </c>
      <c r="N368" t="s">
        <v>25</v>
      </c>
      <c r="O368">
        <v>40000</v>
      </c>
      <c r="P368">
        <v>908</v>
      </c>
      <c r="Q368">
        <v>0</v>
      </c>
      <c r="R368" t="s">
        <v>26</v>
      </c>
      <c r="S368">
        <v>100</v>
      </c>
      <c r="T368" s="12">
        <f t="shared" si="5"/>
        <v>1</v>
      </c>
      <c r="U368">
        <v>2011</v>
      </c>
      <c r="V368" s="4">
        <v>103132</v>
      </c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s="1" customFormat="1">
      <c r="A369" t="s">
        <v>329</v>
      </c>
      <c r="B369">
        <v>297546</v>
      </c>
      <c r="C369" t="s">
        <v>218</v>
      </c>
      <c r="D369">
        <v>38446</v>
      </c>
      <c r="E369" s="10" t="str">
        <f>VLOOKUP(+F369, 'TABLE LBR'!$D$1:$E$15, 2,FALSE)</f>
        <v>Taylor</v>
      </c>
      <c r="F369">
        <v>42024</v>
      </c>
      <c r="G369">
        <v>100</v>
      </c>
      <c r="H369" t="s">
        <v>330</v>
      </c>
      <c r="I369">
        <v>42024</v>
      </c>
      <c r="J369" t="s">
        <v>40</v>
      </c>
      <c r="K369" t="s">
        <v>23</v>
      </c>
      <c r="L369" s="10" t="str">
        <f>VLOOKUP(+M369, 'TABLE LBR'!$A$2:$B$48, 2,FALSE)</f>
        <v>ECCR</v>
      </c>
      <c r="M369" t="s">
        <v>41</v>
      </c>
      <c r="N369" t="s">
        <v>25</v>
      </c>
      <c r="O369">
        <v>40000</v>
      </c>
      <c r="P369">
        <v>908</v>
      </c>
      <c r="Q369">
        <v>0</v>
      </c>
      <c r="R369" t="s">
        <v>26</v>
      </c>
      <c r="S369">
        <v>12</v>
      </c>
      <c r="T369" s="12">
        <f t="shared" si="5"/>
        <v>0.12</v>
      </c>
      <c r="U369">
        <v>2011</v>
      </c>
      <c r="V369" s="4">
        <v>4711</v>
      </c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s="1" customFormat="1">
      <c r="A370" t="s">
        <v>329</v>
      </c>
      <c r="B370">
        <v>297546</v>
      </c>
      <c r="C370" t="s">
        <v>218</v>
      </c>
      <c r="D370">
        <v>38446</v>
      </c>
      <c r="E370" s="10" t="str">
        <f>VLOOKUP(+F370, 'TABLE LBR'!$D$1:$E$15, 2,FALSE)</f>
        <v>Taylor</v>
      </c>
      <c r="F370">
        <v>42024</v>
      </c>
      <c r="G370">
        <v>100</v>
      </c>
      <c r="H370" t="s">
        <v>330</v>
      </c>
      <c r="I370">
        <v>42024</v>
      </c>
      <c r="J370" t="s">
        <v>42</v>
      </c>
      <c r="K370" t="s">
        <v>23</v>
      </c>
      <c r="L370" s="10" t="str">
        <f>VLOOKUP(+M370, 'TABLE LBR'!$A$2:$B$48, 2,FALSE)</f>
        <v>ECCR</v>
      </c>
      <c r="M370" t="s">
        <v>43</v>
      </c>
      <c r="N370" t="s">
        <v>25</v>
      </c>
      <c r="O370">
        <v>40000</v>
      </c>
      <c r="P370">
        <v>908</v>
      </c>
      <c r="Q370">
        <v>0</v>
      </c>
      <c r="R370" t="s">
        <v>26</v>
      </c>
      <c r="S370">
        <v>13</v>
      </c>
      <c r="T370" s="12">
        <f t="shared" si="5"/>
        <v>0.13</v>
      </c>
      <c r="U370">
        <v>2011</v>
      </c>
      <c r="V370" s="4">
        <v>5103</v>
      </c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s="1" customFormat="1">
      <c r="A371" t="s">
        <v>329</v>
      </c>
      <c r="B371">
        <v>297546</v>
      </c>
      <c r="C371" t="s">
        <v>218</v>
      </c>
      <c r="D371">
        <v>38446</v>
      </c>
      <c r="E371" s="10" t="str">
        <f>VLOOKUP(+F371, 'TABLE LBR'!$D$1:$E$15, 2,FALSE)</f>
        <v>Taylor</v>
      </c>
      <c r="F371">
        <v>42024</v>
      </c>
      <c r="G371">
        <v>100</v>
      </c>
      <c r="H371" t="s">
        <v>330</v>
      </c>
      <c r="I371">
        <v>42024</v>
      </c>
      <c r="J371" t="s">
        <v>282</v>
      </c>
      <c r="K371" t="s">
        <v>23</v>
      </c>
      <c r="L371" s="10" t="str">
        <f>VLOOKUP(+M371, 'TABLE LBR'!$A$2:$B$48, 2,FALSE)</f>
        <v>ECCR</v>
      </c>
      <c r="M371" t="s">
        <v>283</v>
      </c>
      <c r="N371" t="s">
        <v>25</v>
      </c>
      <c r="O371">
        <v>40000</v>
      </c>
      <c r="P371">
        <v>908</v>
      </c>
      <c r="Q371">
        <v>0</v>
      </c>
      <c r="R371" t="s">
        <v>26</v>
      </c>
      <c r="S371">
        <v>2</v>
      </c>
      <c r="T371" s="12">
        <f t="shared" si="5"/>
        <v>0.02</v>
      </c>
      <c r="U371">
        <v>2011</v>
      </c>
      <c r="V371" s="4">
        <v>785</v>
      </c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s="1" customFormat="1">
      <c r="A372" t="s">
        <v>329</v>
      </c>
      <c r="B372">
        <v>297546</v>
      </c>
      <c r="C372" t="s">
        <v>218</v>
      </c>
      <c r="D372">
        <v>38446</v>
      </c>
      <c r="E372" s="10" t="str">
        <f>VLOOKUP(+F372, 'TABLE LBR'!$D$1:$E$15, 2,FALSE)</f>
        <v>Taylor</v>
      </c>
      <c r="F372">
        <v>42024</v>
      </c>
      <c r="G372">
        <v>100</v>
      </c>
      <c r="H372" t="s">
        <v>330</v>
      </c>
      <c r="I372">
        <v>42024</v>
      </c>
      <c r="J372" t="s">
        <v>295</v>
      </c>
      <c r="K372" t="s">
        <v>23</v>
      </c>
      <c r="L372" s="10" t="str">
        <f>VLOOKUP(+M372, 'TABLE LBR'!$A$2:$B$48, 2,FALSE)</f>
        <v>ECCR</v>
      </c>
      <c r="M372" t="s">
        <v>296</v>
      </c>
      <c r="N372" t="s">
        <v>25</v>
      </c>
      <c r="O372">
        <v>40000</v>
      </c>
      <c r="P372">
        <v>908</v>
      </c>
      <c r="Q372">
        <v>0</v>
      </c>
      <c r="R372" t="s">
        <v>26</v>
      </c>
      <c r="S372">
        <v>1</v>
      </c>
      <c r="T372" s="12">
        <f t="shared" si="5"/>
        <v>0.01</v>
      </c>
      <c r="U372">
        <v>2011</v>
      </c>
      <c r="V372" s="4">
        <v>393</v>
      </c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s="1" customFormat="1">
      <c r="A373" t="s">
        <v>329</v>
      </c>
      <c r="B373">
        <v>297546</v>
      </c>
      <c r="C373" t="s">
        <v>218</v>
      </c>
      <c r="D373">
        <v>38446</v>
      </c>
      <c r="E373" s="10" t="str">
        <f>VLOOKUP(+F373, 'TABLE LBR'!$D$1:$E$15, 2,FALSE)</f>
        <v>Taylor</v>
      </c>
      <c r="F373">
        <v>42024</v>
      </c>
      <c r="G373">
        <v>100</v>
      </c>
      <c r="H373" t="s">
        <v>330</v>
      </c>
      <c r="I373">
        <v>42024</v>
      </c>
      <c r="J373" t="s">
        <v>22</v>
      </c>
      <c r="K373" t="s">
        <v>23</v>
      </c>
      <c r="L373" s="10" t="str">
        <f>VLOOKUP(+M373, 'TABLE LBR'!$A$2:$B$48, 2,FALSE)</f>
        <v>ECCR</v>
      </c>
      <c r="M373" t="s">
        <v>24</v>
      </c>
      <c r="N373" t="s">
        <v>25</v>
      </c>
      <c r="O373">
        <v>40000</v>
      </c>
      <c r="P373">
        <v>908</v>
      </c>
      <c r="Q373">
        <v>0</v>
      </c>
      <c r="R373" t="s">
        <v>26</v>
      </c>
      <c r="S373">
        <v>30</v>
      </c>
      <c r="T373" s="12">
        <f t="shared" si="5"/>
        <v>0.3</v>
      </c>
      <c r="U373">
        <v>2011</v>
      </c>
      <c r="V373" s="4">
        <v>11777</v>
      </c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s="1" customFormat="1">
      <c r="A374" t="s">
        <v>329</v>
      </c>
      <c r="B374">
        <v>297546</v>
      </c>
      <c r="C374" t="s">
        <v>218</v>
      </c>
      <c r="D374">
        <v>38446</v>
      </c>
      <c r="E374" s="10" t="str">
        <f>VLOOKUP(+F374, 'TABLE LBR'!$D$1:$E$15, 2,FALSE)</f>
        <v>Taylor</v>
      </c>
      <c r="F374">
        <v>42024</v>
      </c>
      <c r="G374">
        <v>100</v>
      </c>
      <c r="H374" t="s">
        <v>330</v>
      </c>
      <c r="I374">
        <v>42024</v>
      </c>
      <c r="J374" t="s">
        <v>27</v>
      </c>
      <c r="K374" t="s">
        <v>23</v>
      </c>
      <c r="L374" s="10" t="str">
        <f>VLOOKUP(+M374, 'TABLE LBR'!$A$2:$B$48, 2,FALSE)</f>
        <v>ECCR</v>
      </c>
      <c r="M374" t="s">
        <v>28</v>
      </c>
      <c r="N374" t="s">
        <v>25</v>
      </c>
      <c r="O374">
        <v>40000</v>
      </c>
      <c r="P374">
        <v>908</v>
      </c>
      <c r="Q374">
        <v>0</v>
      </c>
      <c r="R374" t="s">
        <v>26</v>
      </c>
      <c r="S374">
        <v>4</v>
      </c>
      <c r="T374" s="12">
        <f t="shared" si="5"/>
        <v>0.04</v>
      </c>
      <c r="U374">
        <v>2011</v>
      </c>
      <c r="V374" s="4">
        <v>1570</v>
      </c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s="1" customFormat="1">
      <c r="A375" t="s">
        <v>329</v>
      </c>
      <c r="B375">
        <v>297546</v>
      </c>
      <c r="C375" t="s">
        <v>218</v>
      </c>
      <c r="D375">
        <v>38446</v>
      </c>
      <c r="E375" s="10" t="str">
        <f>VLOOKUP(+F375, 'TABLE LBR'!$D$1:$E$15, 2,FALSE)</f>
        <v>Taylor</v>
      </c>
      <c r="F375">
        <v>42024</v>
      </c>
      <c r="G375">
        <v>100</v>
      </c>
      <c r="H375" t="s">
        <v>330</v>
      </c>
      <c r="I375">
        <v>42024</v>
      </c>
      <c r="J375" t="s">
        <v>29</v>
      </c>
      <c r="K375" t="s">
        <v>23</v>
      </c>
      <c r="L375" s="10" t="str">
        <f>VLOOKUP(+M375, 'TABLE LBR'!$A$2:$B$48, 2,FALSE)</f>
        <v>ECCR</v>
      </c>
      <c r="M375" t="s">
        <v>30</v>
      </c>
      <c r="N375" t="s">
        <v>25</v>
      </c>
      <c r="O375">
        <v>40000</v>
      </c>
      <c r="P375">
        <v>908</v>
      </c>
      <c r="Q375">
        <v>0</v>
      </c>
      <c r="R375" t="s">
        <v>26</v>
      </c>
      <c r="S375">
        <v>1</v>
      </c>
      <c r="T375" s="12">
        <f t="shared" si="5"/>
        <v>0.01</v>
      </c>
      <c r="U375">
        <v>2011</v>
      </c>
      <c r="V375" s="4">
        <v>393</v>
      </c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s="1" customFormat="1">
      <c r="A376" t="s">
        <v>329</v>
      </c>
      <c r="B376">
        <v>297546</v>
      </c>
      <c r="C376" t="s">
        <v>218</v>
      </c>
      <c r="D376">
        <v>38446</v>
      </c>
      <c r="E376" s="10" t="str">
        <f>VLOOKUP(+F376, 'TABLE LBR'!$D$1:$E$15, 2,FALSE)</f>
        <v>Taylor</v>
      </c>
      <c r="F376">
        <v>42024</v>
      </c>
      <c r="G376">
        <v>100</v>
      </c>
      <c r="H376" t="s">
        <v>330</v>
      </c>
      <c r="I376">
        <v>42024</v>
      </c>
      <c r="J376" t="s">
        <v>31</v>
      </c>
      <c r="K376" t="s">
        <v>23</v>
      </c>
      <c r="L376" s="10" t="str">
        <f>VLOOKUP(+M376, 'TABLE LBR'!$A$2:$B$48, 2,FALSE)</f>
        <v>ECCR</v>
      </c>
      <c r="M376" t="s">
        <v>32</v>
      </c>
      <c r="N376" t="s">
        <v>25</v>
      </c>
      <c r="O376">
        <v>40000</v>
      </c>
      <c r="P376">
        <v>908</v>
      </c>
      <c r="Q376">
        <v>0</v>
      </c>
      <c r="R376" t="s">
        <v>26</v>
      </c>
      <c r="S376">
        <v>2</v>
      </c>
      <c r="T376" s="12">
        <f t="shared" si="5"/>
        <v>0.02</v>
      </c>
      <c r="U376">
        <v>2011</v>
      </c>
      <c r="V376" s="4">
        <v>785</v>
      </c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s="1" customFormat="1">
      <c r="A377" t="s">
        <v>329</v>
      </c>
      <c r="B377">
        <v>297546</v>
      </c>
      <c r="C377" t="s">
        <v>218</v>
      </c>
      <c r="D377">
        <v>38446</v>
      </c>
      <c r="E377" s="10" t="str">
        <f>VLOOKUP(+F377, 'TABLE LBR'!$D$1:$E$15, 2,FALSE)</f>
        <v>Taylor</v>
      </c>
      <c r="F377">
        <v>42024</v>
      </c>
      <c r="G377">
        <v>100</v>
      </c>
      <c r="H377" t="s">
        <v>330</v>
      </c>
      <c r="I377">
        <v>42024</v>
      </c>
      <c r="J377" t="s">
        <v>61</v>
      </c>
      <c r="K377" t="s">
        <v>23</v>
      </c>
      <c r="L377" s="10" t="str">
        <f>VLOOKUP(+M377, 'TABLE LBR'!$A$2:$B$48, 2,FALSE)</f>
        <v>O&amp;M</v>
      </c>
      <c r="M377" t="s">
        <v>62</v>
      </c>
      <c r="N377" t="s">
        <v>25</v>
      </c>
      <c r="O377">
        <v>40000</v>
      </c>
      <c r="P377">
        <v>908</v>
      </c>
      <c r="Q377">
        <v>0</v>
      </c>
      <c r="R377" t="s">
        <v>26</v>
      </c>
      <c r="S377">
        <v>7</v>
      </c>
      <c r="T377" s="12">
        <f t="shared" si="5"/>
        <v>7.0000000000000007E-2</v>
      </c>
      <c r="U377">
        <v>2011</v>
      </c>
      <c r="V377" s="4">
        <v>2748</v>
      </c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s="1" customFormat="1">
      <c r="A378" t="s">
        <v>329</v>
      </c>
      <c r="B378">
        <v>297546</v>
      </c>
      <c r="C378" t="s">
        <v>218</v>
      </c>
      <c r="D378">
        <v>38446</v>
      </c>
      <c r="E378" s="10" t="str">
        <f>VLOOKUP(+F378, 'TABLE LBR'!$D$1:$E$15, 2,FALSE)</f>
        <v>Taylor</v>
      </c>
      <c r="F378">
        <v>42024</v>
      </c>
      <c r="G378">
        <v>100</v>
      </c>
      <c r="H378" t="s">
        <v>330</v>
      </c>
      <c r="I378">
        <v>42024</v>
      </c>
      <c r="J378" t="s">
        <v>46</v>
      </c>
      <c r="K378" t="s">
        <v>23</v>
      </c>
      <c r="L378" s="10" t="str">
        <f>VLOOKUP(+M378, 'TABLE LBR'!$A$2:$B$48, 2,FALSE)</f>
        <v>O&amp;M</v>
      </c>
      <c r="M378" t="s">
        <v>47</v>
      </c>
      <c r="N378" t="s">
        <v>25</v>
      </c>
      <c r="O378">
        <v>40000</v>
      </c>
      <c r="P378">
        <v>908</v>
      </c>
      <c r="Q378">
        <v>0</v>
      </c>
      <c r="R378" t="s">
        <v>26</v>
      </c>
      <c r="S378">
        <v>13</v>
      </c>
      <c r="T378" s="12">
        <f t="shared" si="5"/>
        <v>0.13</v>
      </c>
      <c r="U378">
        <v>2011</v>
      </c>
      <c r="V378" s="4">
        <v>5103</v>
      </c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s="1" customFormat="1">
      <c r="A379" t="s">
        <v>329</v>
      </c>
      <c r="B379">
        <v>297546</v>
      </c>
      <c r="C379" t="s">
        <v>218</v>
      </c>
      <c r="D379">
        <v>38446</v>
      </c>
      <c r="E379" s="10" t="str">
        <f>VLOOKUP(+F379, 'TABLE LBR'!$D$1:$E$15, 2,FALSE)</f>
        <v>Taylor</v>
      </c>
      <c r="F379">
        <v>42024</v>
      </c>
      <c r="G379">
        <v>100</v>
      </c>
      <c r="H379" t="s">
        <v>330</v>
      </c>
      <c r="I379">
        <v>42024</v>
      </c>
      <c r="J379" t="s">
        <v>48</v>
      </c>
      <c r="K379" t="s">
        <v>23</v>
      </c>
      <c r="L379" s="10" t="str">
        <f>VLOOKUP(+M379, 'TABLE LBR'!$A$2:$B$48, 2,FALSE)</f>
        <v>O&amp;M</v>
      </c>
      <c r="M379" t="s">
        <v>49</v>
      </c>
      <c r="N379" t="s">
        <v>25</v>
      </c>
      <c r="O379">
        <v>40000</v>
      </c>
      <c r="P379">
        <v>908</v>
      </c>
      <c r="Q379">
        <v>0</v>
      </c>
      <c r="R379" t="s">
        <v>26</v>
      </c>
      <c r="S379">
        <v>7</v>
      </c>
      <c r="T379" s="12">
        <f t="shared" si="5"/>
        <v>7.0000000000000007E-2</v>
      </c>
      <c r="U379">
        <v>2011</v>
      </c>
      <c r="V379" s="4">
        <v>2748</v>
      </c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s="1" customFormat="1">
      <c r="A380" t="s">
        <v>329</v>
      </c>
      <c r="B380">
        <v>297546</v>
      </c>
      <c r="C380" t="s">
        <v>218</v>
      </c>
      <c r="D380">
        <v>38446</v>
      </c>
      <c r="E380" s="10" t="str">
        <f>VLOOKUP(+F380, 'TABLE LBR'!$D$1:$E$15, 2,FALSE)</f>
        <v>Taylor</v>
      </c>
      <c r="F380">
        <v>42024</v>
      </c>
      <c r="G380">
        <v>100</v>
      </c>
      <c r="H380" t="s">
        <v>330</v>
      </c>
      <c r="I380">
        <v>42024</v>
      </c>
      <c r="J380" t="s">
        <v>50</v>
      </c>
      <c r="K380" t="s">
        <v>23</v>
      </c>
      <c r="L380" s="10" t="str">
        <f>VLOOKUP(+M380, 'TABLE LBR'!$A$2:$B$48, 2,FALSE)</f>
        <v>O&amp;M</v>
      </c>
      <c r="M380" t="s">
        <v>51</v>
      </c>
      <c r="N380" t="s">
        <v>25</v>
      </c>
      <c r="O380">
        <v>40000</v>
      </c>
      <c r="P380">
        <v>908</v>
      </c>
      <c r="Q380">
        <v>0</v>
      </c>
      <c r="R380" t="s">
        <v>26</v>
      </c>
      <c r="S380">
        <v>2</v>
      </c>
      <c r="T380" s="12">
        <f t="shared" si="5"/>
        <v>0.02</v>
      </c>
      <c r="U380">
        <v>2011</v>
      </c>
      <c r="V380" s="4">
        <v>785</v>
      </c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s="1" customFormat="1">
      <c r="A381" t="s">
        <v>329</v>
      </c>
      <c r="B381">
        <v>297546</v>
      </c>
      <c r="C381" t="s">
        <v>218</v>
      </c>
      <c r="D381">
        <v>38446</v>
      </c>
      <c r="E381" s="10" t="str">
        <f>VLOOKUP(+F381, 'TABLE LBR'!$D$1:$E$15, 2,FALSE)</f>
        <v>Taylor</v>
      </c>
      <c r="F381">
        <v>42024</v>
      </c>
      <c r="G381">
        <v>100</v>
      </c>
      <c r="H381" t="s">
        <v>330</v>
      </c>
      <c r="I381">
        <v>42024</v>
      </c>
      <c r="J381" t="s">
        <v>33</v>
      </c>
      <c r="K381" t="s">
        <v>23</v>
      </c>
      <c r="L381" s="10" t="str">
        <f>VLOOKUP(+M381, 'TABLE LBR'!$A$2:$B$48, 2,FALSE)</f>
        <v>O&amp;M</v>
      </c>
      <c r="M381" t="s">
        <v>34</v>
      </c>
      <c r="N381" t="s">
        <v>25</v>
      </c>
      <c r="O381">
        <v>40000</v>
      </c>
      <c r="P381">
        <v>908</v>
      </c>
      <c r="Q381">
        <v>0</v>
      </c>
      <c r="R381" t="s">
        <v>26</v>
      </c>
      <c r="S381">
        <v>3</v>
      </c>
      <c r="T381" s="12">
        <f t="shared" si="5"/>
        <v>0.03</v>
      </c>
      <c r="U381">
        <v>2011</v>
      </c>
      <c r="V381" s="4">
        <v>1178</v>
      </c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s="1" customFormat="1">
      <c r="A382" t="s">
        <v>329</v>
      </c>
      <c r="B382">
        <v>297546</v>
      </c>
      <c r="C382" t="s">
        <v>218</v>
      </c>
      <c r="D382">
        <v>38446</v>
      </c>
      <c r="E382" s="10" t="str">
        <f>VLOOKUP(+F382, 'TABLE LBR'!$D$1:$E$15, 2,FALSE)</f>
        <v>Taylor</v>
      </c>
      <c r="F382">
        <v>42024</v>
      </c>
      <c r="G382">
        <v>100</v>
      </c>
      <c r="H382" t="s">
        <v>330</v>
      </c>
      <c r="I382">
        <v>42024</v>
      </c>
      <c r="J382" t="s">
        <v>35</v>
      </c>
      <c r="K382" t="s">
        <v>23</v>
      </c>
      <c r="L382" s="10" t="str">
        <f>VLOOKUP(+M382, 'TABLE LBR'!$A$2:$B$48, 2,FALSE)</f>
        <v>O&amp;M</v>
      </c>
      <c r="M382" t="s">
        <v>36</v>
      </c>
      <c r="N382" t="s">
        <v>25</v>
      </c>
      <c r="O382">
        <v>40000</v>
      </c>
      <c r="P382">
        <v>908</v>
      </c>
      <c r="Q382">
        <v>0</v>
      </c>
      <c r="R382" t="s">
        <v>26</v>
      </c>
      <c r="S382">
        <v>3</v>
      </c>
      <c r="T382" s="12">
        <f t="shared" si="5"/>
        <v>0.03</v>
      </c>
      <c r="U382">
        <v>2011</v>
      </c>
      <c r="V382" s="4">
        <v>1178</v>
      </c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s="1" customFormat="1">
      <c r="A383" t="s">
        <v>378</v>
      </c>
      <c r="B383">
        <v>850639</v>
      </c>
      <c r="C383" t="s">
        <v>218</v>
      </c>
      <c r="D383">
        <v>35501</v>
      </c>
      <c r="E383" s="10" t="str">
        <f>VLOOKUP(+F383, 'TABLE LBR'!$D$1:$E$15, 2,FALSE)</f>
        <v>McDanal</v>
      </c>
      <c r="F383">
        <v>42015</v>
      </c>
      <c r="G383">
        <v>100</v>
      </c>
      <c r="H383" t="s">
        <v>379</v>
      </c>
      <c r="I383">
        <v>42015</v>
      </c>
      <c r="J383" t="s">
        <v>40</v>
      </c>
      <c r="K383" t="s">
        <v>23</v>
      </c>
      <c r="L383" s="10" t="str">
        <f>VLOOKUP(+M383, 'TABLE LBR'!$A$2:$B$48, 2,FALSE)</f>
        <v>ECCR</v>
      </c>
      <c r="M383" t="s">
        <v>41</v>
      </c>
      <c r="N383" t="s">
        <v>25</v>
      </c>
      <c r="O383">
        <v>40000</v>
      </c>
      <c r="P383">
        <v>908</v>
      </c>
      <c r="Q383">
        <v>0</v>
      </c>
      <c r="R383" t="s">
        <v>26</v>
      </c>
      <c r="S383">
        <v>20</v>
      </c>
      <c r="T383" s="12">
        <f t="shared" si="5"/>
        <v>0.2</v>
      </c>
      <c r="U383">
        <v>2011</v>
      </c>
      <c r="V383" s="4">
        <v>7250</v>
      </c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s="1" customFormat="1">
      <c r="A384" t="s">
        <v>378</v>
      </c>
      <c r="B384">
        <v>850639</v>
      </c>
      <c r="C384" t="s">
        <v>218</v>
      </c>
      <c r="D384">
        <v>35501</v>
      </c>
      <c r="E384" s="10" t="str">
        <f>VLOOKUP(+F384, 'TABLE LBR'!$D$1:$E$15, 2,FALSE)</f>
        <v>McDanal</v>
      </c>
      <c r="F384">
        <v>42015</v>
      </c>
      <c r="G384">
        <v>100</v>
      </c>
      <c r="H384" t="s">
        <v>379</v>
      </c>
      <c r="I384">
        <v>42015</v>
      </c>
      <c r="J384" t="s">
        <v>42</v>
      </c>
      <c r="K384" t="s">
        <v>23</v>
      </c>
      <c r="L384" s="10" t="str">
        <f>VLOOKUP(+M384, 'TABLE LBR'!$A$2:$B$48, 2,FALSE)</f>
        <v>ECCR</v>
      </c>
      <c r="M384" t="s">
        <v>43</v>
      </c>
      <c r="N384" t="s">
        <v>25</v>
      </c>
      <c r="O384">
        <v>40000</v>
      </c>
      <c r="P384">
        <v>908</v>
      </c>
      <c r="Q384">
        <v>0</v>
      </c>
      <c r="R384" t="s">
        <v>26</v>
      </c>
      <c r="S384">
        <v>20</v>
      </c>
      <c r="T384" s="12">
        <f t="shared" si="5"/>
        <v>0.2</v>
      </c>
      <c r="U384">
        <v>2011</v>
      </c>
      <c r="V384" s="4">
        <v>7250</v>
      </c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s="1" customFormat="1">
      <c r="A385" t="s">
        <v>378</v>
      </c>
      <c r="B385">
        <v>850639</v>
      </c>
      <c r="C385" t="s">
        <v>218</v>
      </c>
      <c r="D385">
        <v>35501</v>
      </c>
      <c r="E385" s="10" t="str">
        <f>VLOOKUP(+F385, 'TABLE LBR'!$D$1:$E$15, 2,FALSE)</f>
        <v>McDanal</v>
      </c>
      <c r="F385">
        <v>42015</v>
      </c>
      <c r="G385">
        <v>100</v>
      </c>
      <c r="H385" t="s">
        <v>379</v>
      </c>
      <c r="I385">
        <v>42015</v>
      </c>
      <c r="J385" t="s">
        <v>46</v>
      </c>
      <c r="K385" t="s">
        <v>23</v>
      </c>
      <c r="L385" s="10" t="str">
        <f>VLOOKUP(+M385, 'TABLE LBR'!$A$2:$B$48, 2,FALSE)</f>
        <v>O&amp;M</v>
      </c>
      <c r="M385" t="s">
        <v>47</v>
      </c>
      <c r="N385" t="s">
        <v>25</v>
      </c>
      <c r="O385">
        <v>40000</v>
      </c>
      <c r="P385">
        <v>908</v>
      </c>
      <c r="Q385">
        <v>0</v>
      </c>
      <c r="R385" t="s">
        <v>26</v>
      </c>
      <c r="S385">
        <v>20</v>
      </c>
      <c r="T385" s="12">
        <f t="shared" si="5"/>
        <v>0.2</v>
      </c>
      <c r="U385">
        <v>2011</v>
      </c>
      <c r="V385" s="4">
        <v>7250</v>
      </c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s="1" customFormat="1">
      <c r="A386" t="s">
        <v>378</v>
      </c>
      <c r="B386">
        <v>850639</v>
      </c>
      <c r="C386" t="s">
        <v>218</v>
      </c>
      <c r="D386">
        <v>35501</v>
      </c>
      <c r="E386" s="10" t="str">
        <f>VLOOKUP(+F386, 'TABLE LBR'!$D$1:$E$15, 2,FALSE)</f>
        <v>McDanal</v>
      </c>
      <c r="F386">
        <v>42015</v>
      </c>
      <c r="G386">
        <v>100</v>
      </c>
      <c r="H386" t="s">
        <v>379</v>
      </c>
      <c r="I386">
        <v>42015</v>
      </c>
      <c r="J386" t="s">
        <v>50</v>
      </c>
      <c r="K386" t="s">
        <v>23</v>
      </c>
      <c r="L386" s="10" t="str">
        <f>VLOOKUP(+M386, 'TABLE LBR'!$A$2:$B$48, 2,FALSE)</f>
        <v>O&amp;M</v>
      </c>
      <c r="M386" t="s">
        <v>51</v>
      </c>
      <c r="N386" t="s">
        <v>25</v>
      </c>
      <c r="O386">
        <v>40000</v>
      </c>
      <c r="P386">
        <v>908</v>
      </c>
      <c r="Q386">
        <v>0</v>
      </c>
      <c r="R386" t="s">
        <v>26</v>
      </c>
      <c r="S386">
        <v>20</v>
      </c>
      <c r="T386" s="12">
        <f t="shared" si="5"/>
        <v>0.2</v>
      </c>
      <c r="U386">
        <v>2011</v>
      </c>
      <c r="V386" s="4">
        <v>7250</v>
      </c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s="1" customFormat="1">
      <c r="A387" t="s">
        <v>378</v>
      </c>
      <c r="B387">
        <v>850639</v>
      </c>
      <c r="C387" t="s">
        <v>218</v>
      </c>
      <c r="D387">
        <v>35501</v>
      </c>
      <c r="E387" s="10" t="str">
        <f>VLOOKUP(+F387, 'TABLE LBR'!$D$1:$E$15, 2,FALSE)</f>
        <v>McDanal</v>
      </c>
      <c r="F387">
        <v>42015</v>
      </c>
      <c r="G387">
        <v>100</v>
      </c>
      <c r="H387" t="s">
        <v>379</v>
      </c>
      <c r="I387">
        <v>42015</v>
      </c>
      <c r="J387" t="s">
        <v>33</v>
      </c>
      <c r="K387" t="s">
        <v>23</v>
      </c>
      <c r="L387" s="10" t="str">
        <f>VLOOKUP(+M387, 'TABLE LBR'!$A$2:$B$48, 2,FALSE)</f>
        <v>O&amp;M</v>
      </c>
      <c r="M387" t="s">
        <v>34</v>
      </c>
      <c r="N387" t="s">
        <v>25</v>
      </c>
      <c r="O387">
        <v>40000</v>
      </c>
      <c r="P387">
        <v>908</v>
      </c>
      <c r="Q387">
        <v>0</v>
      </c>
      <c r="R387" t="s">
        <v>26</v>
      </c>
      <c r="S387">
        <v>10</v>
      </c>
      <c r="T387" s="12">
        <f t="shared" ref="T387:T450" si="6">G387/100*S387/100</f>
        <v>0.1</v>
      </c>
      <c r="U387">
        <v>2011</v>
      </c>
      <c r="V387" s="4">
        <v>3625</v>
      </c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s="1" customFormat="1">
      <c r="A388" t="s">
        <v>378</v>
      </c>
      <c r="B388">
        <v>850639</v>
      </c>
      <c r="C388" t="s">
        <v>218</v>
      </c>
      <c r="D388">
        <v>35501</v>
      </c>
      <c r="E388" s="10" t="str">
        <f>VLOOKUP(+F388, 'TABLE LBR'!$D$1:$E$15, 2,FALSE)</f>
        <v>McDanal</v>
      </c>
      <c r="F388">
        <v>42015</v>
      </c>
      <c r="G388">
        <v>100</v>
      </c>
      <c r="H388" t="s">
        <v>379</v>
      </c>
      <c r="I388">
        <v>42015</v>
      </c>
      <c r="J388" t="s">
        <v>35</v>
      </c>
      <c r="K388" t="s">
        <v>23</v>
      </c>
      <c r="L388" s="10" t="str">
        <f>VLOOKUP(+M388, 'TABLE LBR'!$A$2:$B$48, 2,FALSE)</f>
        <v>O&amp;M</v>
      </c>
      <c r="M388" t="s">
        <v>36</v>
      </c>
      <c r="N388" t="s">
        <v>25</v>
      </c>
      <c r="O388">
        <v>40000</v>
      </c>
      <c r="P388">
        <v>908</v>
      </c>
      <c r="Q388">
        <v>0</v>
      </c>
      <c r="R388" t="s">
        <v>26</v>
      </c>
      <c r="S388">
        <v>10</v>
      </c>
      <c r="T388" s="12">
        <f t="shared" si="6"/>
        <v>0.1</v>
      </c>
      <c r="U388">
        <v>2011</v>
      </c>
      <c r="V388" s="4">
        <v>3625</v>
      </c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s="1" customFormat="1">
      <c r="A389" t="s">
        <v>264</v>
      </c>
      <c r="B389" t="s">
        <v>265</v>
      </c>
      <c r="C389" t="s">
        <v>242</v>
      </c>
      <c r="D389">
        <v>30480</v>
      </c>
      <c r="E389" s="10" t="str">
        <f>VLOOKUP(+F389, 'TABLE LBR'!$D$1:$E$15, 2,FALSE)</f>
        <v>Floyd</v>
      </c>
      <c r="F389">
        <v>40247</v>
      </c>
      <c r="G389">
        <v>100</v>
      </c>
      <c r="H389" t="s">
        <v>242</v>
      </c>
      <c r="I389">
        <v>40247</v>
      </c>
      <c r="J389" t="s">
        <v>22</v>
      </c>
      <c r="K389" t="s">
        <v>23</v>
      </c>
      <c r="L389" s="10" t="str">
        <f>VLOOKUP(+M389, 'TABLE LBR'!$A$2:$B$48, 2,FALSE)</f>
        <v>ECCR</v>
      </c>
      <c r="M389" t="s">
        <v>24</v>
      </c>
      <c r="N389" t="s">
        <v>25</v>
      </c>
      <c r="O389">
        <v>40000</v>
      </c>
      <c r="P389">
        <v>908</v>
      </c>
      <c r="Q389">
        <v>0</v>
      </c>
      <c r="R389" t="s">
        <v>26</v>
      </c>
      <c r="S389">
        <v>100</v>
      </c>
      <c r="T389" s="12">
        <f t="shared" si="6"/>
        <v>1</v>
      </c>
      <c r="U389">
        <v>2011</v>
      </c>
      <c r="V389" s="4">
        <v>31124</v>
      </c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s="1" customFormat="1">
      <c r="A390" t="s">
        <v>273</v>
      </c>
      <c r="B390" t="s">
        <v>274</v>
      </c>
      <c r="C390" t="s">
        <v>242</v>
      </c>
      <c r="D390">
        <v>31516</v>
      </c>
      <c r="E390" s="10" t="str">
        <f>VLOOKUP(+F390, 'TABLE LBR'!$D$1:$E$15, 2,FALSE)</f>
        <v>Floyd</v>
      </c>
      <c r="F390">
        <v>40247</v>
      </c>
      <c r="G390">
        <v>100</v>
      </c>
      <c r="H390" t="s">
        <v>242</v>
      </c>
      <c r="I390">
        <v>40247</v>
      </c>
      <c r="J390" t="s">
        <v>22</v>
      </c>
      <c r="K390" t="s">
        <v>23</v>
      </c>
      <c r="L390" s="10" t="str">
        <f>VLOOKUP(+M390, 'TABLE LBR'!$A$2:$B$48, 2,FALSE)</f>
        <v>ECCR</v>
      </c>
      <c r="M390" t="s">
        <v>24</v>
      </c>
      <c r="N390" t="s">
        <v>25</v>
      </c>
      <c r="O390">
        <v>40000</v>
      </c>
      <c r="P390">
        <v>908</v>
      </c>
      <c r="Q390">
        <v>0</v>
      </c>
      <c r="R390" t="s">
        <v>26</v>
      </c>
      <c r="S390">
        <v>100</v>
      </c>
      <c r="T390" s="12">
        <f t="shared" si="6"/>
        <v>1</v>
      </c>
      <c r="U390">
        <v>2011</v>
      </c>
      <c r="V390" s="4">
        <v>32182</v>
      </c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s="1" customFormat="1">
      <c r="A391" t="s">
        <v>240</v>
      </c>
      <c r="B391" t="s">
        <v>241</v>
      </c>
      <c r="C391" t="s">
        <v>242</v>
      </c>
      <c r="D391">
        <v>41110</v>
      </c>
      <c r="E391" s="10" t="str">
        <f>VLOOKUP(+F391, 'TABLE LBR'!$D$1:$E$15, 2,FALSE)</f>
        <v>Floyd</v>
      </c>
      <c r="F391">
        <v>40247</v>
      </c>
      <c r="G391">
        <v>100</v>
      </c>
      <c r="H391" t="s">
        <v>242</v>
      </c>
      <c r="I391">
        <v>40247</v>
      </c>
      <c r="J391" t="s">
        <v>22</v>
      </c>
      <c r="K391" t="s">
        <v>23</v>
      </c>
      <c r="L391" s="10" t="str">
        <f>VLOOKUP(+M391, 'TABLE LBR'!$A$2:$B$48, 2,FALSE)</f>
        <v>ECCR</v>
      </c>
      <c r="M391" t="s">
        <v>24</v>
      </c>
      <c r="N391" t="s">
        <v>25</v>
      </c>
      <c r="O391">
        <v>40000</v>
      </c>
      <c r="P391">
        <v>908</v>
      </c>
      <c r="Q391">
        <v>0</v>
      </c>
      <c r="R391" t="s">
        <v>26</v>
      </c>
      <c r="S391">
        <v>100</v>
      </c>
      <c r="T391" s="12">
        <f t="shared" si="6"/>
        <v>1</v>
      </c>
      <c r="U391">
        <v>2011</v>
      </c>
      <c r="V391" s="4">
        <v>41976</v>
      </c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s="1" customFormat="1">
      <c r="A392" t="s">
        <v>376</v>
      </c>
      <c r="B392">
        <v>890826</v>
      </c>
      <c r="C392" t="s">
        <v>56</v>
      </c>
      <c r="D392">
        <v>101485</v>
      </c>
      <c r="E392" s="10" t="str">
        <f>VLOOKUP(+F392, 'TABLE LBR'!$D$1:$E$15, 2,FALSE)</f>
        <v>McDanal</v>
      </c>
      <c r="F392">
        <v>42015</v>
      </c>
      <c r="G392">
        <v>100</v>
      </c>
      <c r="H392" t="s">
        <v>377</v>
      </c>
      <c r="I392">
        <v>42015</v>
      </c>
      <c r="J392" t="s">
        <v>40</v>
      </c>
      <c r="K392" t="s">
        <v>23</v>
      </c>
      <c r="L392" s="10" t="str">
        <f>VLOOKUP(+M392, 'TABLE LBR'!$A$2:$B$48, 2,FALSE)</f>
        <v>ECCR</v>
      </c>
      <c r="M392" t="s">
        <v>41</v>
      </c>
      <c r="N392" t="s">
        <v>25</v>
      </c>
      <c r="O392">
        <v>40000</v>
      </c>
      <c r="P392">
        <v>908</v>
      </c>
      <c r="Q392">
        <v>0</v>
      </c>
      <c r="R392" t="s">
        <v>26</v>
      </c>
      <c r="S392">
        <v>15</v>
      </c>
      <c r="T392" s="12">
        <f t="shared" si="6"/>
        <v>0.15</v>
      </c>
      <c r="U392">
        <v>2011</v>
      </c>
      <c r="V392" s="4">
        <v>15545</v>
      </c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s="1" customFormat="1">
      <c r="A393" t="s">
        <v>376</v>
      </c>
      <c r="B393">
        <v>890826</v>
      </c>
      <c r="C393" t="s">
        <v>56</v>
      </c>
      <c r="D393">
        <v>101485</v>
      </c>
      <c r="E393" s="10" t="str">
        <f>VLOOKUP(+F393, 'TABLE LBR'!$D$1:$E$15, 2,FALSE)</f>
        <v>McDanal</v>
      </c>
      <c r="F393">
        <v>42015</v>
      </c>
      <c r="G393">
        <v>100</v>
      </c>
      <c r="H393" t="s">
        <v>377</v>
      </c>
      <c r="I393">
        <v>42015</v>
      </c>
      <c r="J393" t="s">
        <v>42</v>
      </c>
      <c r="K393" t="s">
        <v>23</v>
      </c>
      <c r="L393" s="10" t="str">
        <f>VLOOKUP(+M393, 'TABLE LBR'!$A$2:$B$48, 2,FALSE)</f>
        <v>ECCR</v>
      </c>
      <c r="M393" t="s">
        <v>43</v>
      </c>
      <c r="N393" t="s">
        <v>25</v>
      </c>
      <c r="O393">
        <v>40000</v>
      </c>
      <c r="P393">
        <v>908</v>
      </c>
      <c r="Q393">
        <v>0</v>
      </c>
      <c r="R393" t="s">
        <v>26</v>
      </c>
      <c r="S393">
        <v>15</v>
      </c>
      <c r="T393" s="12">
        <f t="shared" si="6"/>
        <v>0.15</v>
      </c>
      <c r="U393">
        <v>2011</v>
      </c>
      <c r="V393" s="4">
        <v>15545</v>
      </c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s="1" customFormat="1">
      <c r="A394" t="s">
        <v>376</v>
      </c>
      <c r="B394">
        <v>890826</v>
      </c>
      <c r="C394" t="s">
        <v>56</v>
      </c>
      <c r="D394">
        <v>101485</v>
      </c>
      <c r="E394" s="10" t="str">
        <f>VLOOKUP(+F394, 'TABLE LBR'!$D$1:$E$15, 2,FALSE)</f>
        <v>McDanal</v>
      </c>
      <c r="F394">
        <v>42015</v>
      </c>
      <c r="G394">
        <v>100</v>
      </c>
      <c r="H394" t="s">
        <v>377</v>
      </c>
      <c r="I394">
        <v>42015</v>
      </c>
      <c r="J394" t="s">
        <v>282</v>
      </c>
      <c r="K394" t="s">
        <v>23</v>
      </c>
      <c r="L394" s="10" t="str">
        <f>VLOOKUP(+M394, 'TABLE LBR'!$A$2:$B$48, 2,FALSE)</f>
        <v>ECCR</v>
      </c>
      <c r="M394" t="s">
        <v>283</v>
      </c>
      <c r="N394" t="s">
        <v>25</v>
      </c>
      <c r="O394">
        <v>40000</v>
      </c>
      <c r="P394">
        <v>908</v>
      </c>
      <c r="Q394">
        <v>0</v>
      </c>
      <c r="R394" t="s">
        <v>26</v>
      </c>
      <c r="S394">
        <v>15</v>
      </c>
      <c r="T394" s="12">
        <f t="shared" si="6"/>
        <v>0.15</v>
      </c>
      <c r="U394">
        <v>2011</v>
      </c>
      <c r="V394" s="4">
        <v>15545</v>
      </c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s="1" customFormat="1">
      <c r="A395" t="s">
        <v>376</v>
      </c>
      <c r="B395">
        <v>890826</v>
      </c>
      <c r="C395" t="s">
        <v>56</v>
      </c>
      <c r="D395">
        <v>101485</v>
      </c>
      <c r="E395" s="10" t="str">
        <f>VLOOKUP(+F395, 'TABLE LBR'!$D$1:$E$15, 2,FALSE)</f>
        <v>McDanal</v>
      </c>
      <c r="F395">
        <v>42015</v>
      </c>
      <c r="G395">
        <v>100</v>
      </c>
      <c r="H395" t="s">
        <v>377</v>
      </c>
      <c r="I395">
        <v>42015</v>
      </c>
      <c r="J395" t="s">
        <v>46</v>
      </c>
      <c r="K395" t="s">
        <v>23</v>
      </c>
      <c r="L395" s="10" t="str">
        <f>VLOOKUP(+M395, 'TABLE LBR'!$A$2:$B$48, 2,FALSE)</f>
        <v>O&amp;M</v>
      </c>
      <c r="M395" t="s">
        <v>47</v>
      </c>
      <c r="N395" t="s">
        <v>25</v>
      </c>
      <c r="O395">
        <v>40000</v>
      </c>
      <c r="P395">
        <v>908</v>
      </c>
      <c r="Q395">
        <v>0</v>
      </c>
      <c r="R395" t="s">
        <v>26</v>
      </c>
      <c r="S395">
        <v>15</v>
      </c>
      <c r="T395" s="12">
        <f t="shared" si="6"/>
        <v>0.15</v>
      </c>
      <c r="U395">
        <v>2011</v>
      </c>
      <c r="V395" s="4">
        <v>15545</v>
      </c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s="1" customFormat="1">
      <c r="A396" t="s">
        <v>376</v>
      </c>
      <c r="B396">
        <v>890826</v>
      </c>
      <c r="C396" t="s">
        <v>56</v>
      </c>
      <c r="D396">
        <v>101485</v>
      </c>
      <c r="E396" s="10" t="str">
        <f>VLOOKUP(+F396, 'TABLE LBR'!$D$1:$E$15, 2,FALSE)</f>
        <v>McDanal</v>
      </c>
      <c r="F396">
        <v>42015</v>
      </c>
      <c r="G396">
        <v>100</v>
      </c>
      <c r="H396" t="s">
        <v>377</v>
      </c>
      <c r="I396">
        <v>42015</v>
      </c>
      <c r="J396" t="s">
        <v>303</v>
      </c>
      <c r="K396" t="s">
        <v>23</v>
      </c>
      <c r="L396" s="10" t="str">
        <f>VLOOKUP(+M396, 'TABLE LBR'!$A$2:$B$48, 2,FALSE)</f>
        <v>O&amp;M</v>
      </c>
      <c r="M396" t="s">
        <v>304</v>
      </c>
      <c r="N396" t="s">
        <v>25</v>
      </c>
      <c r="O396">
        <v>40000</v>
      </c>
      <c r="P396">
        <v>908</v>
      </c>
      <c r="Q396">
        <v>0</v>
      </c>
      <c r="R396" t="s">
        <v>26</v>
      </c>
      <c r="S396">
        <v>5</v>
      </c>
      <c r="T396" s="12">
        <f t="shared" si="6"/>
        <v>0.05</v>
      </c>
      <c r="U396">
        <v>2011</v>
      </c>
      <c r="V396" s="4">
        <v>5182</v>
      </c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s="1" customFormat="1">
      <c r="A397" t="s">
        <v>376</v>
      </c>
      <c r="B397">
        <v>890826</v>
      </c>
      <c r="C397" t="s">
        <v>56</v>
      </c>
      <c r="D397">
        <v>101485</v>
      </c>
      <c r="E397" s="10" t="str">
        <f>VLOOKUP(+F397, 'TABLE LBR'!$D$1:$E$15, 2,FALSE)</f>
        <v>McDanal</v>
      </c>
      <c r="F397">
        <v>42015</v>
      </c>
      <c r="G397">
        <v>100</v>
      </c>
      <c r="H397" t="s">
        <v>377</v>
      </c>
      <c r="I397">
        <v>42015</v>
      </c>
      <c r="J397" t="s">
        <v>50</v>
      </c>
      <c r="K397" t="s">
        <v>23</v>
      </c>
      <c r="L397" s="10" t="str">
        <f>VLOOKUP(+M397, 'TABLE LBR'!$A$2:$B$48, 2,FALSE)</f>
        <v>O&amp;M</v>
      </c>
      <c r="M397" t="s">
        <v>51</v>
      </c>
      <c r="N397" t="s">
        <v>25</v>
      </c>
      <c r="O397">
        <v>40000</v>
      </c>
      <c r="P397">
        <v>908</v>
      </c>
      <c r="Q397">
        <v>0</v>
      </c>
      <c r="R397" t="s">
        <v>26</v>
      </c>
      <c r="S397">
        <v>20</v>
      </c>
      <c r="T397" s="12">
        <f t="shared" si="6"/>
        <v>0.2</v>
      </c>
      <c r="U397">
        <v>2011</v>
      </c>
      <c r="V397" s="4">
        <v>20727</v>
      </c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s="1" customFormat="1">
      <c r="A398" t="s">
        <v>376</v>
      </c>
      <c r="B398">
        <v>890826</v>
      </c>
      <c r="C398" t="s">
        <v>56</v>
      </c>
      <c r="D398">
        <v>101485</v>
      </c>
      <c r="E398" s="10" t="str">
        <f>VLOOKUP(+F398, 'TABLE LBR'!$D$1:$E$15, 2,FALSE)</f>
        <v>McDanal</v>
      </c>
      <c r="F398">
        <v>42015</v>
      </c>
      <c r="G398">
        <v>100</v>
      </c>
      <c r="H398" t="s">
        <v>377</v>
      </c>
      <c r="I398">
        <v>42015</v>
      </c>
      <c r="J398" t="s">
        <v>305</v>
      </c>
      <c r="K398" t="s">
        <v>23</v>
      </c>
      <c r="L398" s="10" t="str">
        <f>VLOOKUP(+M398, 'TABLE LBR'!$A$2:$B$48, 2,FALSE)</f>
        <v>O&amp;M</v>
      </c>
      <c r="M398" t="s">
        <v>306</v>
      </c>
      <c r="N398" t="s">
        <v>25</v>
      </c>
      <c r="O398">
        <v>40000</v>
      </c>
      <c r="P398">
        <v>908</v>
      </c>
      <c r="Q398">
        <v>0</v>
      </c>
      <c r="R398" t="s">
        <v>26</v>
      </c>
      <c r="S398">
        <v>15</v>
      </c>
      <c r="T398" s="12">
        <f t="shared" si="6"/>
        <v>0.15</v>
      </c>
      <c r="U398">
        <v>2011</v>
      </c>
      <c r="V398" s="4">
        <v>15545</v>
      </c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s="1" customFormat="1">
      <c r="A399" t="s">
        <v>253</v>
      </c>
      <c r="B399">
        <v>486449</v>
      </c>
      <c r="C399" t="s">
        <v>244</v>
      </c>
      <c r="D399">
        <v>79764</v>
      </c>
      <c r="E399" s="10" t="str">
        <f>VLOOKUP(+F399, 'TABLE LBR'!$D$1:$E$15, 2,FALSE)</f>
        <v>Floyd</v>
      </c>
      <c r="F399">
        <v>40247</v>
      </c>
      <c r="G399">
        <v>100</v>
      </c>
      <c r="H399" t="s">
        <v>254</v>
      </c>
      <c r="I399">
        <v>40247</v>
      </c>
      <c r="J399" t="s">
        <v>40</v>
      </c>
      <c r="K399" t="s">
        <v>23</v>
      </c>
      <c r="L399" s="10" t="str">
        <f>VLOOKUP(+M399, 'TABLE LBR'!$A$2:$B$48, 2,FALSE)</f>
        <v>ECCR</v>
      </c>
      <c r="M399" t="s">
        <v>41</v>
      </c>
      <c r="N399" t="s">
        <v>25</v>
      </c>
      <c r="O399">
        <v>40000</v>
      </c>
      <c r="P399">
        <v>908</v>
      </c>
      <c r="Q399">
        <v>0</v>
      </c>
      <c r="R399" t="s">
        <v>26</v>
      </c>
      <c r="S399">
        <v>10</v>
      </c>
      <c r="T399" s="12">
        <f t="shared" si="6"/>
        <v>0.1</v>
      </c>
      <c r="U399">
        <v>2011</v>
      </c>
      <c r="V399" s="4">
        <v>8145</v>
      </c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s="1" customFormat="1">
      <c r="A400" t="s">
        <v>253</v>
      </c>
      <c r="B400">
        <v>486449</v>
      </c>
      <c r="C400" t="s">
        <v>244</v>
      </c>
      <c r="D400">
        <v>79764</v>
      </c>
      <c r="E400" s="10" t="str">
        <f>VLOOKUP(+F400, 'TABLE LBR'!$D$1:$E$15, 2,FALSE)</f>
        <v>Floyd</v>
      </c>
      <c r="F400">
        <v>40247</v>
      </c>
      <c r="G400">
        <v>100</v>
      </c>
      <c r="H400" t="s">
        <v>254</v>
      </c>
      <c r="I400">
        <v>40247</v>
      </c>
      <c r="J400" t="s">
        <v>42</v>
      </c>
      <c r="K400" t="s">
        <v>23</v>
      </c>
      <c r="L400" s="10" t="str">
        <f>VLOOKUP(+M400, 'TABLE LBR'!$A$2:$B$48, 2,FALSE)</f>
        <v>ECCR</v>
      </c>
      <c r="M400" t="s">
        <v>43</v>
      </c>
      <c r="N400" t="s">
        <v>25</v>
      </c>
      <c r="O400">
        <v>40000</v>
      </c>
      <c r="P400">
        <v>908</v>
      </c>
      <c r="Q400">
        <v>0</v>
      </c>
      <c r="R400" t="s">
        <v>26</v>
      </c>
      <c r="S400">
        <v>5</v>
      </c>
      <c r="T400" s="12">
        <f t="shared" si="6"/>
        <v>0.05</v>
      </c>
      <c r="U400">
        <v>2011</v>
      </c>
      <c r="V400" s="4">
        <v>4073</v>
      </c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s="1" customFormat="1">
      <c r="A401" t="s">
        <v>253</v>
      </c>
      <c r="B401">
        <v>486449</v>
      </c>
      <c r="C401" t="s">
        <v>244</v>
      </c>
      <c r="D401">
        <v>79764</v>
      </c>
      <c r="E401" s="10" t="str">
        <f>VLOOKUP(+F401, 'TABLE LBR'!$D$1:$E$15, 2,FALSE)</f>
        <v>Floyd</v>
      </c>
      <c r="F401">
        <v>40247</v>
      </c>
      <c r="G401">
        <v>100</v>
      </c>
      <c r="H401" t="s">
        <v>254</v>
      </c>
      <c r="I401">
        <v>40247</v>
      </c>
      <c r="J401" t="s">
        <v>44</v>
      </c>
      <c r="K401" t="s">
        <v>23</v>
      </c>
      <c r="L401" s="10" t="str">
        <f>VLOOKUP(+M401, 'TABLE LBR'!$A$2:$B$48, 2,FALSE)</f>
        <v>ECCR</v>
      </c>
      <c r="M401" t="s">
        <v>45</v>
      </c>
      <c r="N401" t="s">
        <v>25</v>
      </c>
      <c r="O401">
        <v>40000</v>
      </c>
      <c r="P401">
        <v>908</v>
      </c>
      <c r="Q401">
        <v>0</v>
      </c>
      <c r="R401" t="s">
        <v>26</v>
      </c>
      <c r="S401">
        <v>5</v>
      </c>
      <c r="T401" s="12">
        <f t="shared" si="6"/>
        <v>0.05</v>
      </c>
      <c r="U401">
        <v>2011</v>
      </c>
      <c r="V401" s="4">
        <v>4073</v>
      </c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s="1" customFormat="1">
      <c r="A402" t="s">
        <v>253</v>
      </c>
      <c r="B402">
        <v>486449</v>
      </c>
      <c r="C402" t="s">
        <v>244</v>
      </c>
      <c r="D402">
        <v>79764</v>
      </c>
      <c r="E402" s="10" t="str">
        <f>VLOOKUP(+F402, 'TABLE LBR'!$D$1:$E$15, 2,FALSE)</f>
        <v>Floyd</v>
      </c>
      <c r="F402">
        <v>40247</v>
      </c>
      <c r="G402">
        <v>100</v>
      </c>
      <c r="H402" t="s">
        <v>254</v>
      </c>
      <c r="I402">
        <v>40247</v>
      </c>
      <c r="J402" t="s">
        <v>127</v>
      </c>
      <c r="K402" t="s">
        <v>23</v>
      </c>
      <c r="L402" s="10" t="str">
        <f>VLOOKUP(+M402, 'TABLE LBR'!$A$2:$B$48, 2,FALSE)</f>
        <v>ECCR</v>
      </c>
      <c r="M402" t="s">
        <v>128</v>
      </c>
      <c r="N402" t="s">
        <v>25</v>
      </c>
      <c r="O402">
        <v>40000</v>
      </c>
      <c r="P402">
        <v>908</v>
      </c>
      <c r="Q402">
        <v>0</v>
      </c>
      <c r="R402" t="s">
        <v>26</v>
      </c>
      <c r="S402">
        <v>15</v>
      </c>
      <c r="T402" s="12">
        <f t="shared" si="6"/>
        <v>0.15</v>
      </c>
      <c r="U402">
        <v>2011</v>
      </c>
      <c r="V402" s="4">
        <v>12218</v>
      </c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s="1" customFormat="1">
      <c r="A403" t="s">
        <v>253</v>
      </c>
      <c r="B403">
        <v>486449</v>
      </c>
      <c r="C403" t="s">
        <v>244</v>
      </c>
      <c r="D403">
        <v>79764</v>
      </c>
      <c r="E403" s="10" t="str">
        <f>VLOOKUP(+F403, 'TABLE LBR'!$D$1:$E$15, 2,FALSE)</f>
        <v>Floyd</v>
      </c>
      <c r="F403">
        <v>40247</v>
      </c>
      <c r="G403">
        <v>100</v>
      </c>
      <c r="H403" t="s">
        <v>254</v>
      </c>
      <c r="I403">
        <v>40247</v>
      </c>
      <c r="J403" t="s">
        <v>129</v>
      </c>
      <c r="K403" t="s">
        <v>23</v>
      </c>
      <c r="L403" s="10" t="str">
        <f>VLOOKUP(+M403, 'TABLE LBR'!$A$2:$B$48, 2,FALSE)</f>
        <v>ECCR</v>
      </c>
      <c r="M403" t="s">
        <v>130</v>
      </c>
      <c r="N403" t="s">
        <v>25</v>
      </c>
      <c r="O403">
        <v>40000</v>
      </c>
      <c r="P403">
        <v>908</v>
      </c>
      <c r="Q403">
        <v>0</v>
      </c>
      <c r="R403" t="s">
        <v>26</v>
      </c>
      <c r="S403">
        <v>5</v>
      </c>
      <c r="T403" s="12">
        <f t="shared" si="6"/>
        <v>0.05</v>
      </c>
      <c r="U403">
        <v>2011</v>
      </c>
      <c r="V403" s="4">
        <v>4073</v>
      </c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s="1" customFormat="1">
      <c r="A404" t="s">
        <v>253</v>
      </c>
      <c r="B404">
        <v>486449</v>
      </c>
      <c r="C404" t="s">
        <v>244</v>
      </c>
      <c r="D404">
        <v>79764</v>
      </c>
      <c r="E404" s="10" t="str">
        <f>VLOOKUP(+F404, 'TABLE LBR'!$D$1:$E$15, 2,FALSE)</f>
        <v>Floyd</v>
      </c>
      <c r="F404">
        <v>40247</v>
      </c>
      <c r="G404">
        <v>100</v>
      </c>
      <c r="H404" t="s">
        <v>254</v>
      </c>
      <c r="I404">
        <v>40247</v>
      </c>
      <c r="J404" t="s">
        <v>61</v>
      </c>
      <c r="K404" t="s">
        <v>23</v>
      </c>
      <c r="L404" s="10" t="str">
        <f>VLOOKUP(+M404, 'TABLE LBR'!$A$2:$B$48, 2,FALSE)</f>
        <v>O&amp;M</v>
      </c>
      <c r="M404" t="s">
        <v>62</v>
      </c>
      <c r="N404" t="s">
        <v>25</v>
      </c>
      <c r="O404">
        <v>40000</v>
      </c>
      <c r="P404">
        <v>908</v>
      </c>
      <c r="Q404">
        <v>0</v>
      </c>
      <c r="R404" t="s">
        <v>26</v>
      </c>
      <c r="S404">
        <v>15</v>
      </c>
      <c r="T404" s="12">
        <f t="shared" si="6"/>
        <v>0.15</v>
      </c>
      <c r="U404">
        <v>2011</v>
      </c>
      <c r="V404" s="4">
        <v>12218</v>
      </c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s="1" customFormat="1">
      <c r="A405" t="s">
        <v>253</v>
      </c>
      <c r="B405">
        <v>486449</v>
      </c>
      <c r="C405" t="s">
        <v>244</v>
      </c>
      <c r="D405">
        <v>79764</v>
      </c>
      <c r="E405" s="10" t="str">
        <f>VLOOKUP(+F405, 'TABLE LBR'!$D$1:$E$15, 2,FALSE)</f>
        <v>Floyd</v>
      </c>
      <c r="F405">
        <v>40247</v>
      </c>
      <c r="G405">
        <v>100</v>
      </c>
      <c r="H405" t="s">
        <v>254</v>
      </c>
      <c r="I405">
        <v>40247</v>
      </c>
      <c r="J405" t="s">
        <v>46</v>
      </c>
      <c r="K405" t="s">
        <v>23</v>
      </c>
      <c r="L405" s="10" t="str">
        <f>VLOOKUP(+M405, 'TABLE LBR'!$A$2:$B$48, 2,FALSE)</f>
        <v>O&amp;M</v>
      </c>
      <c r="M405" t="s">
        <v>47</v>
      </c>
      <c r="N405" t="s">
        <v>25</v>
      </c>
      <c r="O405">
        <v>40000</v>
      </c>
      <c r="P405">
        <v>908</v>
      </c>
      <c r="Q405">
        <v>0</v>
      </c>
      <c r="R405" t="s">
        <v>26</v>
      </c>
      <c r="S405">
        <v>20</v>
      </c>
      <c r="T405" s="12">
        <f t="shared" si="6"/>
        <v>0.2</v>
      </c>
      <c r="U405">
        <v>2011</v>
      </c>
      <c r="V405" s="4">
        <v>16290</v>
      </c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s="1" customFormat="1">
      <c r="A406" t="s">
        <v>253</v>
      </c>
      <c r="B406">
        <v>486449</v>
      </c>
      <c r="C406" t="s">
        <v>244</v>
      </c>
      <c r="D406">
        <v>79764</v>
      </c>
      <c r="E406" s="10" t="str">
        <f>VLOOKUP(+F406, 'TABLE LBR'!$D$1:$E$15, 2,FALSE)</f>
        <v>Floyd</v>
      </c>
      <c r="F406">
        <v>40247</v>
      </c>
      <c r="G406">
        <v>100</v>
      </c>
      <c r="H406" t="s">
        <v>254</v>
      </c>
      <c r="I406">
        <v>40247</v>
      </c>
      <c r="J406" t="s">
        <v>48</v>
      </c>
      <c r="K406" t="s">
        <v>23</v>
      </c>
      <c r="L406" s="10" t="str">
        <f>VLOOKUP(+M406, 'TABLE LBR'!$A$2:$B$48, 2,FALSE)</f>
        <v>O&amp;M</v>
      </c>
      <c r="M406" t="s">
        <v>49</v>
      </c>
      <c r="N406" t="s">
        <v>25</v>
      </c>
      <c r="O406">
        <v>40000</v>
      </c>
      <c r="P406">
        <v>908</v>
      </c>
      <c r="Q406">
        <v>0</v>
      </c>
      <c r="R406" t="s">
        <v>26</v>
      </c>
      <c r="S406">
        <v>25</v>
      </c>
      <c r="T406" s="12">
        <f t="shared" si="6"/>
        <v>0.25</v>
      </c>
      <c r="U406">
        <v>2011</v>
      </c>
      <c r="V406" s="4">
        <v>20363</v>
      </c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s="1" customFormat="1">
      <c r="A407" t="s">
        <v>368</v>
      </c>
      <c r="B407">
        <v>689145</v>
      </c>
      <c r="C407" t="s">
        <v>369</v>
      </c>
      <c r="D407">
        <v>91286</v>
      </c>
      <c r="E407" s="10" t="str">
        <f>VLOOKUP(+F407, 'TABLE LBR'!$D$1:$E$15, 2,FALSE)</f>
        <v>McGee</v>
      </c>
      <c r="F407">
        <v>40242</v>
      </c>
      <c r="G407">
        <v>100</v>
      </c>
      <c r="H407" t="s">
        <v>370</v>
      </c>
      <c r="I407">
        <v>40242</v>
      </c>
      <c r="J407" t="s">
        <v>27</v>
      </c>
      <c r="K407" t="s">
        <v>23</v>
      </c>
      <c r="L407" s="10" t="str">
        <f>VLOOKUP(+M407, 'TABLE LBR'!$A$2:$B$48, 2,FALSE)</f>
        <v>ECCR</v>
      </c>
      <c r="M407" t="s">
        <v>28</v>
      </c>
      <c r="N407" t="s">
        <v>25</v>
      </c>
      <c r="O407">
        <v>40000</v>
      </c>
      <c r="P407">
        <v>908</v>
      </c>
      <c r="Q407">
        <v>0</v>
      </c>
      <c r="R407" t="s">
        <v>26</v>
      </c>
      <c r="S407">
        <v>5</v>
      </c>
      <c r="T407" s="12">
        <f t="shared" si="6"/>
        <v>0.05</v>
      </c>
      <c r="U407">
        <v>2011</v>
      </c>
      <c r="V407" s="4">
        <v>4661</v>
      </c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s="1" customFormat="1">
      <c r="A408" t="s">
        <v>368</v>
      </c>
      <c r="B408">
        <v>689145</v>
      </c>
      <c r="C408" t="s">
        <v>369</v>
      </c>
      <c r="D408">
        <v>91286</v>
      </c>
      <c r="E408" s="10" t="str">
        <f>VLOOKUP(+F408, 'TABLE LBR'!$D$1:$E$15, 2,FALSE)</f>
        <v>McGee</v>
      </c>
      <c r="F408">
        <v>40242</v>
      </c>
      <c r="G408">
        <v>100</v>
      </c>
      <c r="H408" t="s">
        <v>370</v>
      </c>
      <c r="I408">
        <v>40242</v>
      </c>
      <c r="J408" t="s">
        <v>131</v>
      </c>
      <c r="K408" t="s">
        <v>23</v>
      </c>
      <c r="L408" s="10" t="str">
        <f>VLOOKUP(+M408, 'TABLE LBR'!$A$2:$B$48, 2,FALSE)</f>
        <v>O&amp;M</v>
      </c>
      <c r="M408" t="s">
        <v>132</v>
      </c>
      <c r="N408" t="s">
        <v>25</v>
      </c>
      <c r="O408">
        <v>40000</v>
      </c>
      <c r="P408">
        <v>907</v>
      </c>
      <c r="Q408">
        <v>0</v>
      </c>
      <c r="R408" t="s">
        <v>26</v>
      </c>
      <c r="S408">
        <v>70</v>
      </c>
      <c r="T408" s="12">
        <f t="shared" si="6"/>
        <v>0.7</v>
      </c>
      <c r="U408">
        <v>2011</v>
      </c>
      <c r="V408" s="4">
        <v>65254</v>
      </c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s="2" customFormat="1">
      <c r="A409" t="s">
        <v>368</v>
      </c>
      <c r="B409">
        <v>689145</v>
      </c>
      <c r="C409" t="s">
        <v>369</v>
      </c>
      <c r="D409">
        <v>91286</v>
      </c>
      <c r="E409" s="10" t="str">
        <f>VLOOKUP(+F409, 'TABLE LBR'!$D$1:$E$15, 2,FALSE)</f>
        <v>McGee</v>
      </c>
      <c r="F409">
        <v>40242</v>
      </c>
      <c r="G409">
        <v>100</v>
      </c>
      <c r="H409" t="s">
        <v>370</v>
      </c>
      <c r="I409">
        <v>40242</v>
      </c>
      <c r="J409" t="s">
        <v>163</v>
      </c>
      <c r="K409" t="s">
        <v>23</v>
      </c>
      <c r="L409" s="10" t="str">
        <f>VLOOKUP(+M409, 'TABLE LBR'!$A$2:$B$48, 2,FALSE)</f>
        <v>O&amp;M</v>
      </c>
      <c r="M409" t="s">
        <v>164</v>
      </c>
      <c r="N409" t="s">
        <v>25</v>
      </c>
      <c r="O409">
        <v>40000</v>
      </c>
      <c r="P409">
        <v>908</v>
      </c>
      <c r="Q409">
        <v>0</v>
      </c>
      <c r="R409" t="s">
        <v>26</v>
      </c>
      <c r="S409">
        <v>25</v>
      </c>
      <c r="T409" s="12">
        <f t="shared" si="6"/>
        <v>0.25</v>
      </c>
      <c r="U409">
        <v>2011</v>
      </c>
      <c r="V409" s="4">
        <v>23305</v>
      </c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s="2" customFormat="1">
      <c r="A410" t="s">
        <v>335</v>
      </c>
      <c r="B410">
        <v>579565</v>
      </c>
      <c r="C410" t="s">
        <v>67</v>
      </c>
      <c r="D410">
        <v>69796</v>
      </c>
      <c r="E410" s="10" t="str">
        <f>VLOOKUP(+F410, 'TABLE LBR'!$D$1:$E$15, 2,FALSE)</f>
        <v>Taylor</v>
      </c>
      <c r="F410">
        <v>42024</v>
      </c>
      <c r="G410">
        <v>100</v>
      </c>
      <c r="H410" t="s">
        <v>336</v>
      </c>
      <c r="I410">
        <v>42024</v>
      </c>
      <c r="J410" t="s">
        <v>22</v>
      </c>
      <c r="K410" t="s">
        <v>23</v>
      </c>
      <c r="L410" s="10" t="str">
        <f>VLOOKUP(+M410, 'TABLE LBR'!$A$2:$B$48, 2,FALSE)</f>
        <v>ECCR</v>
      </c>
      <c r="M410" t="s">
        <v>24</v>
      </c>
      <c r="N410" t="s">
        <v>25</v>
      </c>
      <c r="O410">
        <v>40000</v>
      </c>
      <c r="P410">
        <v>908</v>
      </c>
      <c r="Q410">
        <v>0</v>
      </c>
      <c r="R410" t="s">
        <v>26</v>
      </c>
      <c r="S410">
        <v>2</v>
      </c>
      <c r="T410" s="12">
        <f t="shared" si="6"/>
        <v>0.02</v>
      </c>
      <c r="U410">
        <v>2011</v>
      </c>
      <c r="V410" s="4">
        <v>1425</v>
      </c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s="2" customFormat="1">
      <c r="A411" t="s">
        <v>335</v>
      </c>
      <c r="B411">
        <v>579565</v>
      </c>
      <c r="C411" t="s">
        <v>67</v>
      </c>
      <c r="D411">
        <v>69796</v>
      </c>
      <c r="E411" s="10" t="str">
        <f>VLOOKUP(+F411, 'TABLE LBR'!$D$1:$E$15, 2,FALSE)</f>
        <v>Taylor</v>
      </c>
      <c r="F411">
        <v>42024</v>
      </c>
      <c r="G411">
        <v>100</v>
      </c>
      <c r="H411" t="s">
        <v>336</v>
      </c>
      <c r="I411">
        <v>42024</v>
      </c>
      <c r="J411" t="s">
        <v>27</v>
      </c>
      <c r="K411" t="s">
        <v>23</v>
      </c>
      <c r="L411" s="10" t="str">
        <f>VLOOKUP(+M411, 'TABLE LBR'!$A$2:$B$48, 2,FALSE)</f>
        <v>ECCR</v>
      </c>
      <c r="M411" t="s">
        <v>28</v>
      </c>
      <c r="N411" t="s">
        <v>25</v>
      </c>
      <c r="O411">
        <v>40000</v>
      </c>
      <c r="P411">
        <v>908</v>
      </c>
      <c r="Q411">
        <v>0</v>
      </c>
      <c r="R411" t="s">
        <v>26</v>
      </c>
      <c r="S411">
        <v>35</v>
      </c>
      <c r="T411" s="12">
        <f t="shared" si="6"/>
        <v>0.35</v>
      </c>
      <c r="U411">
        <v>2011</v>
      </c>
      <c r="V411" s="4">
        <v>24945</v>
      </c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s="2" customFormat="1">
      <c r="A412" t="s">
        <v>335</v>
      </c>
      <c r="B412">
        <v>579565</v>
      </c>
      <c r="C412" t="s">
        <v>67</v>
      </c>
      <c r="D412">
        <v>69796</v>
      </c>
      <c r="E412" s="10" t="str">
        <f>VLOOKUP(+F412, 'TABLE LBR'!$D$1:$E$15, 2,FALSE)</f>
        <v>Taylor</v>
      </c>
      <c r="F412">
        <v>42024</v>
      </c>
      <c r="G412">
        <v>100</v>
      </c>
      <c r="H412" t="s">
        <v>336</v>
      </c>
      <c r="I412">
        <v>42024</v>
      </c>
      <c r="J412" t="s">
        <v>29</v>
      </c>
      <c r="K412" t="s">
        <v>23</v>
      </c>
      <c r="L412" s="10" t="str">
        <f>VLOOKUP(+M412, 'TABLE LBR'!$A$2:$B$48, 2,FALSE)</f>
        <v>ECCR</v>
      </c>
      <c r="M412" t="s">
        <v>30</v>
      </c>
      <c r="N412" t="s">
        <v>25</v>
      </c>
      <c r="O412">
        <v>40000</v>
      </c>
      <c r="P412">
        <v>908</v>
      </c>
      <c r="Q412">
        <v>0</v>
      </c>
      <c r="R412" t="s">
        <v>26</v>
      </c>
      <c r="S412">
        <v>2</v>
      </c>
      <c r="T412" s="12">
        <f t="shared" si="6"/>
        <v>0.02</v>
      </c>
      <c r="U412">
        <v>2011</v>
      </c>
      <c r="V412" s="4">
        <v>1425</v>
      </c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>
      <c r="A413" t="s">
        <v>335</v>
      </c>
      <c r="B413">
        <v>579565</v>
      </c>
      <c r="C413" t="s">
        <v>67</v>
      </c>
      <c r="D413">
        <v>69796</v>
      </c>
      <c r="E413" s="10" t="str">
        <f>VLOOKUP(+F413, 'TABLE LBR'!$D$1:$E$15, 2,FALSE)</f>
        <v>Taylor</v>
      </c>
      <c r="F413">
        <v>42024</v>
      </c>
      <c r="G413">
        <v>100</v>
      </c>
      <c r="H413" t="s">
        <v>336</v>
      </c>
      <c r="I413">
        <v>42024</v>
      </c>
      <c r="J413" t="s">
        <v>31</v>
      </c>
      <c r="K413" t="s">
        <v>23</v>
      </c>
      <c r="L413" s="10" t="str">
        <f>VLOOKUP(+M413, 'TABLE LBR'!$A$2:$B$48, 2,FALSE)</f>
        <v>ECCR</v>
      </c>
      <c r="M413" t="s">
        <v>32</v>
      </c>
      <c r="N413" t="s">
        <v>25</v>
      </c>
      <c r="O413">
        <v>40000</v>
      </c>
      <c r="P413">
        <v>908</v>
      </c>
      <c r="Q413">
        <v>0</v>
      </c>
      <c r="R413" t="s">
        <v>26</v>
      </c>
      <c r="S413">
        <v>31</v>
      </c>
      <c r="T413" s="12">
        <f t="shared" si="6"/>
        <v>0.31</v>
      </c>
      <c r="U413">
        <v>2011</v>
      </c>
      <c r="V413" s="4">
        <v>22094</v>
      </c>
    </row>
    <row r="414" spans="1:34">
      <c r="A414" t="s">
        <v>335</v>
      </c>
      <c r="B414">
        <v>579565</v>
      </c>
      <c r="C414" t="s">
        <v>67</v>
      </c>
      <c r="D414">
        <v>69796</v>
      </c>
      <c r="E414" s="10" t="str">
        <f>VLOOKUP(+F414, 'TABLE LBR'!$D$1:$E$15, 2,FALSE)</f>
        <v>Taylor</v>
      </c>
      <c r="F414">
        <v>42024</v>
      </c>
      <c r="G414">
        <v>100</v>
      </c>
      <c r="H414" t="s">
        <v>336</v>
      </c>
      <c r="I414">
        <v>42024</v>
      </c>
      <c r="J414" t="s">
        <v>33</v>
      </c>
      <c r="K414" t="s">
        <v>23</v>
      </c>
      <c r="L414" s="10" t="str">
        <f>VLOOKUP(+M414, 'TABLE LBR'!$A$2:$B$48, 2,FALSE)</f>
        <v>O&amp;M</v>
      </c>
      <c r="M414" t="s">
        <v>34</v>
      </c>
      <c r="N414" t="s">
        <v>25</v>
      </c>
      <c r="O414">
        <v>40000</v>
      </c>
      <c r="P414">
        <v>908</v>
      </c>
      <c r="Q414">
        <v>0</v>
      </c>
      <c r="R414" t="s">
        <v>26</v>
      </c>
      <c r="S414">
        <v>5</v>
      </c>
      <c r="T414" s="12">
        <f t="shared" si="6"/>
        <v>0.05</v>
      </c>
      <c r="U414">
        <v>2011</v>
      </c>
      <c r="V414" s="4">
        <v>3564</v>
      </c>
    </row>
    <row r="415" spans="1:34">
      <c r="A415" t="s">
        <v>335</v>
      </c>
      <c r="B415">
        <v>579565</v>
      </c>
      <c r="C415" t="s">
        <v>67</v>
      </c>
      <c r="D415">
        <v>69796</v>
      </c>
      <c r="E415" s="10" t="str">
        <f>VLOOKUP(+F415, 'TABLE LBR'!$D$1:$E$15, 2,FALSE)</f>
        <v>Taylor</v>
      </c>
      <c r="F415">
        <v>42024</v>
      </c>
      <c r="G415">
        <v>100</v>
      </c>
      <c r="H415" t="s">
        <v>336</v>
      </c>
      <c r="I415">
        <v>42024</v>
      </c>
      <c r="J415" t="s">
        <v>35</v>
      </c>
      <c r="K415" t="s">
        <v>23</v>
      </c>
      <c r="L415" s="10" t="str">
        <f>VLOOKUP(+M415, 'TABLE LBR'!$A$2:$B$48, 2,FALSE)</f>
        <v>O&amp;M</v>
      </c>
      <c r="M415" t="s">
        <v>36</v>
      </c>
      <c r="N415" t="s">
        <v>25</v>
      </c>
      <c r="O415">
        <v>40000</v>
      </c>
      <c r="P415">
        <v>908</v>
      </c>
      <c r="Q415">
        <v>0</v>
      </c>
      <c r="R415" t="s">
        <v>26</v>
      </c>
      <c r="S415">
        <v>25</v>
      </c>
      <c r="T415" s="12">
        <f t="shared" si="6"/>
        <v>0.25</v>
      </c>
      <c r="U415">
        <v>2011</v>
      </c>
      <c r="V415" s="4">
        <v>17818</v>
      </c>
    </row>
    <row r="416" spans="1:34">
      <c r="A416" t="s">
        <v>99</v>
      </c>
      <c r="B416">
        <v>754905</v>
      </c>
      <c r="C416" t="s">
        <v>100</v>
      </c>
      <c r="D416">
        <v>41926</v>
      </c>
      <c r="E416" s="10" t="str">
        <f>VLOOKUP(+F416, 'TABLE LBR'!$D$1:$E$15, 2,FALSE)</f>
        <v>Swilley</v>
      </c>
      <c r="F416">
        <v>42034</v>
      </c>
      <c r="G416">
        <v>100</v>
      </c>
      <c r="H416" t="s">
        <v>101</v>
      </c>
      <c r="I416">
        <v>42034</v>
      </c>
      <c r="J416" t="s">
        <v>22</v>
      </c>
      <c r="K416" t="s">
        <v>23</v>
      </c>
      <c r="L416" s="10" t="str">
        <f>VLOOKUP(+M416, 'TABLE LBR'!$A$2:$B$48, 2,FALSE)</f>
        <v>ECCR</v>
      </c>
      <c r="M416" t="s">
        <v>24</v>
      </c>
      <c r="N416" t="s">
        <v>25</v>
      </c>
      <c r="O416">
        <v>40000</v>
      </c>
      <c r="P416">
        <v>908</v>
      </c>
      <c r="Q416">
        <v>0</v>
      </c>
      <c r="R416" t="s">
        <v>26</v>
      </c>
      <c r="S416">
        <v>8</v>
      </c>
      <c r="T416" s="12">
        <f t="shared" si="6"/>
        <v>0.08</v>
      </c>
      <c r="U416">
        <v>2011</v>
      </c>
      <c r="V416" s="4">
        <v>3425</v>
      </c>
    </row>
    <row r="417" spans="1:34">
      <c r="A417" t="s">
        <v>99</v>
      </c>
      <c r="B417">
        <v>754905</v>
      </c>
      <c r="C417" t="s">
        <v>100</v>
      </c>
      <c r="D417">
        <v>41926</v>
      </c>
      <c r="E417" s="10" t="str">
        <f>VLOOKUP(+F417, 'TABLE LBR'!$D$1:$E$15, 2,FALSE)</f>
        <v>Swilley</v>
      </c>
      <c r="F417">
        <v>42034</v>
      </c>
      <c r="G417">
        <v>100</v>
      </c>
      <c r="H417" t="s">
        <v>101</v>
      </c>
      <c r="I417">
        <v>42034</v>
      </c>
      <c r="J417" t="s">
        <v>27</v>
      </c>
      <c r="K417" t="s">
        <v>23</v>
      </c>
      <c r="L417" s="10" t="str">
        <f>VLOOKUP(+M417, 'TABLE LBR'!$A$2:$B$48, 2,FALSE)</f>
        <v>ECCR</v>
      </c>
      <c r="M417" t="s">
        <v>28</v>
      </c>
      <c r="N417" t="s">
        <v>25</v>
      </c>
      <c r="O417">
        <v>40000</v>
      </c>
      <c r="P417">
        <v>908</v>
      </c>
      <c r="Q417">
        <v>0</v>
      </c>
      <c r="R417" t="s">
        <v>26</v>
      </c>
      <c r="S417">
        <v>38</v>
      </c>
      <c r="T417" s="12">
        <f t="shared" si="6"/>
        <v>0.38</v>
      </c>
      <c r="U417">
        <v>2011</v>
      </c>
      <c r="V417" s="4">
        <v>16270</v>
      </c>
    </row>
    <row r="418" spans="1:34">
      <c r="A418" t="s">
        <v>99</v>
      </c>
      <c r="B418">
        <v>754905</v>
      </c>
      <c r="C418" t="s">
        <v>100</v>
      </c>
      <c r="D418">
        <v>41926</v>
      </c>
      <c r="E418" s="10" t="str">
        <f>VLOOKUP(+F418, 'TABLE LBR'!$D$1:$E$15, 2,FALSE)</f>
        <v>Swilley</v>
      </c>
      <c r="F418">
        <v>42034</v>
      </c>
      <c r="G418">
        <v>100</v>
      </c>
      <c r="H418" t="s">
        <v>101</v>
      </c>
      <c r="I418">
        <v>42034</v>
      </c>
      <c r="J418" t="s">
        <v>29</v>
      </c>
      <c r="K418" t="s">
        <v>23</v>
      </c>
      <c r="L418" s="10" t="str">
        <f>VLOOKUP(+M418, 'TABLE LBR'!$A$2:$B$48, 2,FALSE)</f>
        <v>ECCR</v>
      </c>
      <c r="M418" t="s">
        <v>30</v>
      </c>
      <c r="N418" t="s">
        <v>25</v>
      </c>
      <c r="O418">
        <v>40000</v>
      </c>
      <c r="P418">
        <v>908</v>
      </c>
      <c r="Q418">
        <v>0</v>
      </c>
      <c r="R418" t="s">
        <v>26</v>
      </c>
      <c r="S418">
        <v>1</v>
      </c>
      <c r="T418" s="12">
        <f t="shared" si="6"/>
        <v>0.01</v>
      </c>
      <c r="U418">
        <v>2011</v>
      </c>
      <c r="V418" s="4">
        <v>428</v>
      </c>
    </row>
    <row r="419" spans="1:34">
      <c r="A419" t="s">
        <v>99</v>
      </c>
      <c r="B419">
        <v>754905</v>
      </c>
      <c r="C419" t="s">
        <v>100</v>
      </c>
      <c r="D419">
        <v>41926</v>
      </c>
      <c r="E419" s="10" t="str">
        <f>VLOOKUP(+F419, 'TABLE LBR'!$D$1:$E$15, 2,FALSE)</f>
        <v>Swilley</v>
      </c>
      <c r="F419">
        <v>42034</v>
      </c>
      <c r="G419">
        <v>100</v>
      </c>
      <c r="H419" t="s">
        <v>101</v>
      </c>
      <c r="I419">
        <v>42034</v>
      </c>
      <c r="J419" t="s">
        <v>31</v>
      </c>
      <c r="K419" t="s">
        <v>23</v>
      </c>
      <c r="L419" s="10" t="str">
        <f>VLOOKUP(+M419, 'TABLE LBR'!$A$2:$B$48, 2,FALSE)</f>
        <v>ECCR</v>
      </c>
      <c r="M419" t="s">
        <v>32</v>
      </c>
      <c r="N419" t="s">
        <v>25</v>
      </c>
      <c r="O419">
        <v>40000</v>
      </c>
      <c r="P419">
        <v>908</v>
      </c>
      <c r="Q419">
        <v>0</v>
      </c>
      <c r="R419" t="s">
        <v>26</v>
      </c>
      <c r="S419">
        <v>7</v>
      </c>
      <c r="T419" s="12">
        <f t="shared" si="6"/>
        <v>7.0000000000000007E-2</v>
      </c>
      <c r="U419">
        <v>2011</v>
      </c>
      <c r="V419" s="4">
        <v>2997</v>
      </c>
    </row>
    <row r="420" spans="1:34">
      <c r="A420" t="s">
        <v>99</v>
      </c>
      <c r="B420">
        <v>754905</v>
      </c>
      <c r="C420" t="s">
        <v>100</v>
      </c>
      <c r="D420">
        <v>41926</v>
      </c>
      <c r="E420" s="10" t="str">
        <f>VLOOKUP(+F420, 'TABLE LBR'!$D$1:$E$15, 2,FALSE)</f>
        <v>Swilley</v>
      </c>
      <c r="F420">
        <v>42034</v>
      </c>
      <c r="G420">
        <v>100</v>
      </c>
      <c r="H420" t="s">
        <v>101</v>
      </c>
      <c r="I420">
        <v>42034</v>
      </c>
      <c r="J420" t="s">
        <v>33</v>
      </c>
      <c r="K420" t="s">
        <v>23</v>
      </c>
      <c r="L420" s="10" t="str">
        <f>VLOOKUP(+M420, 'TABLE LBR'!$A$2:$B$48, 2,FALSE)</f>
        <v>O&amp;M</v>
      </c>
      <c r="M420" t="s">
        <v>34</v>
      </c>
      <c r="N420" t="s">
        <v>25</v>
      </c>
      <c r="O420">
        <v>40000</v>
      </c>
      <c r="P420">
        <v>908</v>
      </c>
      <c r="Q420">
        <v>0</v>
      </c>
      <c r="R420" t="s">
        <v>26</v>
      </c>
      <c r="S420">
        <v>17</v>
      </c>
      <c r="T420" s="12">
        <f t="shared" si="6"/>
        <v>0.17</v>
      </c>
      <c r="U420">
        <v>2011</v>
      </c>
      <c r="V420" s="4">
        <v>7279</v>
      </c>
    </row>
    <row r="421" spans="1:34">
      <c r="A421" t="s">
        <v>99</v>
      </c>
      <c r="B421">
        <v>754905</v>
      </c>
      <c r="C421" t="s">
        <v>100</v>
      </c>
      <c r="D421">
        <v>41926</v>
      </c>
      <c r="E421" s="10" t="str">
        <f>VLOOKUP(+F421, 'TABLE LBR'!$D$1:$E$15, 2,FALSE)</f>
        <v>Swilley</v>
      </c>
      <c r="F421">
        <v>42034</v>
      </c>
      <c r="G421">
        <v>100</v>
      </c>
      <c r="H421" t="s">
        <v>101</v>
      </c>
      <c r="I421">
        <v>42034</v>
      </c>
      <c r="J421" t="s">
        <v>35</v>
      </c>
      <c r="K421" t="s">
        <v>23</v>
      </c>
      <c r="L421" s="10" t="str">
        <f>VLOOKUP(+M421, 'TABLE LBR'!$A$2:$B$48, 2,FALSE)</f>
        <v>O&amp;M</v>
      </c>
      <c r="M421" t="s">
        <v>36</v>
      </c>
      <c r="N421" t="s">
        <v>25</v>
      </c>
      <c r="O421">
        <v>40000</v>
      </c>
      <c r="P421">
        <v>908</v>
      </c>
      <c r="Q421">
        <v>0</v>
      </c>
      <c r="R421" t="s">
        <v>26</v>
      </c>
      <c r="S421">
        <v>29</v>
      </c>
      <c r="T421" s="12">
        <f t="shared" si="6"/>
        <v>0.28999999999999998</v>
      </c>
      <c r="U421">
        <v>2011</v>
      </c>
      <c r="V421" s="4">
        <v>12417</v>
      </c>
    </row>
    <row r="422" spans="1:34">
      <c r="A422" t="s">
        <v>243</v>
      </c>
      <c r="B422">
        <v>628007</v>
      </c>
      <c r="C422" t="s">
        <v>244</v>
      </c>
      <c r="D422">
        <v>82131</v>
      </c>
      <c r="E422" s="10" t="str">
        <f>VLOOKUP(+F422, 'TABLE LBR'!$D$1:$E$15, 2,FALSE)</f>
        <v>Floyd</v>
      </c>
      <c r="F422">
        <v>40247</v>
      </c>
      <c r="G422">
        <v>100</v>
      </c>
      <c r="H422" t="s">
        <v>245</v>
      </c>
      <c r="I422">
        <v>40247</v>
      </c>
      <c r="J422" t="s">
        <v>22</v>
      </c>
      <c r="K422" t="s">
        <v>23</v>
      </c>
      <c r="L422" s="10" t="str">
        <f>VLOOKUP(+M422, 'TABLE LBR'!$A$2:$B$48, 2,FALSE)</f>
        <v>ECCR</v>
      </c>
      <c r="M422" t="s">
        <v>24</v>
      </c>
      <c r="N422" t="s">
        <v>25</v>
      </c>
      <c r="O422">
        <v>40000</v>
      </c>
      <c r="P422">
        <v>908</v>
      </c>
      <c r="Q422">
        <v>0</v>
      </c>
      <c r="R422" t="s">
        <v>26</v>
      </c>
      <c r="S422">
        <v>95</v>
      </c>
      <c r="T422" s="12">
        <f t="shared" si="6"/>
        <v>0.95</v>
      </c>
      <c r="U422">
        <v>2011</v>
      </c>
      <c r="V422" s="4">
        <v>79678</v>
      </c>
    </row>
    <row r="423" spans="1:34">
      <c r="A423" t="s">
        <v>243</v>
      </c>
      <c r="B423">
        <v>628007</v>
      </c>
      <c r="C423" t="s">
        <v>244</v>
      </c>
      <c r="D423">
        <v>82131</v>
      </c>
      <c r="E423" s="10" t="str">
        <f>VLOOKUP(+F423, 'TABLE LBR'!$D$1:$E$15, 2,FALSE)</f>
        <v>Floyd</v>
      </c>
      <c r="F423">
        <v>40247</v>
      </c>
      <c r="G423">
        <v>100</v>
      </c>
      <c r="H423" t="s">
        <v>245</v>
      </c>
      <c r="I423">
        <v>40247</v>
      </c>
      <c r="J423" t="s">
        <v>246</v>
      </c>
      <c r="K423" t="s">
        <v>23</v>
      </c>
      <c r="L423" s="10" t="str">
        <f>VLOOKUP(+M423, 'TABLE LBR'!$A$2:$B$48, 2,FALSE)</f>
        <v>BTL</v>
      </c>
      <c r="M423" t="s">
        <v>247</v>
      </c>
      <c r="N423" t="s">
        <v>25</v>
      </c>
      <c r="O423">
        <v>40000</v>
      </c>
      <c r="P423">
        <v>426</v>
      </c>
      <c r="Q423">
        <v>50750</v>
      </c>
      <c r="R423" t="s">
        <v>26</v>
      </c>
      <c r="S423">
        <v>5</v>
      </c>
      <c r="T423" s="12">
        <f t="shared" si="6"/>
        <v>0.05</v>
      </c>
      <c r="U423">
        <v>2011</v>
      </c>
      <c r="V423" s="4">
        <v>4194</v>
      </c>
    </row>
    <row r="424" spans="1:34">
      <c r="A424" s="2" t="s">
        <v>76</v>
      </c>
      <c r="B424" s="2">
        <v>632922</v>
      </c>
      <c r="C424" s="2" t="s">
        <v>77</v>
      </c>
      <c r="D424" s="2">
        <v>117325</v>
      </c>
      <c r="E424" s="10" t="str">
        <f>VLOOKUP(+F424, 'TABLE LBR'!$D$1:$E$15, 2,FALSE)</f>
        <v>Swilley</v>
      </c>
      <c r="F424" s="2">
        <v>42034</v>
      </c>
      <c r="G424" s="2">
        <v>100</v>
      </c>
      <c r="H424" s="2" t="s">
        <v>78</v>
      </c>
      <c r="I424" s="2">
        <v>42034</v>
      </c>
      <c r="J424" s="2" t="s">
        <v>40</v>
      </c>
      <c r="K424" s="2" t="s">
        <v>23</v>
      </c>
      <c r="L424" s="10" t="str">
        <f>VLOOKUP(+M424, 'TABLE LBR'!$A$2:$B$48, 2,FALSE)</f>
        <v>ECCR</v>
      </c>
      <c r="M424" s="2" t="s">
        <v>41</v>
      </c>
      <c r="N424" s="2" t="s">
        <v>25</v>
      </c>
      <c r="O424" s="2">
        <v>40000</v>
      </c>
      <c r="P424" s="2">
        <v>908</v>
      </c>
      <c r="Q424" s="2">
        <v>0</v>
      </c>
      <c r="R424" s="2" t="s">
        <v>26</v>
      </c>
      <c r="S424" s="2">
        <v>5</v>
      </c>
      <c r="T424" s="12">
        <f t="shared" si="6"/>
        <v>0.05</v>
      </c>
      <c r="U424" s="2">
        <v>2011</v>
      </c>
      <c r="V424" s="5">
        <v>5991</v>
      </c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>
      <c r="A425" s="2" t="s">
        <v>76</v>
      </c>
      <c r="B425" s="2">
        <v>632922</v>
      </c>
      <c r="C425" s="2" t="s">
        <v>77</v>
      </c>
      <c r="D425" s="2">
        <v>117325</v>
      </c>
      <c r="E425" s="10" t="str">
        <f>VLOOKUP(+F425, 'TABLE LBR'!$D$1:$E$15, 2,FALSE)</f>
        <v>Swilley</v>
      </c>
      <c r="F425" s="2">
        <v>42034</v>
      </c>
      <c r="G425" s="2">
        <v>100</v>
      </c>
      <c r="H425" s="2" t="s">
        <v>78</v>
      </c>
      <c r="I425" s="2">
        <v>42034</v>
      </c>
      <c r="J425" s="2" t="s">
        <v>42</v>
      </c>
      <c r="K425" s="2" t="s">
        <v>23</v>
      </c>
      <c r="L425" s="10" t="str">
        <f>VLOOKUP(+M425, 'TABLE LBR'!$A$2:$B$48, 2,FALSE)</f>
        <v>ECCR</v>
      </c>
      <c r="M425" s="2" t="s">
        <v>43</v>
      </c>
      <c r="N425" s="2" t="s">
        <v>25</v>
      </c>
      <c r="O425" s="2">
        <v>40000</v>
      </c>
      <c r="P425" s="2">
        <v>908</v>
      </c>
      <c r="Q425" s="2">
        <v>0</v>
      </c>
      <c r="R425" s="2" t="s">
        <v>26</v>
      </c>
      <c r="S425" s="2">
        <v>10</v>
      </c>
      <c r="T425" s="12">
        <f t="shared" si="6"/>
        <v>0.1</v>
      </c>
      <c r="U425" s="2">
        <v>2011</v>
      </c>
      <c r="V425" s="5">
        <v>11981</v>
      </c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>
      <c r="A426" s="2" t="s">
        <v>76</v>
      </c>
      <c r="B426" s="2">
        <v>632922</v>
      </c>
      <c r="C426" s="2" t="s">
        <v>77</v>
      </c>
      <c r="D426" s="2">
        <v>117325</v>
      </c>
      <c r="E426" s="10" t="str">
        <f>VLOOKUP(+F426, 'TABLE LBR'!$D$1:$E$15, 2,FALSE)</f>
        <v>Swilley</v>
      </c>
      <c r="F426" s="2">
        <v>42034</v>
      </c>
      <c r="G426" s="2">
        <v>100</v>
      </c>
      <c r="H426" s="2" t="s">
        <v>78</v>
      </c>
      <c r="I426" s="2">
        <v>42034</v>
      </c>
      <c r="J426" s="2" t="s">
        <v>44</v>
      </c>
      <c r="K426" s="2" t="s">
        <v>23</v>
      </c>
      <c r="L426" s="10" t="str">
        <f>VLOOKUP(+M426, 'TABLE LBR'!$A$2:$B$48, 2,FALSE)</f>
        <v>ECCR</v>
      </c>
      <c r="M426" s="2" t="s">
        <v>45</v>
      </c>
      <c r="N426" s="2" t="s">
        <v>25</v>
      </c>
      <c r="O426" s="2">
        <v>40000</v>
      </c>
      <c r="P426" s="2">
        <v>908</v>
      </c>
      <c r="Q426" s="2">
        <v>0</v>
      </c>
      <c r="R426" s="2" t="s">
        <v>26</v>
      </c>
      <c r="S426" s="2">
        <v>10</v>
      </c>
      <c r="T426" s="12">
        <f t="shared" si="6"/>
        <v>0.1</v>
      </c>
      <c r="U426" s="2">
        <v>2011</v>
      </c>
      <c r="V426" s="5">
        <v>11981</v>
      </c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>
      <c r="A427" s="2" t="s">
        <v>76</v>
      </c>
      <c r="B427" s="2">
        <v>632922</v>
      </c>
      <c r="C427" s="2" t="s">
        <v>77</v>
      </c>
      <c r="D427" s="2">
        <v>117325</v>
      </c>
      <c r="E427" s="10" t="str">
        <f>VLOOKUP(+F427, 'TABLE LBR'!$D$1:$E$15, 2,FALSE)</f>
        <v>Swilley</v>
      </c>
      <c r="F427" s="2">
        <v>42034</v>
      </c>
      <c r="G427" s="2">
        <v>100</v>
      </c>
      <c r="H427" s="2" t="s">
        <v>78</v>
      </c>
      <c r="I427" s="2">
        <v>42034</v>
      </c>
      <c r="J427" s="2" t="s">
        <v>22</v>
      </c>
      <c r="K427" s="2" t="s">
        <v>23</v>
      </c>
      <c r="L427" s="10" t="str">
        <f>VLOOKUP(+M427, 'TABLE LBR'!$A$2:$B$48, 2,FALSE)</f>
        <v>ECCR</v>
      </c>
      <c r="M427" s="2" t="s">
        <v>24</v>
      </c>
      <c r="N427" s="2" t="s">
        <v>25</v>
      </c>
      <c r="O427" s="2">
        <v>40000</v>
      </c>
      <c r="P427" s="2">
        <v>908</v>
      </c>
      <c r="Q427" s="2">
        <v>0</v>
      </c>
      <c r="R427" s="2" t="s">
        <v>26</v>
      </c>
      <c r="S427" s="2">
        <v>5</v>
      </c>
      <c r="T427" s="12">
        <f t="shared" si="6"/>
        <v>0.05</v>
      </c>
      <c r="U427" s="2">
        <v>2011</v>
      </c>
      <c r="V427" s="5">
        <v>5991</v>
      </c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>
      <c r="A428" s="2" t="s">
        <v>76</v>
      </c>
      <c r="B428" s="2">
        <v>632922</v>
      </c>
      <c r="C428" s="2" t="s">
        <v>77</v>
      </c>
      <c r="D428" s="2">
        <v>117325</v>
      </c>
      <c r="E428" s="10" t="str">
        <f>VLOOKUP(+F428, 'TABLE LBR'!$D$1:$E$15, 2,FALSE)</f>
        <v>Swilley</v>
      </c>
      <c r="F428" s="2">
        <v>42034</v>
      </c>
      <c r="G428" s="2">
        <v>100</v>
      </c>
      <c r="H428" s="2" t="s">
        <v>78</v>
      </c>
      <c r="I428" s="2">
        <v>42034</v>
      </c>
      <c r="J428" s="2" t="s">
        <v>27</v>
      </c>
      <c r="K428" s="2" t="s">
        <v>23</v>
      </c>
      <c r="L428" s="10" t="str">
        <f>VLOOKUP(+M428, 'TABLE LBR'!$A$2:$B$48, 2,FALSE)</f>
        <v>ECCR</v>
      </c>
      <c r="M428" s="2" t="s">
        <v>28</v>
      </c>
      <c r="N428" s="2" t="s">
        <v>25</v>
      </c>
      <c r="O428" s="2">
        <v>40000</v>
      </c>
      <c r="P428" s="2">
        <v>908</v>
      </c>
      <c r="Q428" s="2">
        <v>0</v>
      </c>
      <c r="R428" s="2" t="s">
        <v>26</v>
      </c>
      <c r="S428" s="2">
        <v>5</v>
      </c>
      <c r="T428" s="12">
        <f t="shared" si="6"/>
        <v>0.05</v>
      </c>
      <c r="U428" s="2">
        <v>2011</v>
      </c>
      <c r="V428" s="5">
        <v>5991</v>
      </c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>
      <c r="A429" s="2" t="s">
        <v>76</v>
      </c>
      <c r="B429" s="2">
        <v>632922</v>
      </c>
      <c r="C429" s="2" t="s">
        <v>77</v>
      </c>
      <c r="D429" s="2">
        <v>117325</v>
      </c>
      <c r="E429" s="10" t="str">
        <f>VLOOKUP(+F429, 'TABLE LBR'!$D$1:$E$15, 2,FALSE)</f>
        <v>Swilley</v>
      </c>
      <c r="F429" s="2">
        <v>42034</v>
      </c>
      <c r="G429" s="2">
        <v>100</v>
      </c>
      <c r="H429" s="2" t="s">
        <v>78</v>
      </c>
      <c r="I429" s="2">
        <v>42034</v>
      </c>
      <c r="J429" s="2" t="s">
        <v>29</v>
      </c>
      <c r="K429" s="2" t="s">
        <v>23</v>
      </c>
      <c r="L429" s="10" t="str">
        <f>VLOOKUP(+M429, 'TABLE LBR'!$A$2:$B$48, 2,FALSE)</f>
        <v>ECCR</v>
      </c>
      <c r="M429" s="2" t="s">
        <v>30</v>
      </c>
      <c r="N429" s="2" t="s">
        <v>25</v>
      </c>
      <c r="O429" s="2">
        <v>40000</v>
      </c>
      <c r="P429" s="2">
        <v>908</v>
      </c>
      <c r="Q429" s="2">
        <v>0</v>
      </c>
      <c r="R429" s="2" t="s">
        <v>26</v>
      </c>
      <c r="S429" s="2">
        <v>5</v>
      </c>
      <c r="T429" s="12">
        <f t="shared" si="6"/>
        <v>0.05</v>
      </c>
      <c r="U429" s="2">
        <v>2011</v>
      </c>
      <c r="V429" s="5">
        <v>5991</v>
      </c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>
      <c r="A430" s="2" t="s">
        <v>76</v>
      </c>
      <c r="B430" s="2">
        <v>632922</v>
      </c>
      <c r="C430" s="2" t="s">
        <v>77</v>
      </c>
      <c r="D430" s="2">
        <v>117325</v>
      </c>
      <c r="E430" s="10" t="str">
        <f>VLOOKUP(+F430, 'TABLE LBR'!$D$1:$E$15, 2,FALSE)</f>
        <v>Swilley</v>
      </c>
      <c r="F430" s="2">
        <v>42034</v>
      </c>
      <c r="G430" s="2">
        <v>100</v>
      </c>
      <c r="H430" s="2" t="s">
        <v>78</v>
      </c>
      <c r="I430" s="2">
        <v>42034</v>
      </c>
      <c r="J430" s="2" t="s">
        <v>46</v>
      </c>
      <c r="K430" s="2" t="s">
        <v>23</v>
      </c>
      <c r="L430" s="10" t="str">
        <f>VLOOKUP(+M430, 'TABLE LBR'!$A$2:$B$48, 2,FALSE)</f>
        <v>O&amp;M</v>
      </c>
      <c r="M430" s="2" t="s">
        <v>47</v>
      </c>
      <c r="N430" s="2" t="s">
        <v>25</v>
      </c>
      <c r="O430" s="2">
        <v>40000</v>
      </c>
      <c r="P430" s="2">
        <v>908</v>
      </c>
      <c r="Q430" s="2">
        <v>0</v>
      </c>
      <c r="R430" s="2" t="s">
        <v>26</v>
      </c>
      <c r="S430" s="2">
        <v>25</v>
      </c>
      <c r="T430" s="12">
        <f t="shared" si="6"/>
        <v>0.25</v>
      </c>
      <c r="U430" s="2">
        <v>2011</v>
      </c>
      <c r="V430" s="5">
        <v>29953</v>
      </c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>
      <c r="A431" s="2" t="s">
        <v>76</v>
      </c>
      <c r="B431" s="2">
        <v>632922</v>
      </c>
      <c r="C431" s="2" t="s">
        <v>77</v>
      </c>
      <c r="D431" s="2">
        <v>117325</v>
      </c>
      <c r="E431" s="10" t="str">
        <f>VLOOKUP(+F431, 'TABLE LBR'!$D$1:$E$15, 2,FALSE)</f>
        <v>Swilley</v>
      </c>
      <c r="F431" s="2">
        <v>42034</v>
      </c>
      <c r="G431" s="2">
        <v>100</v>
      </c>
      <c r="H431" s="2" t="s">
        <v>78</v>
      </c>
      <c r="I431" s="2">
        <v>42034</v>
      </c>
      <c r="J431" s="2" t="s">
        <v>50</v>
      </c>
      <c r="K431" s="2" t="s">
        <v>23</v>
      </c>
      <c r="L431" s="10" t="str">
        <f>VLOOKUP(+M431, 'TABLE LBR'!$A$2:$B$48, 2,FALSE)</f>
        <v>O&amp;M</v>
      </c>
      <c r="M431" s="2" t="s">
        <v>51</v>
      </c>
      <c r="N431" s="2" t="s">
        <v>25</v>
      </c>
      <c r="O431" s="2">
        <v>40000</v>
      </c>
      <c r="P431" s="2">
        <v>908</v>
      </c>
      <c r="Q431" s="2">
        <v>0</v>
      </c>
      <c r="R431" s="2" t="s">
        <v>26</v>
      </c>
      <c r="S431" s="2">
        <v>30</v>
      </c>
      <c r="T431" s="12">
        <f t="shared" si="6"/>
        <v>0.3</v>
      </c>
      <c r="U431" s="2">
        <v>2011</v>
      </c>
      <c r="V431" s="5">
        <v>35943</v>
      </c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>
      <c r="A432" s="2" t="s">
        <v>76</v>
      </c>
      <c r="B432" s="2">
        <v>632922</v>
      </c>
      <c r="C432" s="2" t="s">
        <v>77</v>
      </c>
      <c r="D432" s="2">
        <v>117325</v>
      </c>
      <c r="E432" s="10" t="str">
        <f>VLOOKUP(+F432, 'TABLE LBR'!$D$1:$E$15, 2,FALSE)</f>
        <v>Swilley</v>
      </c>
      <c r="F432" s="2">
        <v>42034</v>
      </c>
      <c r="G432" s="2">
        <v>100</v>
      </c>
      <c r="H432" s="2" t="s">
        <v>78</v>
      </c>
      <c r="I432" s="2">
        <v>42034</v>
      </c>
      <c r="J432" s="2" t="s">
        <v>35</v>
      </c>
      <c r="K432" s="2" t="s">
        <v>23</v>
      </c>
      <c r="L432" s="10" t="str">
        <f>VLOOKUP(+M432, 'TABLE LBR'!$A$2:$B$48, 2,FALSE)</f>
        <v>O&amp;M</v>
      </c>
      <c r="M432" s="2" t="s">
        <v>36</v>
      </c>
      <c r="N432" s="2" t="s">
        <v>25</v>
      </c>
      <c r="O432" s="2">
        <v>40000</v>
      </c>
      <c r="P432" s="2">
        <v>908</v>
      </c>
      <c r="Q432" s="2">
        <v>0</v>
      </c>
      <c r="R432" s="2" t="s">
        <v>26</v>
      </c>
      <c r="S432" s="2">
        <v>5</v>
      </c>
      <c r="T432" s="12">
        <f t="shared" si="6"/>
        <v>0.05</v>
      </c>
      <c r="U432" s="2">
        <v>2011</v>
      </c>
      <c r="V432" s="5">
        <v>5991</v>
      </c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22" ht="24.75">
      <c r="A433" t="s">
        <v>153</v>
      </c>
      <c r="B433">
        <v>313723</v>
      </c>
      <c r="C433" t="s">
        <v>154</v>
      </c>
      <c r="D433">
        <v>48041</v>
      </c>
      <c r="E433" s="10" t="str">
        <f>VLOOKUP(+F433, 'TABLE LBR'!$D$1:$E$15, 2,FALSE)</f>
        <v>Oswald</v>
      </c>
      <c r="F433">
        <v>42215</v>
      </c>
      <c r="G433">
        <v>100</v>
      </c>
      <c r="H433" t="s">
        <v>155</v>
      </c>
      <c r="I433">
        <v>42215</v>
      </c>
      <c r="J433" t="s">
        <v>25</v>
      </c>
      <c r="K433" t="s">
        <v>23</v>
      </c>
      <c r="L433" s="10" t="str">
        <f>VLOOKUP(+M433, 'TABLE LBR'!$A$2:$B$48, 2,FALSE)</f>
        <v>LTG Capital</v>
      </c>
      <c r="M433">
        <v>2553</v>
      </c>
      <c r="N433">
        <v>2553</v>
      </c>
      <c r="O433">
        <v>40000</v>
      </c>
      <c r="P433">
        <v>308</v>
      </c>
      <c r="Q433">
        <v>2600</v>
      </c>
      <c r="R433" t="s">
        <v>26</v>
      </c>
      <c r="S433">
        <v>16.2</v>
      </c>
      <c r="T433" s="12">
        <f t="shared" si="6"/>
        <v>0.16200000000000001</v>
      </c>
      <c r="U433">
        <v>2011</v>
      </c>
      <c r="V433" s="4">
        <v>7947</v>
      </c>
    </row>
    <row r="434" spans="1:22" ht="24.75">
      <c r="A434" t="s">
        <v>153</v>
      </c>
      <c r="B434">
        <v>313723</v>
      </c>
      <c r="C434" t="s">
        <v>154</v>
      </c>
      <c r="D434">
        <v>48041</v>
      </c>
      <c r="E434" s="10" t="str">
        <f>VLOOKUP(+F434, 'TABLE LBR'!$D$1:$E$15, 2,FALSE)</f>
        <v>Oswald</v>
      </c>
      <c r="F434">
        <v>42215</v>
      </c>
      <c r="G434">
        <v>100</v>
      </c>
      <c r="H434" t="s">
        <v>155</v>
      </c>
      <c r="I434">
        <v>42215</v>
      </c>
      <c r="J434" t="s">
        <v>25</v>
      </c>
      <c r="K434" t="s">
        <v>23</v>
      </c>
      <c r="L434" s="10" t="str">
        <f>VLOOKUP(+M434, 'TABLE LBR'!$A$2:$B$48, 2,FALSE)</f>
        <v>LTG Capital</v>
      </c>
      <c r="M434">
        <v>2556</v>
      </c>
      <c r="N434">
        <v>2556</v>
      </c>
      <c r="O434">
        <v>40000</v>
      </c>
      <c r="P434">
        <v>308</v>
      </c>
      <c r="Q434">
        <v>2600</v>
      </c>
      <c r="R434" t="s">
        <v>26</v>
      </c>
      <c r="S434">
        <v>73.8</v>
      </c>
      <c r="T434" s="12">
        <f t="shared" si="6"/>
        <v>0.73799999999999999</v>
      </c>
      <c r="U434">
        <v>2011</v>
      </c>
      <c r="V434" s="4">
        <v>36205</v>
      </c>
    </row>
    <row r="435" spans="1:22">
      <c r="A435" t="s">
        <v>153</v>
      </c>
      <c r="B435">
        <v>313723</v>
      </c>
      <c r="C435" t="s">
        <v>154</v>
      </c>
      <c r="D435">
        <v>48041</v>
      </c>
      <c r="E435" s="10" t="str">
        <f>VLOOKUP(+F435, 'TABLE LBR'!$D$1:$E$15, 2,FALSE)</f>
        <v>Oswald</v>
      </c>
      <c r="F435">
        <v>42215</v>
      </c>
      <c r="G435">
        <v>100</v>
      </c>
      <c r="H435" t="s">
        <v>155</v>
      </c>
      <c r="I435">
        <v>42215</v>
      </c>
      <c r="J435" t="s">
        <v>109</v>
      </c>
      <c r="K435" t="s">
        <v>23</v>
      </c>
      <c r="L435" s="10" t="str">
        <f>VLOOKUP(+M435, 'TABLE LBR'!$A$2:$B$48, 2,FALSE)</f>
        <v>LTG O&amp;M</v>
      </c>
      <c r="M435" t="s">
        <v>110</v>
      </c>
      <c r="N435" t="s">
        <v>25</v>
      </c>
      <c r="O435">
        <v>40000</v>
      </c>
      <c r="P435">
        <v>908</v>
      </c>
      <c r="Q435">
        <v>0</v>
      </c>
      <c r="R435" t="s">
        <v>26</v>
      </c>
      <c r="S435">
        <v>10</v>
      </c>
      <c r="T435" s="12">
        <f t="shared" si="6"/>
        <v>0.1</v>
      </c>
      <c r="U435">
        <v>2011</v>
      </c>
      <c r="V435" s="4">
        <v>4906</v>
      </c>
    </row>
    <row r="436" spans="1:22">
      <c r="A436" t="s">
        <v>343</v>
      </c>
      <c r="B436">
        <v>260900</v>
      </c>
      <c r="C436" t="s">
        <v>344</v>
      </c>
      <c r="D436">
        <v>126858</v>
      </c>
      <c r="E436" s="10" t="str">
        <f>VLOOKUP(+F436, 'TABLE LBR'!$D$1:$E$15, 2,FALSE)</f>
        <v>Taylor</v>
      </c>
      <c r="F436">
        <v>42024</v>
      </c>
      <c r="G436">
        <v>100</v>
      </c>
      <c r="H436" t="s">
        <v>345</v>
      </c>
      <c r="I436">
        <v>42024</v>
      </c>
      <c r="J436" t="s">
        <v>40</v>
      </c>
      <c r="K436" t="s">
        <v>23</v>
      </c>
      <c r="L436" s="10" t="str">
        <f>VLOOKUP(+M436, 'TABLE LBR'!$A$2:$B$48, 2,FALSE)</f>
        <v>ECCR</v>
      </c>
      <c r="M436" t="s">
        <v>41</v>
      </c>
      <c r="N436" t="s">
        <v>25</v>
      </c>
      <c r="O436">
        <v>40000</v>
      </c>
      <c r="P436">
        <v>908</v>
      </c>
      <c r="Q436">
        <v>0</v>
      </c>
      <c r="R436" t="s">
        <v>26</v>
      </c>
      <c r="S436">
        <v>10</v>
      </c>
      <c r="T436" s="12">
        <f t="shared" si="6"/>
        <v>0.1</v>
      </c>
      <c r="U436">
        <v>2011</v>
      </c>
      <c r="V436" s="4">
        <v>12954</v>
      </c>
    </row>
    <row r="437" spans="1:22">
      <c r="A437" t="s">
        <v>343</v>
      </c>
      <c r="B437">
        <v>260900</v>
      </c>
      <c r="C437" t="s">
        <v>344</v>
      </c>
      <c r="D437">
        <v>126858</v>
      </c>
      <c r="E437" s="10" t="str">
        <f>VLOOKUP(+F437, 'TABLE LBR'!$D$1:$E$15, 2,FALSE)</f>
        <v>Taylor</v>
      </c>
      <c r="F437">
        <v>42024</v>
      </c>
      <c r="G437">
        <v>100</v>
      </c>
      <c r="H437" t="s">
        <v>345</v>
      </c>
      <c r="I437">
        <v>42024</v>
      </c>
      <c r="J437" t="s">
        <v>42</v>
      </c>
      <c r="K437" t="s">
        <v>23</v>
      </c>
      <c r="L437" s="10" t="str">
        <f>VLOOKUP(+M437, 'TABLE LBR'!$A$2:$B$48, 2,FALSE)</f>
        <v>ECCR</v>
      </c>
      <c r="M437" t="s">
        <v>43</v>
      </c>
      <c r="N437" t="s">
        <v>25</v>
      </c>
      <c r="O437">
        <v>40000</v>
      </c>
      <c r="P437">
        <v>908</v>
      </c>
      <c r="Q437">
        <v>0</v>
      </c>
      <c r="R437" t="s">
        <v>26</v>
      </c>
      <c r="S437">
        <v>16</v>
      </c>
      <c r="T437" s="12">
        <f t="shared" si="6"/>
        <v>0.16</v>
      </c>
      <c r="U437">
        <v>2011</v>
      </c>
      <c r="V437" s="4">
        <v>20726</v>
      </c>
    </row>
    <row r="438" spans="1:22">
      <c r="A438" t="s">
        <v>343</v>
      </c>
      <c r="B438">
        <v>260900</v>
      </c>
      <c r="C438" t="s">
        <v>344</v>
      </c>
      <c r="D438">
        <v>126858</v>
      </c>
      <c r="E438" s="10" t="str">
        <f>VLOOKUP(+F438, 'TABLE LBR'!$D$1:$E$15, 2,FALSE)</f>
        <v>Taylor</v>
      </c>
      <c r="F438">
        <v>42024</v>
      </c>
      <c r="G438">
        <v>100</v>
      </c>
      <c r="H438" t="s">
        <v>345</v>
      </c>
      <c r="I438">
        <v>42024</v>
      </c>
      <c r="J438" t="s">
        <v>22</v>
      </c>
      <c r="K438" t="s">
        <v>23</v>
      </c>
      <c r="L438" s="10" t="str">
        <f>VLOOKUP(+M438, 'TABLE LBR'!$A$2:$B$48, 2,FALSE)</f>
        <v>ECCR</v>
      </c>
      <c r="M438" t="s">
        <v>24</v>
      </c>
      <c r="N438" t="s">
        <v>25</v>
      </c>
      <c r="O438">
        <v>40000</v>
      </c>
      <c r="P438">
        <v>908</v>
      </c>
      <c r="Q438">
        <v>0</v>
      </c>
      <c r="R438" t="s">
        <v>26</v>
      </c>
      <c r="S438">
        <v>10</v>
      </c>
      <c r="T438" s="12">
        <f t="shared" si="6"/>
        <v>0.1</v>
      </c>
      <c r="U438">
        <v>2011</v>
      </c>
      <c r="V438" s="4">
        <v>12954</v>
      </c>
    </row>
    <row r="439" spans="1:22">
      <c r="A439" t="s">
        <v>343</v>
      </c>
      <c r="B439">
        <v>260900</v>
      </c>
      <c r="C439" t="s">
        <v>344</v>
      </c>
      <c r="D439">
        <v>126858</v>
      </c>
      <c r="E439" s="10" t="str">
        <f>VLOOKUP(+F439, 'TABLE LBR'!$D$1:$E$15, 2,FALSE)</f>
        <v>Taylor</v>
      </c>
      <c r="F439">
        <v>42024</v>
      </c>
      <c r="G439">
        <v>100</v>
      </c>
      <c r="H439" t="s">
        <v>345</v>
      </c>
      <c r="I439">
        <v>42024</v>
      </c>
      <c r="J439" t="s">
        <v>27</v>
      </c>
      <c r="K439" t="s">
        <v>23</v>
      </c>
      <c r="L439" s="10" t="str">
        <f>VLOOKUP(+M439, 'TABLE LBR'!$A$2:$B$48, 2,FALSE)</f>
        <v>ECCR</v>
      </c>
      <c r="M439" t="s">
        <v>28</v>
      </c>
      <c r="N439" t="s">
        <v>25</v>
      </c>
      <c r="O439">
        <v>40000</v>
      </c>
      <c r="P439">
        <v>908</v>
      </c>
      <c r="Q439">
        <v>0</v>
      </c>
      <c r="R439" t="s">
        <v>26</v>
      </c>
      <c r="S439">
        <v>10</v>
      </c>
      <c r="T439" s="12">
        <f t="shared" si="6"/>
        <v>0.1</v>
      </c>
      <c r="U439">
        <v>2011</v>
      </c>
      <c r="V439" s="4">
        <v>12954</v>
      </c>
    </row>
    <row r="440" spans="1:22">
      <c r="A440" t="s">
        <v>343</v>
      </c>
      <c r="B440">
        <v>260900</v>
      </c>
      <c r="C440" t="s">
        <v>344</v>
      </c>
      <c r="D440">
        <v>126858</v>
      </c>
      <c r="E440" s="10" t="str">
        <f>VLOOKUP(+F440, 'TABLE LBR'!$D$1:$E$15, 2,FALSE)</f>
        <v>Taylor</v>
      </c>
      <c r="F440">
        <v>42024</v>
      </c>
      <c r="G440">
        <v>100</v>
      </c>
      <c r="H440" t="s">
        <v>345</v>
      </c>
      <c r="I440">
        <v>42024</v>
      </c>
      <c r="J440" t="s">
        <v>29</v>
      </c>
      <c r="K440" t="s">
        <v>23</v>
      </c>
      <c r="L440" s="10" t="str">
        <f>VLOOKUP(+M440, 'TABLE LBR'!$A$2:$B$48, 2,FALSE)</f>
        <v>ECCR</v>
      </c>
      <c r="M440" t="s">
        <v>30</v>
      </c>
      <c r="N440" t="s">
        <v>25</v>
      </c>
      <c r="O440">
        <v>40000</v>
      </c>
      <c r="P440">
        <v>908</v>
      </c>
      <c r="Q440">
        <v>0</v>
      </c>
      <c r="R440" t="s">
        <v>26</v>
      </c>
      <c r="S440">
        <v>4</v>
      </c>
      <c r="T440" s="12">
        <f t="shared" si="6"/>
        <v>0.04</v>
      </c>
      <c r="U440">
        <v>2011</v>
      </c>
      <c r="V440" s="4">
        <v>5182</v>
      </c>
    </row>
    <row r="441" spans="1:22">
      <c r="A441" t="s">
        <v>343</v>
      </c>
      <c r="B441">
        <v>260900</v>
      </c>
      <c r="C441" t="s">
        <v>344</v>
      </c>
      <c r="D441">
        <v>126858</v>
      </c>
      <c r="E441" s="10" t="str">
        <f>VLOOKUP(+F441, 'TABLE LBR'!$D$1:$E$15, 2,FALSE)</f>
        <v>Taylor</v>
      </c>
      <c r="F441">
        <v>42024</v>
      </c>
      <c r="G441">
        <v>100</v>
      </c>
      <c r="H441" t="s">
        <v>345</v>
      </c>
      <c r="I441">
        <v>42024</v>
      </c>
      <c r="J441" t="s">
        <v>61</v>
      </c>
      <c r="K441" t="s">
        <v>23</v>
      </c>
      <c r="L441" s="10" t="str">
        <f>VLOOKUP(+M441, 'TABLE LBR'!$A$2:$B$48, 2,FALSE)</f>
        <v>O&amp;M</v>
      </c>
      <c r="M441" t="s">
        <v>62</v>
      </c>
      <c r="N441" t="s">
        <v>25</v>
      </c>
      <c r="O441">
        <v>40000</v>
      </c>
      <c r="P441">
        <v>908</v>
      </c>
      <c r="Q441">
        <v>0</v>
      </c>
      <c r="R441" t="s">
        <v>26</v>
      </c>
      <c r="S441">
        <v>6</v>
      </c>
      <c r="T441" s="12">
        <f t="shared" si="6"/>
        <v>0.06</v>
      </c>
      <c r="U441">
        <v>2011</v>
      </c>
      <c r="V441" s="4">
        <v>7772</v>
      </c>
    </row>
    <row r="442" spans="1:22">
      <c r="A442" t="s">
        <v>343</v>
      </c>
      <c r="B442">
        <v>260900</v>
      </c>
      <c r="C442" t="s">
        <v>344</v>
      </c>
      <c r="D442">
        <v>126858</v>
      </c>
      <c r="E442" s="10" t="str">
        <f>VLOOKUP(+F442, 'TABLE LBR'!$D$1:$E$15, 2,FALSE)</f>
        <v>Taylor</v>
      </c>
      <c r="F442">
        <v>42024</v>
      </c>
      <c r="G442">
        <v>100</v>
      </c>
      <c r="H442" t="s">
        <v>345</v>
      </c>
      <c r="I442">
        <v>42024</v>
      </c>
      <c r="J442" t="s">
        <v>46</v>
      </c>
      <c r="K442" t="s">
        <v>23</v>
      </c>
      <c r="L442" s="10" t="str">
        <f>VLOOKUP(+M442, 'TABLE LBR'!$A$2:$B$48, 2,FALSE)</f>
        <v>O&amp;M</v>
      </c>
      <c r="M442" t="s">
        <v>47</v>
      </c>
      <c r="N442" t="s">
        <v>25</v>
      </c>
      <c r="O442">
        <v>40000</v>
      </c>
      <c r="P442">
        <v>908</v>
      </c>
      <c r="Q442">
        <v>0</v>
      </c>
      <c r="R442" t="s">
        <v>26</v>
      </c>
      <c r="S442">
        <v>10</v>
      </c>
      <c r="T442" s="12">
        <f t="shared" si="6"/>
        <v>0.1</v>
      </c>
      <c r="U442">
        <v>2011</v>
      </c>
      <c r="V442" s="4">
        <v>12954</v>
      </c>
    </row>
    <row r="443" spans="1:22">
      <c r="A443" t="s">
        <v>343</v>
      </c>
      <c r="B443">
        <v>260900</v>
      </c>
      <c r="C443" t="s">
        <v>344</v>
      </c>
      <c r="D443">
        <v>126858</v>
      </c>
      <c r="E443" s="10" t="str">
        <f>VLOOKUP(+F443, 'TABLE LBR'!$D$1:$E$15, 2,FALSE)</f>
        <v>Taylor</v>
      </c>
      <c r="F443">
        <v>42024</v>
      </c>
      <c r="G443">
        <v>100</v>
      </c>
      <c r="H443" t="s">
        <v>345</v>
      </c>
      <c r="I443">
        <v>42024</v>
      </c>
      <c r="J443" t="s">
        <v>48</v>
      </c>
      <c r="K443" t="s">
        <v>23</v>
      </c>
      <c r="L443" s="10" t="str">
        <f>VLOOKUP(+M443, 'TABLE LBR'!$A$2:$B$48, 2,FALSE)</f>
        <v>O&amp;M</v>
      </c>
      <c r="M443" t="s">
        <v>49</v>
      </c>
      <c r="N443" t="s">
        <v>25</v>
      </c>
      <c r="O443">
        <v>40000</v>
      </c>
      <c r="P443">
        <v>908</v>
      </c>
      <c r="Q443">
        <v>0</v>
      </c>
      <c r="R443" t="s">
        <v>26</v>
      </c>
      <c r="S443">
        <v>6</v>
      </c>
      <c r="T443" s="12">
        <f t="shared" si="6"/>
        <v>0.06</v>
      </c>
      <c r="U443">
        <v>2011</v>
      </c>
      <c r="V443" s="4">
        <v>7772</v>
      </c>
    </row>
    <row r="444" spans="1:22">
      <c r="A444" t="s">
        <v>343</v>
      </c>
      <c r="B444">
        <v>260900</v>
      </c>
      <c r="C444" t="s">
        <v>344</v>
      </c>
      <c r="D444">
        <v>126858</v>
      </c>
      <c r="E444" s="10" t="str">
        <f>VLOOKUP(+F444, 'TABLE LBR'!$D$1:$E$15, 2,FALSE)</f>
        <v>Taylor</v>
      </c>
      <c r="F444">
        <v>42024</v>
      </c>
      <c r="G444">
        <v>100</v>
      </c>
      <c r="H444" t="s">
        <v>345</v>
      </c>
      <c r="I444">
        <v>42024</v>
      </c>
      <c r="J444" t="s">
        <v>50</v>
      </c>
      <c r="K444" t="s">
        <v>23</v>
      </c>
      <c r="L444" s="10" t="str">
        <f>VLOOKUP(+M444, 'TABLE LBR'!$A$2:$B$48, 2,FALSE)</f>
        <v>O&amp;M</v>
      </c>
      <c r="M444" t="s">
        <v>51</v>
      </c>
      <c r="N444" t="s">
        <v>25</v>
      </c>
      <c r="O444">
        <v>40000</v>
      </c>
      <c r="P444">
        <v>908</v>
      </c>
      <c r="Q444">
        <v>0</v>
      </c>
      <c r="R444" t="s">
        <v>26</v>
      </c>
      <c r="S444">
        <v>10</v>
      </c>
      <c r="T444" s="12">
        <f t="shared" si="6"/>
        <v>0.1</v>
      </c>
      <c r="U444">
        <v>2011</v>
      </c>
      <c r="V444" s="4">
        <v>12954</v>
      </c>
    </row>
    <row r="445" spans="1:22">
      <c r="A445" t="s">
        <v>343</v>
      </c>
      <c r="B445">
        <v>260900</v>
      </c>
      <c r="C445" t="s">
        <v>344</v>
      </c>
      <c r="D445">
        <v>126858</v>
      </c>
      <c r="E445" s="10" t="str">
        <f>VLOOKUP(+F445, 'TABLE LBR'!$D$1:$E$15, 2,FALSE)</f>
        <v>Taylor</v>
      </c>
      <c r="F445">
        <v>42024</v>
      </c>
      <c r="G445">
        <v>100</v>
      </c>
      <c r="H445" t="s">
        <v>345</v>
      </c>
      <c r="I445">
        <v>42024</v>
      </c>
      <c r="J445" t="s">
        <v>33</v>
      </c>
      <c r="K445" t="s">
        <v>23</v>
      </c>
      <c r="L445" s="10" t="str">
        <f>VLOOKUP(+M445, 'TABLE LBR'!$A$2:$B$48, 2,FALSE)</f>
        <v>O&amp;M</v>
      </c>
      <c r="M445" t="s">
        <v>34</v>
      </c>
      <c r="N445" t="s">
        <v>25</v>
      </c>
      <c r="O445">
        <v>40000</v>
      </c>
      <c r="P445">
        <v>908</v>
      </c>
      <c r="Q445">
        <v>0</v>
      </c>
      <c r="R445" t="s">
        <v>26</v>
      </c>
      <c r="S445">
        <v>6</v>
      </c>
      <c r="T445" s="12">
        <f t="shared" si="6"/>
        <v>0.06</v>
      </c>
      <c r="U445">
        <v>2011</v>
      </c>
      <c r="V445" s="4">
        <v>7772</v>
      </c>
    </row>
    <row r="446" spans="1:22">
      <c r="A446" t="s">
        <v>343</v>
      </c>
      <c r="B446">
        <v>260900</v>
      </c>
      <c r="C446" t="s">
        <v>344</v>
      </c>
      <c r="D446">
        <v>126858</v>
      </c>
      <c r="E446" s="10" t="str">
        <f>VLOOKUP(+F446, 'TABLE LBR'!$D$1:$E$15, 2,FALSE)</f>
        <v>Taylor</v>
      </c>
      <c r="F446">
        <v>42024</v>
      </c>
      <c r="G446">
        <v>100</v>
      </c>
      <c r="H446" t="s">
        <v>345</v>
      </c>
      <c r="I446">
        <v>42024</v>
      </c>
      <c r="J446" t="s">
        <v>35</v>
      </c>
      <c r="K446" t="s">
        <v>23</v>
      </c>
      <c r="L446" s="10" t="str">
        <f>VLOOKUP(+M446, 'TABLE LBR'!$A$2:$B$48, 2,FALSE)</f>
        <v>O&amp;M</v>
      </c>
      <c r="M446" t="s">
        <v>36</v>
      </c>
      <c r="N446" t="s">
        <v>25</v>
      </c>
      <c r="O446">
        <v>40000</v>
      </c>
      <c r="P446">
        <v>908</v>
      </c>
      <c r="Q446">
        <v>0</v>
      </c>
      <c r="R446" t="s">
        <v>26</v>
      </c>
      <c r="S446">
        <v>12</v>
      </c>
      <c r="T446" s="12">
        <f t="shared" si="6"/>
        <v>0.12</v>
      </c>
      <c r="U446">
        <v>2011</v>
      </c>
      <c r="V446" s="4">
        <v>15545</v>
      </c>
    </row>
    <row r="447" spans="1:22">
      <c r="A447" t="s">
        <v>180</v>
      </c>
      <c r="B447">
        <v>707784</v>
      </c>
      <c r="C447" t="s">
        <v>181</v>
      </c>
      <c r="D447">
        <v>109332</v>
      </c>
      <c r="E447" s="10" t="str">
        <f>VLOOKUP(+F447, 'TABLE LBR'!$D$1:$E$15, 2,FALSE)</f>
        <v>McGee</v>
      </c>
      <c r="F447">
        <v>40243</v>
      </c>
      <c r="G447">
        <v>100</v>
      </c>
      <c r="H447" t="s">
        <v>182</v>
      </c>
      <c r="I447">
        <v>40243</v>
      </c>
      <c r="J447" t="s">
        <v>117</v>
      </c>
      <c r="K447" t="s">
        <v>23</v>
      </c>
      <c r="L447" s="10" t="str">
        <f>VLOOKUP(+M447, 'TABLE LBR'!$A$2:$B$48, 2,FALSE)</f>
        <v>ECCR</v>
      </c>
      <c r="M447" t="s">
        <v>118</v>
      </c>
      <c r="N447" t="s">
        <v>25</v>
      </c>
      <c r="O447">
        <v>40000</v>
      </c>
      <c r="P447">
        <v>908</v>
      </c>
      <c r="Q447">
        <v>0</v>
      </c>
      <c r="R447" t="s">
        <v>26</v>
      </c>
      <c r="S447">
        <v>5</v>
      </c>
      <c r="T447" s="12">
        <f t="shared" si="6"/>
        <v>0.05</v>
      </c>
      <c r="U447">
        <v>2011</v>
      </c>
      <c r="V447" s="4">
        <v>5582</v>
      </c>
    </row>
    <row r="448" spans="1:22">
      <c r="A448" t="s">
        <v>180</v>
      </c>
      <c r="B448">
        <v>707784</v>
      </c>
      <c r="C448" t="s">
        <v>181</v>
      </c>
      <c r="D448">
        <v>109332</v>
      </c>
      <c r="E448" s="10" t="str">
        <f>VLOOKUP(+F448, 'TABLE LBR'!$D$1:$E$15, 2,FALSE)</f>
        <v>McGee</v>
      </c>
      <c r="F448">
        <v>40243</v>
      </c>
      <c r="G448">
        <v>100</v>
      </c>
      <c r="H448" t="s">
        <v>182</v>
      </c>
      <c r="I448">
        <v>40243</v>
      </c>
      <c r="J448" t="s">
        <v>173</v>
      </c>
      <c r="K448" t="s">
        <v>23</v>
      </c>
      <c r="L448" s="10" t="str">
        <f>VLOOKUP(+M448, 'TABLE LBR'!$A$2:$B$48, 2,FALSE)</f>
        <v>O&amp;M</v>
      </c>
      <c r="M448" t="s">
        <v>174</v>
      </c>
      <c r="N448" t="s">
        <v>25</v>
      </c>
      <c r="O448">
        <v>40000</v>
      </c>
      <c r="P448">
        <v>908</v>
      </c>
      <c r="Q448">
        <v>0</v>
      </c>
      <c r="R448" t="s">
        <v>26</v>
      </c>
      <c r="S448">
        <v>30</v>
      </c>
      <c r="T448" s="12">
        <f t="shared" si="6"/>
        <v>0.3</v>
      </c>
      <c r="U448">
        <v>2011</v>
      </c>
      <c r="V448" s="4">
        <v>33493</v>
      </c>
    </row>
    <row r="449" spans="1:22">
      <c r="A449" t="s">
        <v>180</v>
      </c>
      <c r="B449">
        <v>707784</v>
      </c>
      <c r="C449" t="s">
        <v>181</v>
      </c>
      <c r="D449">
        <v>109332</v>
      </c>
      <c r="E449" s="10" t="str">
        <f>VLOOKUP(+F449, 'TABLE LBR'!$D$1:$E$15, 2,FALSE)</f>
        <v>McGee</v>
      </c>
      <c r="F449">
        <v>40243</v>
      </c>
      <c r="G449">
        <v>100</v>
      </c>
      <c r="H449" t="s">
        <v>182</v>
      </c>
      <c r="I449">
        <v>40243</v>
      </c>
      <c r="J449" t="s">
        <v>136</v>
      </c>
      <c r="K449" t="s">
        <v>23</v>
      </c>
      <c r="L449" s="10" t="str">
        <f>VLOOKUP(+M449, 'TABLE LBR'!$A$2:$B$48, 2,FALSE)</f>
        <v>O&amp;M</v>
      </c>
      <c r="M449" t="s">
        <v>137</v>
      </c>
      <c r="N449" t="s">
        <v>25</v>
      </c>
      <c r="O449">
        <v>40000</v>
      </c>
      <c r="P449">
        <v>908</v>
      </c>
      <c r="Q449">
        <v>0</v>
      </c>
      <c r="R449" t="s">
        <v>26</v>
      </c>
      <c r="S449">
        <v>20</v>
      </c>
      <c r="T449" s="12">
        <f t="shared" si="6"/>
        <v>0.2</v>
      </c>
      <c r="U449">
        <v>2011</v>
      </c>
      <c r="V449" s="4">
        <v>22328</v>
      </c>
    </row>
    <row r="450" spans="1:22">
      <c r="A450" t="s">
        <v>180</v>
      </c>
      <c r="B450">
        <v>707784</v>
      </c>
      <c r="C450" t="s">
        <v>181</v>
      </c>
      <c r="D450">
        <v>109332</v>
      </c>
      <c r="E450" s="10" t="str">
        <f>VLOOKUP(+F450, 'TABLE LBR'!$D$1:$E$15, 2,FALSE)</f>
        <v>McGee</v>
      </c>
      <c r="F450">
        <v>40243</v>
      </c>
      <c r="G450">
        <v>100</v>
      </c>
      <c r="H450" t="s">
        <v>182</v>
      </c>
      <c r="I450">
        <v>40243</v>
      </c>
      <c r="J450" t="s">
        <v>178</v>
      </c>
      <c r="K450" t="s">
        <v>23</v>
      </c>
      <c r="L450" s="10" t="str">
        <f>VLOOKUP(+M450, 'TABLE LBR'!$A$2:$B$48, 2,FALSE)</f>
        <v>O&amp;M</v>
      </c>
      <c r="M450" t="s">
        <v>179</v>
      </c>
      <c r="N450" t="s">
        <v>25</v>
      </c>
      <c r="O450">
        <v>40000</v>
      </c>
      <c r="P450">
        <v>908</v>
      </c>
      <c r="Q450">
        <v>0</v>
      </c>
      <c r="R450" t="s">
        <v>26</v>
      </c>
      <c r="S450">
        <v>35</v>
      </c>
      <c r="T450" s="12">
        <f t="shared" si="6"/>
        <v>0.35</v>
      </c>
      <c r="U450">
        <v>2011</v>
      </c>
      <c r="V450" s="4">
        <v>39075</v>
      </c>
    </row>
    <row r="451" spans="1:22">
      <c r="A451" t="s">
        <v>180</v>
      </c>
      <c r="B451">
        <v>707784</v>
      </c>
      <c r="C451" t="s">
        <v>181</v>
      </c>
      <c r="D451">
        <v>109332</v>
      </c>
      <c r="E451" s="10" t="str">
        <f>VLOOKUP(+F451, 'TABLE LBR'!$D$1:$E$15, 2,FALSE)</f>
        <v>McGee</v>
      </c>
      <c r="F451">
        <v>40243</v>
      </c>
      <c r="G451">
        <v>100</v>
      </c>
      <c r="H451" t="s">
        <v>182</v>
      </c>
      <c r="I451">
        <v>40243</v>
      </c>
      <c r="J451" t="s">
        <v>138</v>
      </c>
      <c r="K451" t="s">
        <v>23</v>
      </c>
      <c r="L451" s="10" t="str">
        <f>VLOOKUP(+M451, 'TABLE LBR'!$A$2:$B$48, 2,FALSE)</f>
        <v>O&amp;M</v>
      </c>
      <c r="M451" t="s">
        <v>139</v>
      </c>
      <c r="N451" t="s">
        <v>25</v>
      </c>
      <c r="O451">
        <v>40000</v>
      </c>
      <c r="P451">
        <v>908</v>
      </c>
      <c r="Q451">
        <v>0</v>
      </c>
      <c r="R451" t="s">
        <v>26</v>
      </c>
      <c r="S451">
        <v>10</v>
      </c>
      <c r="T451" s="12">
        <f t="shared" ref="T451:T514" si="7">G451/100*S451/100</f>
        <v>0.1</v>
      </c>
      <c r="U451">
        <v>2011</v>
      </c>
      <c r="V451" s="4">
        <v>11164</v>
      </c>
    </row>
    <row r="452" spans="1:22">
      <c r="A452" t="s">
        <v>191</v>
      </c>
      <c r="B452" t="s">
        <v>192</v>
      </c>
      <c r="C452" t="s">
        <v>193</v>
      </c>
      <c r="D452">
        <v>54396</v>
      </c>
      <c r="E452" s="10" t="str">
        <f>VLOOKUP(+F452, 'TABLE LBR'!$D$1:$E$15, 2,FALSE)</f>
        <v>McGee</v>
      </c>
      <c r="F452">
        <v>40243</v>
      </c>
      <c r="G452">
        <v>100</v>
      </c>
      <c r="H452" t="s">
        <v>194</v>
      </c>
      <c r="I452">
        <v>40243</v>
      </c>
      <c r="J452" t="s">
        <v>173</v>
      </c>
      <c r="K452" t="s">
        <v>23</v>
      </c>
      <c r="L452" s="10" t="str">
        <f>VLOOKUP(+M452, 'TABLE LBR'!$A$2:$B$48, 2,FALSE)</f>
        <v>O&amp;M</v>
      </c>
      <c r="M452" t="s">
        <v>174</v>
      </c>
      <c r="N452" t="s">
        <v>25</v>
      </c>
      <c r="O452">
        <v>40000</v>
      </c>
      <c r="P452">
        <v>908</v>
      </c>
      <c r="Q452">
        <v>0</v>
      </c>
      <c r="R452" t="s">
        <v>26</v>
      </c>
      <c r="S452">
        <v>100</v>
      </c>
      <c r="T452" s="12">
        <f t="shared" si="7"/>
        <v>1</v>
      </c>
      <c r="U452">
        <v>2011</v>
      </c>
      <c r="V452" s="4">
        <v>55546</v>
      </c>
    </row>
    <row r="453" spans="1:22">
      <c r="A453" t="s">
        <v>363</v>
      </c>
      <c r="B453">
        <v>363500</v>
      </c>
      <c r="C453" t="s">
        <v>364</v>
      </c>
      <c r="D453">
        <v>101397</v>
      </c>
      <c r="E453" s="10" t="str">
        <f>VLOOKUP(+F453, 'TABLE LBR'!$D$1:$E$15, 2,FALSE)</f>
        <v>McGee</v>
      </c>
      <c r="F453">
        <v>40242</v>
      </c>
      <c r="G453">
        <v>100</v>
      </c>
      <c r="H453" t="s">
        <v>365</v>
      </c>
      <c r="I453">
        <v>40242</v>
      </c>
      <c r="J453" t="s">
        <v>40</v>
      </c>
      <c r="K453" t="s">
        <v>23</v>
      </c>
      <c r="L453" s="10" t="str">
        <f>VLOOKUP(+M453, 'TABLE LBR'!$A$2:$B$48, 2,FALSE)</f>
        <v>ECCR</v>
      </c>
      <c r="M453" t="s">
        <v>41</v>
      </c>
      <c r="N453" t="s">
        <v>25</v>
      </c>
      <c r="O453">
        <v>40000</v>
      </c>
      <c r="P453">
        <v>908</v>
      </c>
      <c r="Q453">
        <v>0</v>
      </c>
      <c r="R453" t="s">
        <v>26</v>
      </c>
      <c r="S453">
        <v>1</v>
      </c>
      <c r="T453" s="12">
        <f t="shared" si="7"/>
        <v>0.01</v>
      </c>
      <c r="U453">
        <v>2011</v>
      </c>
      <c r="V453" s="4">
        <v>1035</v>
      </c>
    </row>
    <row r="454" spans="1:22">
      <c r="A454" t="s">
        <v>363</v>
      </c>
      <c r="B454">
        <v>363500</v>
      </c>
      <c r="C454" t="s">
        <v>364</v>
      </c>
      <c r="D454">
        <v>101397</v>
      </c>
      <c r="E454" s="10" t="str">
        <f>VLOOKUP(+F454, 'TABLE LBR'!$D$1:$E$15, 2,FALSE)</f>
        <v>McGee</v>
      </c>
      <c r="F454">
        <v>40242</v>
      </c>
      <c r="G454">
        <v>100</v>
      </c>
      <c r="H454" t="s">
        <v>365</v>
      </c>
      <c r="I454">
        <v>40242</v>
      </c>
      <c r="J454" t="s">
        <v>42</v>
      </c>
      <c r="K454" t="s">
        <v>23</v>
      </c>
      <c r="L454" s="10" t="str">
        <f>VLOOKUP(+M454, 'TABLE LBR'!$A$2:$B$48, 2,FALSE)</f>
        <v>ECCR</v>
      </c>
      <c r="M454" t="s">
        <v>43</v>
      </c>
      <c r="N454" t="s">
        <v>25</v>
      </c>
      <c r="O454">
        <v>40000</v>
      </c>
      <c r="P454">
        <v>908</v>
      </c>
      <c r="Q454">
        <v>0</v>
      </c>
      <c r="R454" t="s">
        <v>26</v>
      </c>
      <c r="S454">
        <v>1</v>
      </c>
      <c r="T454" s="12">
        <f t="shared" si="7"/>
        <v>0.01</v>
      </c>
      <c r="U454">
        <v>2011</v>
      </c>
      <c r="V454" s="4">
        <v>1035</v>
      </c>
    </row>
    <row r="455" spans="1:22">
      <c r="A455" t="s">
        <v>363</v>
      </c>
      <c r="B455">
        <v>363500</v>
      </c>
      <c r="C455" t="s">
        <v>364</v>
      </c>
      <c r="D455">
        <v>101397</v>
      </c>
      <c r="E455" s="10" t="str">
        <f>VLOOKUP(+F455, 'TABLE LBR'!$D$1:$E$15, 2,FALSE)</f>
        <v>McGee</v>
      </c>
      <c r="F455">
        <v>40242</v>
      </c>
      <c r="G455">
        <v>100</v>
      </c>
      <c r="H455" t="s">
        <v>365</v>
      </c>
      <c r="I455">
        <v>40242</v>
      </c>
      <c r="J455" t="s">
        <v>22</v>
      </c>
      <c r="K455" t="s">
        <v>23</v>
      </c>
      <c r="L455" s="10" t="str">
        <f>VLOOKUP(+M455, 'TABLE LBR'!$A$2:$B$48, 2,FALSE)</f>
        <v>ECCR</v>
      </c>
      <c r="M455" t="s">
        <v>24</v>
      </c>
      <c r="N455" t="s">
        <v>25</v>
      </c>
      <c r="O455">
        <v>40000</v>
      </c>
      <c r="P455">
        <v>908</v>
      </c>
      <c r="Q455">
        <v>0</v>
      </c>
      <c r="R455" t="s">
        <v>26</v>
      </c>
      <c r="S455">
        <v>2</v>
      </c>
      <c r="T455" s="12">
        <f t="shared" si="7"/>
        <v>0.02</v>
      </c>
      <c r="U455">
        <v>2011</v>
      </c>
      <c r="V455" s="4">
        <v>2071</v>
      </c>
    </row>
    <row r="456" spans="1:22">
      <c r="A456" t="s">
        <v>363</v>
      </c>
      <c r="B456">
        <v>363500</v>
      </c>
      <c r="C456" t="s">
        <v>364</v>
      </c>
      <c r="D456">
        <v>101397</v>
      </c>
      <c r="E456" s="10" t="str">
        <f>VLOOKUP(+F456, 'TABLE LBR'!$D$1:$E$15, 2,FALSE)</f>
        <v>McGee</v>
      </c>
      <c r="F456">
        <v>40242</v>
      </c>
      <c r="G456">
        <v>100</v>
      </c>
      <c r="H456" t="s">
        <v>365</v>
      </c>
      <c r="I456">
        <v>40242</v>
      </c>
      <c r="J456" t="s">
        <v>27</v>
      </c>
      <c r="K456" t="s">
        <v>23</v>
      </c>
      <c r="L456" s="10" t="str">
        <f>VLOOKUP(+M456, 'TABLE LBR'!$A$2:$B$48, 2,FALSE)</f>
        <v>ECCR</v>
      </c>
      <c r="M456" t="s">
        <v>28</v>
      </c>
      <c r="N456" t="s">
        <v>25</v>
      </c>
      <c r="O456">
        <v>40000</v>
      </c>
      <c r="P456">
        <v>908</v>
      </c>
      <c r="Q456">
        <v>0</v>
      </c>
      <c r="R456" t="s">
        <v>26</v>
      </c>
      <c r="S456">
        <v>1</v>
      </c>
      <c r="T456" s="12">
        <f t="shared" si="7"/>
        <v>0.01</v>
      </c>
      <c r="U456">
        <v>2011</v>
      </c>
      <c r="V456" s="4">
        <v>1035</v>
      </c>
    </row>
    <row r="457" spans="1:22">
      <c r="A457" t="s">
        <v>363</v>
      </c>
      <c r="B457">
        <v>363500</v>
      </c>
      <c r="C457" t="s">
        <v>364</v>
      </c>
      <c r="D457">
        <v>101397</v>
      </c>
      <c r="E457" s="10" t="str">
        <f>VLOOKUP(+F457, 'TABLE LBR'!$D$1:$E$15, 2,FALSE)</f>
        <v>McGee</v>
      </c>
      <c r="F457">
        <v>40242</v>
      </c>
      <c r="G457">
        <v>100</v>
      </c>
      <c r="H457" t="s">
        <v>365</v>
      </c>
      <c r="I457">
        <v>40242</v>
      </c>
      <c r="J457" t="s">
        <v>117</v>
      </c>
      <c r="K457" t="s">
        <v>23</v>
      </c>
      <c r="L457" s="10" t="str">
        <f>VLOOKUP(+M457, 'TABLE LBR'!$A$2:$B$48, 2,FALSE)</f>
        <v>ECCR</v>
      </c>
      <c r="M457" t="s">
        <v>118</v>
      </c>
      <c r="N457" t="s">
        <v>25</v>
      </c>
      <c r="O457">
        <v>40000</v>
      </c>
      <c r="P457">
        <v>908</v>
      </c>
      <c r="Q457">
        <v>0</v>
      </c>
      <c r="R457" t="s">
        <v>26</v>
      </c>
      <c r="S457">
        <v>10</v>
      </c>
      <c r="T457" s="12">
        <f t="shared" si="7"/>
        <v>0.1</v>
      </c>
      <c r="U457">
        <v>2011</v>
      </c>
      <c r="V457" s="4">
        <v>10354</v>
      </c>
    </row>
    <row r="458" spans="1:22">
      <c r="A458" t="s">
        <v>363</v>
      </c>
      <c r="B458">
        <v>363500</v>
      </c>
      <c r="C458" t="s">
        <v>364</v>
      </c>
      <c r="D458">
        <v>101397</v>
      </c>
      <c r="E458" s="10" t="str">
        <f>VLOOKUP(+F458, 'TABLE LBR'!$D$1:$E$15, 2,FALSE)</f>
        <v>McGee</v>
      </c>
      <c r="F458">
        <v>40242</v>
      </c>
      <c r="G458">
        <v>100</v>
      </c>
      <c r="H458" t="s">
        <v>365</v>
      </c>
      <c r="I458">
        <v>40242</v>
      </c>
      <c r="J458" t="s">
        <v>131</v>
      </c>
      <c r="K458" t="s">
        <v>23</v>
      </c>
      <c r="L458" s="10" t="str">
        <f>VLOOKUP(+M458, 'TABLE LBR'!$A$2:$B$48, 2,FALSE)</f>
        <v>O&amp;M</v>
      </c>
      <c r="M458" t="s">
        <v>132</v>
      </c>
      <c r="N458" t="s">
        <v>25</v>
      </c>
      <c r="O458">
        <v>40000</v>
      </c>
      <c r="P458">
        <v>907</v>
      </c>
      <c r="Q458">
        <v>0</v>
      </c>
      <c r="R458" t="s">
        <v>26</v>
      </c>
      <c r="S458">
        <v>45</v>
      </c>
      <c r="T458" s="12">
        <f t="shared" si="7"/>
        <v>0.45</v>
      </c>
      <c r="U458">
        <v>2011</v>
      </c>
      <c r="V458" s="4">
        <v>46595</v>
      </c>
    </row>
    <row r="459" spans="1:22">
      <c r="A459" t="s">
        <v>363</v>
      </c>
      <c r="B459">
        <v>363500</v>
      </c>
      <c r="C459" t="s">
        <v>364</v>
      </c>
      <c r="D459">
        <v>101397</v>
      </c>
      <c r="E459" s="10" t="str">
        <f>VLOOKUP(+F459, 'TABLE LBR'!$D$1:$E$15, 2,FALSE)</f>
        <v>McGee</v>
      </c>
      <c r="F459">
        <v>40242</v>
      </c>
      <c r="G459">
        <v>100</v>
      </c>
      <c r="H459" t="s">
        <v>365</v>
      </c>
      <c r="I459">
        <v>40242</v>
      </c>
      <c r="J459" t="s">
        <v>163</v>
      </c>
      <c r="K459" t="s">
        <v>23</v>
      </c>
      <c r="L459" s="10" t="str">
        <f>VLOOKUP(+M459, 'TABLE LBR'!$A$2:$B$48, 2,FALSE)</f>
        <v>O&amp;M</v>
      </c>
      <c r="M459" t="s">
        <v>164</v>
      </c>
      <c r="N459" t="s">
        <v>25</v>
      </c>
      <c r="O459">
        <v>40000</v>
      </c>
      <c r="P459">
        <v>908</v>
      </c>
      <c r="Q459">
        <v>0</v>
      </c>
      <c r="R459" t="s">
        <v>26</v>
      </c>
      <c r="S459">
        <v>40</v>
      </c>
      <c r="T459" s="12">
        <f t="shared" si="7"/>
        <v>0.4</v>
      </c>
      <c r="U459">
        <v>2011</v>
      </c>
      <c r="V459" s="4">
        <v>41418</v>
      </c>
    </row>
    <row r="460" spans="1:22" ht="24.75">
      <c r="A460" t="s">
        <v>232</v>
      </c>
      <c r="B460">
        <v>520903</v>
      </c>
      <c r="C460" t="s">
        <v>233</v>
      </c>
      <c r="D460">
        <v>66341</v>
      </c>
      <c r="E460" s="10" t="str">
        <f>VLOOKUP(+F460, 'TABLE LBR'!$D$1:$E$15, 2,FALSE)</f>
        <v>Oswald</v>
      </c>
      <c r="F460">
        <v>40245</v>
      </c>
      <c r="G460">
        <v>100</v>
      </c>
      <c r="H460" t="s">
        <v>234</v>
      </c>
      <c r="I460">
        <v>40245</v>
      </c>
      <c r="J460" t="s">
        <v>25</v>
      </c>
      <c r="K460" t="s">
        <v>23</v>
      </c>
      <c r="L460" s="10" t="str">
        <f>VLOOKUP(+M460, 'TABLE LBR'!$A$2:$B$48, 2,FALSE)</f>
        <v>LTG Capital</v>
      </c>
      <c r="M460">
        <v>2553</v>
      </c>
      <c r="N460">
        <v>2553</v>
      </c>
      <c r="O460">
        <v>40000</v>
      </c>
      <c r="P460">
        <v>308</v>
      </c>
      <c r="Q460">
        <v>2600</v>
      </c>
      <c r="R460" t="s">
        <v>26</v>
      </c>
      <c r="S460">
        <v>6.3</v>
      </c>
      <c r="T460" s="12">
        <f t="shared" si="7"/>
        <v>6.3E-2</v>
      </c>
      <c r="U460">
        <v>2011</v>
      </c>
      <c r="V460" s="4">
        <v>4268</v>
      </c>
    </row>
    <row r="461" spans="1:22" ht="24.75">
      <c r="A461" t="s">
        <v>232</v>
      </c>
      <c r="B461">
        <v>520903</v>
      </c>
      <c r="C461" t="s">
        <v>233</v>
      </c>
      <c r="D461">
        <v>66341</v>
      </c>
      <c r="E461" s="10" t="str">
        <f>VLOOKUP(+F461, 'TABLE LBR'!$D$1:$E$15, 2,FALSE)</f>
        <v>Oswald</v>
      </c>
      <c r="F461">
        <v>40245</v>
      </c>
      <c r="G461">
        <v>100</v>
      </c>
      <c r="H461" t="s">
        <v>234</v>
      </c>
      <c r="I461">
        <v>40245</v>
      </c>
      <c r="J461" t="s">
        <v>25</v>
      </c>
      <c r="K461" t="s">
        <v>23</v>
      </c>
      <c r="L461" s="10" t="str">
        <f>VLOOKUP(+M461, 'TABLE LBR'!$A$2:$B$48, 2,FALSE)</f>
        <v>LTG Capital</v>
      </c>
      <c r="M461">
        <v>2556</v>
      </c>
      <c r="N461">
        <v>2556</v>
      </c>
      <c r="O461">
        <v>40000</v>
      </c>
      <c r="P461">
        <v>308</v>
      </c>
      <c r="Q461">
        <v>2600</v>
      </c>
      <c r="R461" t="s">
        <v>26</v>
      </c>
      <c r="S461">
        <v>28.7</v>
      </c>
      <c r="T461" s="12">
        <f t="shared" si="7"/>
        <v>0.28699999999999998</v>
      </c>
      <c r="U461">
        <v>2011</v>
      </c>
      <c r="V461" s="4">
        <v>19443</v>
      </c>
    </row>
    <row r="462" spans="1:22">
      <c r="A462" t="s">
        <v>232</v>
      </c>
      <c r="B462">
        <v>520903</v>
      </c>
      <c r="C462" t="s">
        <v>233</v>
      </c>
      <c r="D462">
        <v>66341</v>
      </c>
      <c r="E462" s="10" t="str">
        <f>VLOOKUP(+F462, 'TABLE LBR'!$D$1:$E$15, 2,FALSE)</f>
        <v>Oswald</v>
      </c>
      <c r="F462">
        <v>40245</v>
      </c>
      <c r="G462">
        <v>100</v>
      </c>
      <c r="H462" t="s">
        <v>234</v>
      </c>
      <c r="I462">
        <v>40245</v>
      </c>
      <c r="J462" t="s">
        <v>109</v>
      </c>
      <c r="K462" t="s">
        <v>23</v>
      </c>
      <c r="L462" s="10" t="str">
        <f>VLOOKUP(+M462, 'TABLE LBR'!$A$2:$B$48, 2,FALSE)</f>
        <v>LTG O&amp;M</v>
      </c>
      <c r="M462" t="s">
        <v>110</v>
      </c>
      <c r="N462" t="s">
        <v>25</v>
      </c>
      <c r="O462">
        <v>40000</v>
      </c>
      <c r="P462">
        <v>908</v>
      </c>
      <c r="Q462">
        <v>0</v>
      </c>
      <c r="R462" t="s">
        <v>26</v>
      </c>
      <c r="S462">
        <v>65</v>
      </c>
      <c r="T462" s="12">
        <f t="shared" si="7"/>
        <v>0.65</v>
      </c>
      <c r="U462">
        <v>2011</v>
      </c>
      <c r="V462" s="4">
        <v>44035</v>
      </c>
    </row>
    <row r="463" spans="1:22">
      <c r="A463" t="s">
        <v>314</v>
      </c>
      <c r="B463">
        <v>657780</v>
      </c>
      <c r="C463" t="s">
        <v>218</v>
      </c>
      <c r="D463">
        <v>33909</v>
      </c>
      <c r="E463" s="10" t="str">
        <f>VLOOKUP(+F463, 'TABLE LBR'!$D$1:$E$15, 2,FALSE)</f>
        <v>Oswald</v>
      </c>
      <c r="F463">
        <v>40246</v>
      </c>
      <c r="G463">
        <v>100</v>
      </c>
      <c r="H463" t="s">
        <v>315</v>
      </c>
      <c r="I463">
        <v>40246</v>
      </c>
      <c r="J463" t="s">
        <v>282</v>
      </c>
      <c r="K463" t="s">
        <v>23</v>
      </c>
      <c r="L463" s="10" t="str">
        <f>VLOOKUP(+M463, 'TABLE LBR'!$A$2:$B$48, 2,FALSE)</f>
        <v>ECCR</v>
      </c>
      <c r="M463" t="s">
        <v>283</v>
      </c>
      <c r="N463" t="s">
        <v>25</v>
      </c>
      <c r="O463">
        <v>40000</v>
      </c>
      <c r="P463">
        <v>908</v>
      </c>
      <c r="Q463">
        <v>0</v>
      </c>
      <c r="R463" t="s">
        <v>26</v>
      </c>
      <c r="S463">
        <v>5</v>
      </c>
      <c r="T463" s="12">
        <f t="shared" si="7"/>
        <v>0.05</v>
      </c>
      <c r="U463">
        <v>2011</v>
      </c>
      <c r="V463" s="4">
        <v>1731</v>
      </c>
    </row>
    <row r="464" spans="1:22">
      <c r="A464" t="s">
        <v>314</v>
      </c>
      <c r="B464">
        <v>657780</v>
      </c>
      <c r="C464" t="s">
        <v>218</v>
      </c>
      <c r="D464">
        <v>33909</v>
      </c>
      <c r="E464" s="10" t="str">
        <f>VLOOKUP(+F464, 'TABLE LBR'!$D$1:$E$15, 2,FALSE)</f>
        <v>Oswald</v>
      </c>
      <c r="F464">
        <v>40246</v>
      </c>
      <c r="G464">
        <v>100</v>
      </c>
      <c r="H464" t="s">
        <v>315</v>
      </c>
      <c r="I464">
        <v>40246</v>
      </c>
      <c r="J464" t="s">
        <v>295</v>
      </c>
      <c r="K464" t="s">
        <v>23</v>
      </c>
      <c r="L464" s="10" t="str">
        <f>VLOOKUP(+M464, 'TABLE LBR'!$A$2:$B$48, 2,FALSE)</f>
        <v>ECCR</v>
      </c>
      <c r="M464" t="s">
        <v>296</v>
      </c>
      <c r="N464" t="s">
        <v>25</v>
      </c>
      <c r="O464">
        <v>40000</v>
      </c>
      <c r="P464">
        <v>908</v>
      </c>
      <c r="Q464">
        <v>0</v>
      </c>
      <c r="R464" t="s">
        <v>26</v>
      </c>
      <c r="S464">
        <v>5</v>
      </c>
      <c r="T464" s="12">
        <f t="shared" si="7"/>
        <v>0.05</v>
      </c>
      <c r="U464">
        <v>2011</v>
      </c>
      <c r="V464" s="4">
        <v>1731</v>
      </c>
    </row>
    <row r="465" spans="1:22">
      <c r="A465" t="s">
        <v>314</v>
      </c>
      <c r="B465">
        <v>657780</v>
      </c>
      <c r="C465" t="s">
        <v>218</v>
      </c>
      <c r="D465">
        <v>33909</v>
      </c>
      <c r="E465" s="10" t="str">
        <f>VLOOKUP(+F465, 'TABLE LBR'!$D$1:$E$15, 2,FALSE)</f>
        <v>Oswald</v>
      </c>
      <c r="F465">
        <v>40246</v>
      </c>
      <c r="G465">
        <v>100</v>
      </c>
      <c r="H465" t="s">
        <v>315</v>
      </c>
      <c r="I465">
        <v>40246</v>
      </c>
      <c r="J465" t="s">
        <v>22</v>
      </c>
      <c r="K465" t="s">
        <v>23</v>
      </c>
      <c r="L465" s="10" t="str">
        <f>VLOOKUP(+M465, 'TABLE LBR'!$A$2:$B$48, 2,FALSE)</f>
        <v>ECCR</v>
      </c>
      <c r="M465" t="s">
        <v>24</v>
      </c>
      <c r="N465" t="s">
        <v>25</v>
      </c>
      <c r="O465">
        <v>40000</v>
      </c>
      <c r="P465">
        <v>908</v>
      </c>
      <c r="Q465">
        <v>0</v>
      </c>
      <c r="R465" t="s">
        <v>26</v>
      </c>
      <c r="S465">
        <v>10</v>
      </c>
      <c r="T465" s="12">
        <f t="shared" si="7"/>
        <v>0.1</v>
      </c>
      <c r="U465">
        <v>2011</v>
      </c>
      <c r="V465" s="4">
        <v>3463</v>
      </c>
    </row>
    <row r="466" spans="1:22">
      <c r="A466" t="s">
        <v>314</v>
      </c>
      <c r="B466">
        <v>657780</v>
      </c>
      <c r="C466" t="s">
        <v>218</v>
      </c>
      <c r="D466">
        <v>33909</v>
      </c>
      <c r="E466" s="10" t="str">
        <f>VLOOKUP(+F466, 'TABLE LBR'!$D$1:$E$15, 2,FALSE)</f>
        <v>Oswald</v>
      </c>
      <c r="F466">
        <v>40246</v>
      </c>
      <c r="G466">
        <v>100</v>
      </c>
      <c r="H466" t="s">
        <v>315</v>
      </c>
      <c r="I466">
        <v>40246</v>
      </c>
      <c r="J466" t="s">
        <v>27</v>
      </c>
      <c r="K466" t="s">
        <v>23</v>
      </c>
      <c r="L466" s="10" t="str">
        <f>VLOOKUP(+M466, 'TABLE LBR'!$A$2:$B$48, 2,FALSE)</f>
        <v>ECCR</v>
      </c>
      <c r="M466" t="s">
        <v>28</v>
      </c>
      <c r="N466" t="s">
        <v>25</v>
      </c>
      <c r="O466">
        <v>40000</v>
      </c>
      <c r="P466">
        <v>908</v>
      </c>
      <c r="Q466">
        <v>0</v>
      </c>
      <c r="R466" t="s">
        <v>26</v>
      </c>
      <c r="S466">
        <v>10</v>
      </c>
      <c r="T466" s="12">
        <f t="shared" si="7"/>
        <v>0.1</v>
      </c>
      <c r="U466">
        <v>2011</v>
      </c>
      <c r="V466" s="4">
        <v>3463</v>
      </c>
    </row>
    <row r="467" spans="1:22">
      <c r="A467" t="s">
        <v>314</v>
      </c>
      <c r="B467">
        <v>657780</v>
      </c>
      <c r="C467" t="s">
        <v>218</v>
      </c>
      <c r="D467">
        <v>33909</v>
      </c>
      <c r="E467" s="10" t="str">
        <f>VLOOKUP(+F467, 'TABLE LBR'!$D$1:$E$15, 2,FALSE)</f>
        <v>Oswald</v>
      </c>
      <c r="F467">
        <v>40246</v>
      </c>
      <c r="G467">
        <v>100</v>
      </c>
      <c r="H467" t="s">
        <v>315</v>
      </c>
      <c r="I467">
        <v>40246</v>
      </c>
      <c r="J467" t="s">
        <v>129</v>
      </c>
      <c r="K467" t="s">
        <v>23</v>
      </c>
      <c r="L467" s="10" t="str">
        <f>VLOOKUP(+M467, 'TABLE LBR'!$A$2:$B$48, 2,FALSE)</f>
        <v>ECCR</v>
      </c>
      <c r="M467" t="s">
        <v>130</v>
      </c>
      <c r="N467" t="s">
        <v>25</v>
      </c>
      <c r="O467">
        <v>40000</v>
      </c>
      <c r="P467">
        <v>908</v>
      </c>
      <c r="Q467">
        <v>0</v>
      </c>
      <c r="R467" t="s">
        <v>26</v>
      </c>
      <c r="S467">
        <v>5</v>
      </c>
      <c r="T467" s="12">
        <f t="shared" si="7"/>
        <v>0.05</v>
      </c>
      <c r="U467">
        <v>2011</v>
      </c>
      <c r="V467" s="4">
        <v>1731</v>
      </c>
    </row>
    <row r="468" spans="1:22">
      <c r="A468" t="s">
        <v>314</v>
      </c>
      <c r="B468">
        <v>657780</v>
      </c>
      <c r="C468" t="s">
        <v>218</v>
      </c>
      <c r="D468">
        <v>33909</v>
      </c>
      <c r="E468" s="10" t="str">
        <f>VLOOKUP(+F468, 'TABLE LBR'!$D$1:$E$15, 2,FALSE)</f>
        <v>Oswald</v>
      </c>
      <c r="F468">
        <v>40246</v>
      </c>
      <c r="G468">
        <v>100</v>
      </c>
      <c r="H468" t="s">
        <v>315</v>
      </c>
      <c r="I468">
        <v>40246</v>
      </c>
      <c r="J468" t="s">
        <v>312</v>
      </c>
      <c r="K468" t="s">
        <v>23</v>
      </c>
      <c r="L468" s="10" t="str">
        <f>VLOOKUP(+M468, 'TABLE LBR'!$A$2:$B$48, 2,FALSE)</f>
        <v>O&amp;M</v>
      </c>
      <c r="M468" t="s">
        <v>313</v>
      </c>
      <c r="N468" t="s">
        <v>25</v>
      </c>
      <c r="O468">
        <v>40000</v>
      </c>
      <c r="P468">
        <v>908</v>
      </c>
      <c r="Q468">
        <v>0</v>
      </c>
      <c r="R468" t="s">
        <v>26</v>
      </c>
      <c r="S468">
        <v>5</v>
      </c>
      <c r="T468" s="12">
        <f t="shared" si="7"/>
        <v>0.05</v>
      </c>
      <c r="U468">
        <v>2011</v>
      </c>
      <c r="V468" s="4">
        <v>1731</v>
      </c>
    </row>
    <row r="469" spans="1:22">
      <c r="A469" t="s">
        <v>314</v>
      </c>
      <c r="B469">
        <v>657780</v>
      </c>
      <c r="C469" t="s">
        <v>218</v>
      </c>
      <c r="D469">
        <v>33909</v>
      </c>
      <c r="E469" s="10" t="str">
        <f>VLOOKUP(+F469, 'TABLE LBR'!$D$1:$E$15, 2,FALSE)</f>
        <v>Oswald</v>
      </c>
      <c r="F469">
        <v>40246</v>
      </c>
      <c r="G469">
        <v>100</v>
      </c>
      <c r="H469" t="s">
        <v>315</v>
      </c>
      <c r="I469">
        <v>40246</v>
      </c>
      <c r="J469" t="s">
        <v>297</v>
      </c>
      <c r="K469" t="s">
        <v>23</v>
      </c>
      <c r="L469" s="10" t="str">
        <f>VLOOKUP(+M469, 'TABLE LBR'!$A$2:$B$48, 2,FALSE)</f>
        <v>O&amp;M</v>
      </c>
      <c r="M469" t="s">
        <v>298</v>
      </c>
      <c r="N469" t="s">
        <v>25</v>
      </c>
      <c r="O469">
        <v>40000</v>
      </c>
      <c r="P469">
        <v>908</v>
      </c>
      <c r="Q469">
        <v>0</v>
      </c>
      <c r="R469" t="s">
        <v>26</v>
      </c>
      <c r="S469">
        <v>5</v>
      </c>
      <c r="T469" s="12">
        <f t="shared" si="7"/>
        <v>0.05</v>
      </c>
      <c r="U469">
        <v>2011</v>
      </c>
      <c r="V469" s="4">
        <v>1731</v>
      </c>
    </row>
    <row r="470" spans="1:22">
      <c r="A470" t="s">
        <v>314</v>
      </c>
      <c r="B470">
        <v>657780</v>
      </c>
      <c r="C470" t="s">
        <v>218</v>
      </c>
      <c r="D470">
        <v>33909</v>
      </c>
      <c r="E470" s="10" t="str">
        <f>VLOOKUP(+F470, 'TABLE LBR'!$D$1:$E$15, 2,FALSE)</f>
        <v>Oswald</v>
      </c>
      <c r="F470">
        <v>40246</v>
      </c>
      <c r="G470">
        <v>100</v>
      </c>
      <c r="H470" t="s">
        <v>315</v>
      </c>
      <c r="I470">
        <v>40246</v>
      </c>
      <c r="J470" t="s">
        <v>299</v>
      </c>
      <c r="K470" t="s">
        <v>23</v>
      </c>
      <c r="L470" s="10" t="str">
        <f>VLOOKUP(+M470, 'TABLE LBR'!$A$2:$B$48, 2,FALSE)</f>
        <v>O&amp;M</v>
      </c>
      <c r="M470" t="s">
        <v>300</v>
      </c>
      <c r="N470" t="s">
        <v>25</v>
      </c>
      <c r="O470">
        <v>40000</v>
      </c>
      <c r="P470">
        <v>908</v>
      </c>
      <c r="Q470">
        <v>0</v>
      </c>
      <c r="R470" t="s">
        <v>26</v>
      </c>
      <c r="S470">
        <v>5</v>
      </c>
      <c r="T470" s="12">
        <f t="shared" si="7"/>
        <v>0.05</v>
      </c>
      <c r="U470">
        <v>2011</v>
      </c>
      <c r="V470" s="4">
        <v>1731</v>
      </c>
    </row>
    <row r="471" spans="1:22">
      <c r="A471" t="s">
        <v>314</v>
      </c>
      <c r="B471">
        <v>657780</v>
      </c>
      <c r="C471" t="s">
        <v>218</v>
      </c>
      <c r="D471">
        <v>33909</v>
      </c>
      <c r="E471" s="10" t="str">
        <f>VLOOKUP(+F471, 'TABLE LBR'!$D$1:$E$15, 2,FALSE)</f>
        <v>Oswald</v>
      </c>
      <c r="F471">
        <v>40246</v>
      </c>
      <c r="G471">
        <v>100</v>
      </c>
      <c r="H471" t="s">
        <v>315</v>
      </c>
      <c r="I471">
        <v>40246</v>
      </c>
      <c r="J471" t="s">
        <v>301</v>
      </c>
      <c r="K471" t="s">
        <v>23</v>
      </c>
      <c r="L471" s="10" t="str">
        <f>VLOOKUP(+M471, 'TABLE LBR'!$A$2:$B$48, 2,FALSE)</f>
        <v>O&amp;M</v>
      </c>
      <c r="M471" t="s">
        <v>302</v>
      </c>
      <c r="N471" t="s">
        <v>25</v>
      </c>
      <c r="O471">
        <v>40000</v>
      </c>
      <c r="P471">
        <v>908</v>
      </c>
      <c r="Q471">
        <v>0</v>
      </c>
      <c r="R471" t="s">
        <v>26</v>
      </c>
      <c r="S471">
        <v>10</v>
      </c>
      <c r="T471" s="12">
        <f t="shared" si="7"/>
        <v>0.1</v>
      </c>
      <c r="U471">
        <v>2011</v>
      </c>
      <c r="V471" s="4">
        <v>3463</v>
      </c>
    </row>
    <row r="472" spans="1:22">
      <c r="A472" t="s">
        <v>314</v>
      </c>
      <c r="B472">
        <v>657780</v>
      </c>
      <c r="C472" t="s">
        <v>218</v>
      </c>
      <c r="D472">
        <v>33909</v>
      </c>
      <c r="E472" s="10" t="str">
        <f>VLOOKUP(+F472, 'TABLE LBR'!$D$1:$E$15, 2,FALSE)</f>
        <v>Oswald</v>
      </c>
      <c r="F472">
        <v>40246</v>
      </c>
      <c r="G472">
        <v>100</v>
      </c>
      <c r="H472" t="s">
        <v>315</v>
      </c>
      <c r="I472">
        <v>40246</v>
      </c>
      <c r="J472" t="s">
        <v>303</v>
      </c>
      <c r="K472" t="s">
        <v>23</v>
      </c>
      <c r="L472" s="10" t="str">
        <f>VLOOKUP(+M472, 'TABLE LBR'!$A$2:$B$48, 2,FALSE)</f>
        <v>O&amp;M</v>
      </c>
      <c r="M472" t="s">
        <v>304</v>
      </c>
      <c r="N472" t="s">
        <v>25</v>
      </c>
      <c r="O472">
        <v>40000</v>
      </c>
      <c r="P472">
        <v>908</v>
      </c>
      <c r="Q472">
        <v>0</v>
      </c>
      <c r="R472" t="s">
        <v>26</v>
      </c>
      <c r="S472">
        <v>10</v>
      </c>
      <c r="T472" s="12">
        <f t="shared" si="7"/>
        <v>0.1</v>
      </c>
      <c r="U472">
        <v>2011</v>
      </c>
      <c r="V472" s="4">
        <v>3463</v>
      </c>
    </row>
    <row r="473" spans="1:22">
      <c r="A473" t="s">
        <v>314</v>
      </c>
      <c r="B473">
        <v>657780</v>
      </c>
      <c r="C473" t="s">
        <v>218</v>
      </c>
      <c r="D473">
        <v>33909</v>
      </c>
      <c r="E473" s="10" t="str">
        <f>VLOOKUP(+F473, 'TABLE LBR'!$D$1:$E$15, 2,FALSE)</f>
        <v>Oswald</v>
      </c>
      <c r="F473">
        <v>40246</v>
      </c>
      <c r="G473">
        <v>100</v>
      </c>
      <c r="H473" t="s">
        <v>315</v>
      </c>
      <c r="I473">
        <v>40246</v>
      </c>
      <c r="J473" t="s">
        <v>305</v>
      </c>
      <c r="K473" t="s">
        <v>23</v>
      </c>
      <c r="L473" s="10" t="str">
        <f>VLOOKUP(+M473, 'TABLE LBR'!$A$2:$B$48, 2,FALSE)</f>
        <v>O&amp;M</v>
      </c>
      <c r="M473" t="s">
        <v>306</v>
      </c>
      <c r="N473" t="s">
        <v>25</v>
      </c>
      <c r="O473">
        <v>40000</v>
      </c>
      <c r="P473">
        <v>908</v>
      </c>
      <c r="Q473">
        <v>0</v>
      </c>
      <c r="R473" t="s">
        <v>26</v>
      </c>
      <c r="S473">
        <v>10</v>
      </c>
      <c r="T473" s="12">
        <f t="shared" si="7"/>
        <v>0.1</v>
      </c>
      <c r="U473">
        <v>2011</v>
      </c>
      <c r="V473" s="4">
        <v>3463</v>
      </c>
    </row>
    <row r="474" spans="1:22">
      <c r="A474" t="s">
        <v>314</v>
      </c>
      <c r="B474">
        <v>657780</v>
      </c>
      <c r="C474" t="s">
        <v>218</v>
      </c>
      <c r="D474">
        <v>33909</v>
      </c>
      <c r="E474" s="10" t="str">
        <f>VLOOKUP(+F474, 'TABLE LBR'!$D$1:$E$15, 2,FALSE)</f>
        <v>Oswald</v>
      </c>
      <c r="F474">
        <v>40246</v>
      </c>
      <c r="G474">
        <v>100</v>
      </c>
      <c r="H474" t="s">
        <v>315</v>
      </c>
      <c r="I474">
        <v>40246</v>
      </c>
      <c r="J474" t="s">
        <v>33</v>
      </c>
      <c r="K474" t="s">
        <v>23</v>
      </c>
      <c r="L474" s="10" t="str">
        <f>VLOOKUP(+M474, 'TABLE LBR'!$A$2:$B$48, 2,FALSE)</f>
        <v>O&amp;M</v>
      </c>
      <c r="M474" t="s">
        <v>34</v>
      </c>
      <c r="N474" t="s">
        <v>25</v>
      </c>
      <c r="O474">
        <v>40000</v>
      </c>
      <c r="P474">
        <v>908</v>
      </c>
      <c r="Q474">
        <v>0</v>
      </c>
      <c r="R474" t="s">
        <v>26</v>
      </c>
      <c r="S474">
        <v>10</v>
      </c>
      <c r="T474" s="12">
        <f t="shared" si="7"/>
        <v>0.1</v>
      </c>
      <c r="U474">
        <v>2011</v>
      </c>
      <c r="V474" s="4">
        <v>3463</v>
      </c>
    </row>
    <row r="475" spans="1:22">
      <c r="A475" t="s">
        <v>314</v>
      </c>
      <c r="B475">
        <v>657780</v>
      </c>
      <c r="C475" t="s">
        <v>218</v>
      </c>
      <c r="D475">
        <v>33909</v>
      </c>
      <c r="E475" s="10" t="str">
        <f>VLOOKUP(+F475, 'TABLE LBR'!$D$1:$E$15, 2,FALSE)</f>
        <v>Oswald</v>
      </c>
      <c r="F475">
        <v>40246</v>
      </c>
      <c r="G475">
        <v>100</v>
      </c>
      <c r="H475" t="s">
        <v>315</v>
      </c>
      <c r="I475">
        <v>40246</v>
      </c>
      <c r="J475" t="s">
        <v>35</v>
      </c>
      <c r="K475" t="s">
        <v>23</v>
      </c>
      <c r="L475" s="10" t="str">
        <f>VLOOKUP(+M475, 'TABLE LBR'!$A$2:$B$48, 2,FALSE)</f>
        <v>O&amp;M</v>
      </c>
      <c r="M475" t="s">
        <v>36</v>
      </c>
      <c r="N475" t="s">
        <v>25</v>
      </c>
      <c r="O475">
        <v>40000</v>
      </c>
      <c r="P475">
        <v>908</v>
      </c>
      <c r="Q475">
        <v>0</v>
      </c>
      <c r="R475" t="s">
        <v>26</v>
      </c>
      <c r="S475">
        <v>10</v>
      </c>
      <c r="T475" s="12">
        <f t="shared" si="7"/>
        <v>0.1</v>
      </c>
      <c r="U475">
        <v>2011</v>
      </c>
      <c r="V475" s="4">
        <v>3463</v>
      </c>
    </row>
    <row r="476" spans="1:22" ht="24.75">
      <c r="A476" t="s">
        <v>202</v>
      </c>
      <c r="B476" t="s">
        <v>203</v>
      </c>
      <c r="C476" t="s">
        <v>204</v>
      </c>
      <c r="D476">
        <v>45359</v>
      </c>
      <c r="E476" s="10" t="str">
        <f>VLOOKUP(+F476, 'TABLE LBR'!$D$1:$E$15, 2,FALSE)</f>
        <v>Oswald</v>
      </c>
      <c r="F476">
        <v>40245</v>
      </c>
      <c r="G476">
        <v>90</v>
      </c>
      <c r="H476" t="s">
        <v>205</v>
      </c>
      <c r="I476">
        <v>40245</v>
      </c>
      <c r="J476" t="s">
        <v>25</v>
      </c>
      <c r="K476" t="s">
        <v>23</v>
      </c>
      <c r="L476" s="10" t="str">
        <f>VLOOKUP(+M476, 'TABLE LBR'!$A$2:$B$48, 2,FALSE)</f>
        <v>LTG Capital</v>
      </c>
      <c r="M476">
        <v>2553</v>
      </c>
      <c r="N476">
        <v>2553</v>
      </c>
      <c r="O476">
        <v>40000</v>
      </c>
      <c r="P476">
        <v>308</v>
      </c>
      <c r="Q476">
        <v>2600</v>
      </c>
      <c r="R476" t="s">
        <v>26</v>
      </c>
      <c r="S476">
        <v>12</v>
      </c>
      <c r="T476" s="12">
        <f t="shared" si="7"/>
        <v>0.10800000000000001</v>
      </c>
      <c r="U476">
        <v>2011</v>
      </c>
      <c r="V476" s="4">
        <v>5003</v>
      </c>
    </row>
    <row r="477" spans="1:22" ht="24.75">
      <c r="A477" t="s">
        <v>202</v>
      </c>
      <c r="B477" t="s">
        <v>203</v>
      </c>
      <c r="C477" t="s">
        <v>204</v>
      </c>
      <c r="D477">
        <v>45359</v>
      </c>
      <c r="E477" s="10" t="str">
        <f>VLOOKUP(+F477, 'TABLE LBR'!$D$1:$E$15, 2,FALSE)</f>
        <v>Oswald</v>
      </c>
      <c r="F477">
        <v>40245</v>
      </c>
      <c r="G477">
        <v>90</v>
      </c>
      <c r="H477" t="s">
        <v>205</v>
      </c>
      <c r="I477">
        <v>40245</v>
      </c>
      <c r="J477" t="s">
        <v>25</v>
      </c>
      <c r="K477" t="s">
        <v>23</v>
      </c>
      <c r="L477" s="10" t="str">
        <f>VLOOKUP(+M477, 'TABLE LBR'!$A$2:$B$48, 2,FALSE)</f>
        <v>LTG Capital</v>
      </c>
      <c r="M477">
        <v>2556</v>
      </c>
      <c r="N477">
        <v>2556</v>
      </c>
      <c r="O477">
        <v>40000</v>
      </c>
      <c r="P477">
        <v>308</v>
      </c>
      <c r="Q477">
        <v>2600</v>
      </c>
      <c r="R477" t="s">
        <v>26</v>
      </c>
      <c r="S477">
        <v>54.7</v>
      </c>
      <c r="T477" s="12">
        <f t="shared" si="7"/>
        <v>0.49230000000000002</v>
      </c>
      <c r="U477">
        <v>2011</v>
      </c>
      <c r="V477" s="4">
        <v>22803</v>
      </c>
    </row>
    <row r="478" spans="1:22">
      <c r="A478" t="s">
        <v>202</v>
      </c>
      <c r="B478" t="s">
        <v>203</v>
      </c>
      <c r="C478" t="s">
        <v>204</v>
      </c>
      <c r="D478">
        <v>45359</v>
      </c>
      <c r="E478" s="10" t="str">
        <f>VLOOKUP(+F478, 'TABLE LBR'!$D$1:$E$15, 2,FALSE)</f>
        <v>Oswald</v>
      </c>
      <c r="F478">
        <v>40245</v>
      </c>
      <c r="G478">
        <v>90</v>
      </c>
      <c r="H478" t="s">
        <v>205</v>
      </c>
      <c r="I478">
        <v>40245</v>
      </c>
      <c r="J478" t="s">
        <v>109</v>
      </c>
      <c r="K478" t="s">
        <v>23</v>
      </c>
      <c r="L478" s="10" t="str">
        <f>VLOOKUP(+M478, 'TABLE LBR'!$A$2:$B$48, 2,FALSE)</f>
        <v>LTG O&amp;M</v>
      </c>
      <c r="M478" t="s">
        <v>110</v>
      </c>
      <c r="N478" t="s">
        <v>25</v>
      </c>
      <c r="O478">
        <v>40000</v>
      </c>
      <c r="P478">
        <v>908</v>
      </c>
      <c r="Q478">
        <v>0</v>
      </c>
      <c r="R478" t="s">
        <v>26</v>
      </c>
      <c r="S478">
        <v>33.299999999999997</v>
      </c>
      <c r="T478" s="12">
        <f t="shared" si="7"/>
        <v>0.29969999999999997</v>
      </c>
      <c r="U478">
        <v>2011</v>
      </c>
      <c r="V478" s="4">
        <v>13882</v>
      </c>
    </row>
    <row r="479" spans="1:22" ht="24.75">
      <c r="A479" t="s">
        <v>373</v>
      </c>
      <c r="B479" t="s">
        <v>374</v>
      </c>
      <c r="C479" t="s">
        <v>375</v>
      </c>
      <c r="D479">
        <v>41676</v>
      </c>
      <c r="E479" s="10" t="str">
        <f>VLOOKUP(+F479, 'TABLE LBR'!$D$1:$E$15, 2,FALSE)</f>
        <v>Oswald</v>
      </c>
      <c r="F479">
        <v>42224</v>
      </c>
      <c r="G479">
        <v>50</v>
      </c>
      <c r="H479" t="s">
        <v>158</v>
      </c>
      <c r="I479">
        <v>42224</v>
      </c>
      <c r="J479" t="s">
        <v>25</v>
      </c>
      <c r="K479" t="s">
        <v>23</v>
      </c>
      <c r="L479" s="10" t="str">
        <f>VLOOKUP(+M479, 'TABLE LBR'!$A$2:$B$48, 2,FALSE)</f>
        <v>LTG Capital</v>
      </c>
      <c r="M479">
        <v>2553</v>
      </c>
      <c r="N479">
        <v>2553</v>
      </c>
      <c r="O479">
        <v>40000</v>
      </c>
      <c r="P479">
        <v>308</v>
      </c>
      <c r="Q479">
        <v>2600</v>
      </c>
      <c r="R479" t="s">
        <v>26</v>
      </c>
      <c r="S479">
        <v>45</v>
      </c>
      <c r="T479" s="12">
        <f t="shared" si="7"/>
        <v>0.22500000000000001</v>
      </c>
      <c r="U479">
        <v>2011</v>
      </c>
      <c r="V479" s="4">
        <v>9575</v>
      </c>
    </row>
    <row r="480" spans="1:22" ht="24.75">
      <c r="A480" t="s">
        <v>373</v>
      </c>
      <c r="B480" t="s">
        <v>374</v>
      </c>
      <c r="C480" t="s">
        <v>375</v>
      </c>
      <c r="D480">
        <v>41676</v>
      </c>
      <c r="E480" s="10" t="str">
        <f>VLOOKUP(+F480, 'TABLE LBR'!$D$1:$E$15, 2,FALSE)</f>
        <v>Oswald</v>
      </c>
      <c r="F480">
        <v>42224</v>
      </c>
      <c r="G480">
        <v>50</v>
      </c>
      <c r="H480" t="s">
        <v>158</v>
      </c>
      <c r="I480">
        <v>42224</v>
      </c>
      <c r="J480" t="s">
        <v>25</v>
      </c>
      <c r="K480" t="s">
        <v>23</v>
      </c>
      <c r="L480" s="10" t="str">
        <f>VLOOKUP(+M480, 'TABLE LBR'!$A$2:$B$48, 2,FALSE)</f>
        <v>LTG Capital</v>
      </c>
      <c r="M480">
        <v>2556</v>
      </c>
      <c r="N480">
        <v>2556</v>
      </c>
      <c r="O480">
        <v>40000</v>
      </c>
      <c r="P480">
        <v>308</v>
      </c>
      <c r="Q480">
        <v>2600</v>
      </c>
      <c r="R480" t="s">
        <v>26</v>
      </c>
      <c r="S480">
        <v>45</v>
      </c>
      <c r="T480" s="12">
        <f t="shared" si="7"/>
        <v>0.22500000000000001</v>
      </c>
      <c r="U480">
        <v>2011</v>
      </c>
      <c r="V480" s="4">
        <v>9575</v>
      </c>
    </row>
    <row r="481" spans="1:34">
      <c r="A481" t="s">
        <v>373</v>
      </c>
      <c r="B481" t="s">
        <v>374</v>
      </c>
      <c r="C481" t="s">
        <v>375</v>
      </c>
      <c r="D481">
        <v>41676</v>
      </c>
      <c r="E481" s="10" t="str">
        <f>VLOOKUP(+F481, 'TABLE LBR'!$D$1:$E$15, 2,FALSE)</f>
        <v>Oswald</v>
      </c>
      <c r="F481">
        <v>42224</v>
      </c>
      <c r="G481">
        <v>50</v>
      </c>
      <c r="H481" t="s">
        <v>158</v>
      </c>
      <c r="I481">
        <v>42224</v>
      </c>
      <c r="J481" t="s">
        <v>109</v>
      </c>
      <c r="K481" t="s">
        <v>23</v>
      </c>
      <c r="L481" s="10" t="str">
        <f>VLOOKUP(+M481, 'TABLE LBR'!$A$2:$B$48, 2,FALSE)</f>
        <v>LTG O&amp;M</v>
      </c>
      <c r="M481" t="s">
        <v>110</v>
      </c>
      <c r="N481" t="s">
        <v>25</v>
      </c>
      <c r="O481">
        <v>40000</v>
      </c>
      <c r="P481">
        <v>908</v>
      </c>
      <c r="Q481">
        <v>0</v>
      </c>
      <c r="R481" t="s">
        <v>26</v>
      </c>
      <c r="S481">
        <v>10</v>
      </c>
      <c r="T481" s="12">
        <f t="shared" si="7"/>
        <v>0.05</v>
      </c>
      <c r="U481">
        <v>2011</v>
      </c>
      <c r="V481" s="4">
        <v>2128</v>
      </c>
    </row>
    <row r="482" spans="1:34">
      <c r="A482" t="s">
        <v>202</v>
      </c>
      <c r="B482" t="s">
        <v>148</v>
      </c>
      <c r="C482" t="s">
        <v>149</v>
      </c>
      <c r="D482">
        <v>45359</v>
      </c>
      <c r="E482" s="10" t="str">
        <f>VLOOKUP(+F482, 'TABLE LBR'!$D$1:$E$15, 2,FALSE)</f>
        <v>Oswald</v>
      </c>
      <c r="F482">
        <v>40244</v>
      </c>
      <c r="G482">
        <v>10</v>
      </c>
      <c r="H482" t="s">
        <v>141</v>
      </c>
      <c r="I482">
        <v>40244</v>
      </c>
      <c r="J482" t="s">
        <v>142</v>
      </c>
      <c r="K482" t="s">
        <v>23</v>
      </c>
      <c r="L482" s="10" t="str">
        <f>VLOOKUP(+M482, 'TABLE LBR'!$A$2:$B$48, 2,FALSE)</f>
        <v>GPES</v>
      </c>
      <c r="M482" t="s">
        <v>143</v>
      </c>
      <c r="N482" t="s">
        <v>25</v>
      </c>
      <c r="O482">
        <v>40000</v>
      </c>
      <c r="P482">
        <v>908</v>
      </c>
      <c r="Q482">
        <v>0</v>
      </c>
      <c r="R482" t="s">
        <v>26</v>
      </c>
      <c r="S482">
        <v>100</v>
      </c>
      <c r="T482" s="12">
        <f t="shared" si="7"/>
        <v>0.1</v>
      </c>
      <c r="U482">
        <v>2011</v>
      </c>
      <c r="V482" s="4">
        <v>4634</v>
      </c>
    </row>
    <row r="483" spans="1:34">
      <c r="A483" s="2" t="s">
        <v>79</v>
      </c>
      <c r="B483" s="2" t="s">
        <v>80</v>
      </c>
      <c r="C483" s="2" t="s">
        <v>81</v>
      </c>
      <c r="D483" s="2">
        <v>41676</v>
      </c>
      <c r="E483" s="10" t="str">
        <f>VLOOKUP(+F483, 'TABLE LBR'!$D$1:$E$15, 2,FALSE)</f>
        <v>Swilley</v>
      </c>
      <c r="F483" s="2">
        <v>42034</v>
      </c>
      <c r="G483" s="2">
        <v>100</v>
      </c>
      <c r="H483" s="2" t="s">
        <v>82</v>
      </c>
      <c r="I483" s="2">
        <v>42034</v>
      </c>
      <c r="J483" s="2" t="s">
        <v>22</v>
      </c>
      <c r="K483" s="2" t="s">
        <v>23</v>
      </c>
      <c r="L483" s="10" t="str">
        <f>VLOOKUP(+M483, 'TABLE LBR'!$A$2:$B$48, 2,FALSE)</f>
        <v>ECCR</v>
      </c>
      <c r="M483" s="2" t="s">
        <v>24</v>
      </c>
      <c r="N483" s="2" t="s">
        <v>25</v>
      </c>
      <c r="O483" s="2">
        <v>40000</v>
      </c>
      <c r="P483" s="2">
        <v>908</v>
      </c>
      <c r="Q483" s="2">
        <v>0</v>
      </c>
      <c r="R483" s="2" t="s">
        <v>26</v>
      </c>
      <c r="S483" s="2">
        <v>10</v>
      </c>
      <c r="T483" s="12">
        <f t="shared" si="7"/>
        <v>0.1</v>
      </c>
      <c r="U483" s="2">
        <v>2011</v>
      </c>
      <c r="V483" s="5">
        <v>4256</v>
      </c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>
      <c r="A484" s="2" t="s">
        <v>79</v>
      </c>
      <c r="B484" s="2" t="s">
        <v>80</v>
      </c>
      <c r="C484" s="2" t="s">
        <v>81</v>
      </c>
      <c r="D484" s="2">
        <v>41676</v>
      </c>
      <c r="E484" s="10" t="str">
        <f>VLOOKUP(+F484, 'TABLE LBR'!$D$1:$E$15, 2,FALSE)</f>
        <v>Swilley</v>
      </c>
      <c r="F484" s="2">
        <v>42034</v>
      </c>
      <c r="G484" s="2">
        <v>100</v>
      </c>
      <c r="H484" s="2" t="s">
        <v>82</v>
      </c>
      <c r="I484" s="2">
        <v>42034</v>
      </c>
      <c r="J484" s="2" t="s">
        <v>27</v>
      </c>
      <c r="K484" s="2" t="s">
        <v>23</v>
      </c>
      <c r="L484" s="10" t="str">
        <f>VLOOKUP(+M484, 'TABLE LBR'!$A$2:$B$48, 2,FALSE)</f>
        <v>ECCR</v>
      </c>
      <c r="M484" s="2" t="s">
        <v>28</v>
      </c>
      <c r="N484" s="2" t="s">
        <v>25</v>
      </c>
      <c r="O484" s="2">
        <v>40000</v>
      </c>
      <c r="P484" s="2">
        <v>908</v>
      </c>
      <c r="Q484" s="2">
        <v>0</v>
      </c>
      <c r="R484" s="2" t="s">
        <v>26</v>
      </c>
      <c r="S484" s="2">
        <v>15</v>
      </c>
      <c r="T484" s="12">
        <f t="shared" si="7"/>
        <v>0.15</v>
      </c>
      <c r="U484" s="2">
        <v>2011</v>
      </c>
      <c r="V484" s="5">
        <v>6384</v>
      </c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>
      <c r="A485" s="2" t="s">
        <v>79</v>
      </c>
      <c r="B485" s="2" t="s">
        <v>80</v>
      </c>
      <c r="C485" s="2" t="s">
        <v>81</v>
      </c>
      <c r="D485" s="2">
        <v>41676</v>
      </c>
      <c r="E485" s="10" t="str">
        <f>VLOOKUP(+F485, 'TABLE LBR'!$D$1:$E$15, 2,FALSE)</f>
        <v>Swilley</v>
      </c>
      <c r="F485" s="2">
        <v>42034</v>
      </c>
      <c r="G485" s="2">
        <v>100</v>
      </c>
      <c r="H485" s="2" t="s">
        <v>82</v>
      </c>
      <c r="I485" s="2">
        <v>42034</v>
      </c>
      <c r="J485" s="2" t="s">
        <v>29</v>
      </c>
      <c r="K485" s="2" t="s">
        <v>23</v>
      </c>
      <c r="L485" s="10" t="str">
        <f>VLOOKUP(+M485, 'TABLE LBR'!$A$2:$B$48, 2,FALSE)</f>
        <v>ECCR</v>
      </c>
      <c r="M485" s="2" t="s">
        <v>30</v>
      </c>
      <c r="N485" s="2" t="s">
        <v>25</v>
      </c>
      <c r="O485" s="2">
        <v>40000</v>
      </c>
      <c r="P485" s="2">
        <v>908</v>
      </c>
      <c r="Q485" s="2">
        <v>0</v>
      </c>
      <c r="R485" s="2" t="s">
        <v>26</v>
      </c>
      <c r="S485" s="2">
        <v>1</v>
      </c>
      <c r="T485" s="12">
        <f t="shared" si="7"/>
        <v>0.01</v>
      </c>
      <c r="U485" s="2">
        <v>2011</v>
      </c>
      <c r="V485" s="5">
        <v>426</v>
      </c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>
      <c r="A486" s="2" t="s">
        <v>79</v>
      </c>
      <c r="B486" s="2" t="s">
        <v>80</v>
      </c>
      <c r="C486" s="2" t="s">
        <v>81</v>
      </c>
      <c r="D486" s="2">
        <v>41676</v>
      </c>
      <c r="E486" s="10" t="str">
        <f>VLOOKUP(+F486, 'TABLE LBR'!$D$1:$E$15, 2,FALSE)</f>
        <v>Swilley</v>
      </c>
      <c r="F486" s="2">
        <v>42034</v>
      </c>
      <c r="G486" s="2">
        <v>100</v>
      </c>
      <c r="H486" s="2" t="s">
        <v>82</v>
      </c>
      <c r="I486" s="2">
        <v>42034</v>
      </c>
      <c r="J486" s="2" t="s">
        <v>31</v>
      </c>
      <c r="K486" s="2" t="s">
        <v>23</v>
      </c>
      <c r="L486" s="10" t="str">
        <f>VLOOKUP(+M486, 'TABLE LBR'!$A$2:$B$48, 2,FALSE)</f>
        <v>ECCR</v>
      </c>
      <c r="M486" s="2" t="s">
        <v>32</v>
      </c>
      <c r="N486" s="2" t="s">
        <v>25</v>
      </c>
      <c r="O486" s="2">
        <v>40000</v>
      </c>
      <c r="P486" s="2">
        <v>908</v>
      </c>
      <c r="Q486" s="2">
        <v>0</v>
      </c>
      <c r="R486" s="2" t="s">
        <v>26</v>
      </c>
      <c r="S486" s="2">
        <v>50</v>
      </c>
      <c r="T486" s="12">
        <f t="shared" si="7"/>
        <v>0.5</v>
      </c>
      <c r="U486" s="2">
        <v>2011</v>
      </c>
      <c r="V486" s="5">
        <v>21279</v>
      </c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>
      <c r="A487" s="2" t="s">
        <v>79</v>
      </c>
      <c r="B487" s="2" t="s">
        <v>80</v>
      </c>
      <c r="C487" s="2" t="s">
        <v>81</v>
      </c>
      <c r="D487" s="2">
        <v>41676</v>
      </c>
      <c r="E487" s="10" t="str">
        <f>VLOOKUP(+F487, 'TABLE LBR'!$D$1:$E$15, 2,FALSE)</f>
        <v>Swilley</v>
      </c>
      <c r="F487" s="2">
        <v>42034</v>
      </c>
      <c r="G487" s="2">
        <v>100</v>
      </c>
      <c r="H487" s="2" t="s">
        <v>82</v>
      </c>
      <c r="I487" s="2">
        <v>42034</v>
      </c>
      <c r="J487" s="2" t="s">
        <v>33</v>
      </c>
      <c r="K487" s="2" t="s">
        <v>23</v>
      </c>
      <c r="L487" s="10" t="str">
        <f>VLOOKUP(+M487, 'TABLE LBR'!$A$2:$B$48, 2,FALSE)</f>
        <v>O&amp;M</v>
      </c>
      <c r="M487" s="2" t="s">
        <v>34</v>
      </c>
      <c r="N487" s="2" t="s">
        <v>25</v>
      </c>
      <c r="O487" s="2">
        <v>40000</v>
      </c>
      <c r="P487" s="2">
        <v>908</v>
      </c>
      <c r="Q487" s="2">
        <v>0</v>
      </c>
      <c r="R487" s="2" t="s">
        <v>26</v>
      </c>
      <c r="S487" s="2">
        <v>15</v>
      </c>
      <c r="T487" s="12">
        <f t="shared" si="7"/>
        <v>0.15</v>
      </c>
      <c r="U487" s="2">
        <v>2011</v>
      </c>
      <c r="V487" s="5">
        <v>6384</v>
      </c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>
      <c r="A488" s="2" t="s">
        <v>79</v>
      </c>
      <c r="B488" s="2" t="s">
        <v>80</v>
      </c>
      <c r="C488" s="2" t="s">
        <v>81</v>
      </c>
      <c r="D488" s="2">
        <v>41676</v>
      </c>
      <c r="E488" s="10" t="str">
        <f>VLOOKUP(+F488, 'TABLE LBR'!$D$1:$E$15, 2,FALSE)</f>
        <v>Swilley</v>
      </c>
      <c r="F488" s="2">
        <v>42034</v>
      </c>
      <c r="G488" s="2">
        <v>100</v>
      </c>
      <c r="H488" s="2" t="s">
        <v>82</v>
      </c>
      <c r="I488" s="2">
        <v>42034</v>
      </c>
      <c r="J488" s="2" t="s">
        <v>35</v>
      </c>
      <c r="K488" s="2" t="s">
        <v>23</v>
      </c>
      <c r="L488" s="10" t="str">
        <f>VLOOKUP(+M488, 'TABLE LBR'!$A$2:$B$48, 2,FALSE)</f>
        <v>O&amp;M</v>
      </c>
      <c r="M488" s="2" t="s">
        <v>36</v>
      </c>
      <c r="N488" s="2" t="s">
        <v>25</v>
      </c>
      <c r="O488" s="2">
        <v>40000</v>
      </c>
      <c r="P488" s="2">
        <v>908</v>
      </c>
      <c r="Q488" s="2">
        <v>0</v>
      </c>
      <c r="R488" s="2" t="s">
        <v>26</v>
      </c>
      <c r="S488" s="2">
        <v>9</v>
      </c>
      <c r="T488" s="12">
        <f t="shared" si="7"/>
        <v>0.09</v>
      </c>
      <c r="U488" s="2">
        <v>2011</v>
      </c>
      <c r="V488" s="5">
        <v>3830</v>
      </c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24.75">
      <c r="A489" t="s">
        <v>373</v>
      </c>
      <c r="B489" t="s">
        <v>156</v>
      </c>
      <c r="C489" t="s">
        <v>157</v>
      </c>
      <c r="D489">
        <v>41676</v>
      </c>
      <c r="E489" s="10" t="str">
        <f>VLOOKUP(+F489, 'TABLE LBR'!$D$1:$E$15, 2,FALSE)</f>
        <v>Oswald</v>
      </c>
      <c r="F489">
        <v>42215</v>
      </c>
      <c r="G489">
        <v>50</v>
      </c>
      <c r="H489" t="s">
        <v>158</v>
      </c>
      <c r="I489">
        <v>42215</v>
      </c>
      <c r="J489" t="s">
        <v>25</v>
      </c>
      <c r="K489" t="s">
        <v>23</v>
      </c>
      <c r="L489" s="10" t="str">
        <f>VLOOKUP(+M489, 'TABLE LBR'!$A$2:$B$48, 2,FALSE)</f>
        <v>LTG Capital</v>
      </c>
      <c r="M489">
        <v>2553</v>
      </c>
      <c r="N489">
        <v>2553</v>
      </c>
      <c r="O489">
        <v>40000</v>
      </c>
      <c r="P489">
        <v>308</v>
      </c>
      <c r="Q489">
        <v>2600</v>
      </c>
      <c r="R489" t="s">
        <v>26</v>
      </c>
      <c r="S489">
        <v>45</v>
      </c>
      <c r="T489" s="12">
        <f t="shared" si="7"/>
        <v>0.22500000000000001</v>
      </c>
      <c r="U489">
        <v>2011</v>
      </c>
      <c r="V489" s="4">
        <v>9575</v>
      </c>
    </row>
    <row r="490" spans="1:34" ht="24.75">
      <c r="A490" t="s">
        <v>373</v>
      </c>
      <c r="B490" t="s">
        <v>156</v>
      </c>
      <c r="C490" t="s">
        <v>157</v>
      </c>
      <c r="D490">
        <v>41676</v>
      </c>
      <c r="E490" s="10" t="str">
        <f>VLOOKUP(+F490, 'TABLE LBR'!$D$1:$E$15, 2,FALSE)</f>
        <v>Oswald</v>
      </c>
      <c r="F490">
        <v>42215</v>
      </c>
      <c r="G490">
        <v>50</v>
      </c>
      <c r="H490" t="s">
        <v>158</v>
      </c>
      <c r="I490">
        <v>42215</v>
      </c>
      <c r="J490" t="s">
        <v>25</v>
      </c>
      <c r="K490" t="s">
        <v>23</v>
      </c>
      <c r="L490" s="10" t="str">
        <f>VLOOKUP(+M490, 'TABLE LBR'!$A$2:$B$48, 2,FALSE)</f>
        <v>LTG Capital</v>
      </c>
      <c r="M490">
        <v>2556</v>
      </c>
      <c r="N490">
        <v>2556</v>
      </c>
      <c r="O490">
        <v>40000</v>
      </c>
      <c r="P490">
        <v>308</v>
      </c>
      <c r="Q490">
        <v>2600</v>
      </c>
      <c r="R490" t="s">
        <v>26</v>
      </c>
      <c r="S490">
        <v>45</v>
      </c>
      <c r="T490" s="12">
        <f t="shared" si="7"/>
        <v>0.22500000000000001</v>
      </c>
      <c r="U490">
        <v>2011</v>
      </c>
      <c r="V490" s="4">
        <v>9575</v>
      </c>
    </row>
    <row r="491" spans="1:34">
      <c r="A491" t="s">
        <v>373</v>
      </c>
      <c r="B491" t="s">
        <v>156</v>
      </c>
      <c r="C491" t="s">
        <v>157</v>
      </c>
      <c r="D491">
        <v>41676</v>
      </c>
      <c r="E491" s="10" t="str">
        <f>VLOOKUP(+F491, 'TABLE LBR'!$D$1:$E$15, 2,FALSE)</f>
        <v>Oswald</v>
      </c>
      <c r="F491">
        <v>42215</v>
      </c>
      <c r="G491">
        <v>50</v>
      </c>
      <c r="H491" t="s">
        <v>158</v>
      </c>
      <c r="I491">
        <v>42215</v>
      </c>
      <c r="J491" t="s">
        <v>109</v>
      </c>
      <c r="K491" t="s">
        <v>23</v>
      </c>
      <c r="L491" s="10" t="str">
        <f>VLOOKUP(+M491, 'TABLE LBR'!$A$2:$B$48, 2,FALSE)</f>
        <v>LTG O&amp;M</v>
      </c>
      <c r="M491" t="s">
        <v>110</v>
      </c>
      <c r="N491" t="s">
        <v>25</v>
      </c>
      <c r="O491">
        <v>40000</v>
      </c>
      <c r="P491">
        <v>908</v>
      </c>
      <c r="Q491">
        <v>0</v>
      </c>
      <c r="R491" t="s">
        <v>26</v>
      </c>
      <c r="S491">
        <v>10</v>
      </c>
      <c r="T491" s="12">
        <f t="shared" si="7"/>
        <v>0.05</v>
      </c>
      <c r="U491">
        <v>2011</v>
      </c>
      <c r="V491" s="4">
        <v>2128</v>
      </c>
    </row>
    <row r="492" spans="1:34">
      <c r="A492" t="s">
        <v>352</v>
      </c>
      <c r="B492" t="s">
        <v>353</v>
      </c>
      <c r="C492" t="s">
        <v>354</v>
      </c>
      <c r="D492">
        <v>86988</v>
      </c>
      <c r="E492" s="10" t="str">
        <f>VLOOKUP(+F492, 'TABLE LBR'!$D$1:$E$15, 2,FALSE)</f>
        <v>McGee</v>
      </c>
      <c r="F492">
        <v>40242</v>
      </c>
      <c r="G492">
        <v>100</v>
      </c>
      <c r="H492" t="s">
        <v>355</v>
      </c>
      <c r="I492">
        <v>40242</v>
      </c>
      <c r="J492" t="s">
        <v>42</v>
      </c>
      <c r="K492" t="s">
        <v>23</v>
      </c>
      <c r="L492" s="10" t="str">
        <f>VLOOKUP(+M492, 'TABLE LBR'!$A$2:$B$48, 2,FALSE)</f>
        <v>ECCR</v>
      </c>
      <c r="M492" t="s">
        <v>43</v>
      </c>
      <c r="N492" t="s">
        <v>25</v>
      </c>
      <c r="O492">
        <v>40000</v>
      </c>
      <c r="P492">
        <v>908</v>
      </c>
      <c r="Q492">
        <v>0</v>
      </c>
      <c r="R492" t="s">
        <v>26</v>
      </c>
      <c r="S492">
        <v>10</v>
      </c>
      <c r="T492" s="12">
        <f t="shared" si="7"/>
        <v>0.1</v>
      </c>
      <c r="U492">
        <v>2011</v>
      </c>
      <c r="V492" s="4">
        <v>8883</v>
      </c>
    </row>
    <row r="493" spans="1:34">
      <c r="A493" t="s">
        <v>352</v>
      </c>
      <c r="B493" t="s">
        <v>353</v>
      </c>
      <c r="C493" t="s">
        <v>354</v>
      </c>
      <c r="D493">
        <v>86988</v>
      </c>
      <c r="E493" s="10" t="str">
        <f>VLOOKUP(+F493, 'TABLE LBR'!$D$1:$E$15, 2,FALSE)</f>
        <v>McGee</v>
      </c>
      <c r="F493">
        <v>40242</v>
      </c>
      <c r="G493">
        <v>100</v>
      </c>
      <c r="H493" t="s">
        <v>355</v>
      </c>
      <c r="I493">
        <v>40242</v>
      </c>
      <c r="J493" t="s">
        <v>356</v>
      </c>
      <c r="K493" t="s">
        <v>23</v>
      </c>
      <c r="L493" s="10" t="str">
        <f>VLOOKUP(+M493, 'TABLE LBR'!$A$2:$B$48, 2,FALSE)</f>
        <v>ECCR</v>
      </c>
      <c r="M493" t="s">
        <v>357</v>
      </c>
      <c r="N493" t="s">
        <v>25</v>
      </c>
      <c r="O493">
        <v>40000</v>
      </c>
      <c r="P493">
        <v>908</v>
      </c>
      <c r="Q493">
        <v>0</v>
      </c>
      <c r="R493" t="s">
        <v>26</v>
      </c>
      <c r="S493">
        <v>10</v>
      </c>
      <c r="T493" s="12">
        <f t="shared" si="7"/>
        <v>0.1</v>
      </c>
      <c r="U493">
        <v>2011</v>
      </c>
      <c r="V493" s="4">
        <v>8883</v>
      </c>
    </row>
    <row r="494" spans="1:34">
      <c r="A494" t="s">
        <v>352</v>
      </c>
      <c r="B494" t="s">
        <v>353</v>
      </c>
      <c r="C494" t="s">
        <v>354</v>
      </c>
      <c r="D494">
        <v>86988</v>
      </c>
      <c r="E494" s="10" t="str">
        <f>VLOOKUP(+F494, 'TABLE LBR'!$D$1:$E$15, 2,FALSE)</f>
        <v>McGee</v>
      </c>
      <c r="F494">
        <v>40242</v>
      </c>
      <c r="G494">
        <v>100</v>
      </c>
      <c r="H494" t="s">
        <v>355</v>
      </c>
      <c r="I494">
        <v>40242</v>
      </c>
      <c r="J494" t="s">
        <v>161</v>
      </c>
      <c r="K494" t="s">
        <v>23</v>
      </c>
      <c r="L494" s="10" t="str">
        <f>VLOOKUP(+M494, 'TABLE LBR'!$A$2:$B$48, 2,FALSE)</f>
        <v>ECCR</v>
      </c>
      <c r="M494" t="s">
        <v>162</v>
      </c>
      <c r="N494" t="s">
        <v>25</v>
      </c>
      <c r="O494">
        <v>40000</v>
      </c>
      <c r="P494">
        <v>908</v>
      </c>
      <c r="Q494">
        <v>0</v>
      </c>
      <c r="R494" t="s">
        <v>26</v>
      </c>
      <c r="S494">
        <v>50</v>
      </c>
      <c r="T494" s="12">
        <f t="shared" si="7"/>
        <v>0.5</v>
      </c>
      <c r="U494">
        <v>2011</v>
      </c>
      <c r="V494" s="4">
        <v>44415</v>
      </c>
    </row>
    <row r="495" spans="1:34">
      <c r="A495" t="s">
        <v>352</v>
      </c>
      <c r="B495" t="s">
        <v>353</v>
      </c>
      <c r="C495" t="s">
        <v>354</v>
      </c>
      <c r="D495">
        <v>86988</v>
      </c>
      <c r="E495" s="10" t="str">
        <f>VLOOKUP(+F495, 'TABLE LBR'!$D$1:$E$15, 2,FALSE)</f>
        <v>McGee</v>
      </c>
      <c r="F495">
        <v>40242</v>
      </c>
      <c r="G495">
        <v>100</v>
      </c>
      <c r="H495" t="s">
        <v>355</v>
      </c>
      <c r="I495">
        <v>40242</v>
      </c>
      <c r="J495" t="s">
        <v>117</v>
      </c>
      <c r="K495" t="s">
        <v>23</v>
      </c>
      <c r="L495" s="10" t="str">
        <f>VLOOKUP(+M495, 'TABLE LBR'!$A$2:$B$48, 2,FALSE)</f>
        <v>ECCR</v>
      </c>
      <c r="M495" t="s">
        <v>118</v>
      </c>
      <c r="N495" t="s">
        <v>25</v>
      </c>
      <c r="O495">
        <v>40000</v>
      </c>
      <c r="P495">
        <v>908</v>
      </c>
      <c r="Q495">
        <v>0</v>
      </c>
      <c r="R495" t="s">
        <v>26</v>
      </c>
      <c r="S495">
        <v>10</v>
      </c>
      <c r="T495" s="12">
        <f t="shared" si="7"/>
        <v>0.1</v>
      </c>
      <c r="U495">
        <v>2011</v>
      </c>
      <c r="V495" s="4">
        <v>8883</v>
      </c>
    </row>
    <row r="496" spans="1:34">
      <c r="A496" t="s">
        <v>352</v>
      </c>
      <c r="B496" t="s">
        <v>353</v>
      </c>
      <c r="C496" t="s">
        <v>354</v>
      </c>
      <c r="D496">
        <v>86988</v>
      </c>
      <c r="E496" s="10" t="str">
        <f>VLOOKUP(+F496, 'TABLE LBR'!$D$1:$E$15, 2,FALSE)</f>
        <v>McGee</v>
      </c>
      <c r="F496">
        <v>40242</v>
      </c>
      <c r="G496">
        <v>100</v>
      </c>
      <c r="H496" t="s">
        <v>355</v>
      </c>
      <c r="I496">
        <v>40242</v>
      </c>
      <c r="J496" t="s">
        <v>131</v>
      </c>
      <c r="K496" t="s">
        <v>23</v>
      </c>
      <c r="L496" s="10" t="str">
        <f>VLOOKUP(+M496, 'TABLE LBR'!$A$2:$B$48, 2,FALSE)</f>
        <v>O&amp;M</v>
      </c>
      <c r="M496" t="s">
        <v>132</v>
      </c>
      <c r="N496" t="s">
        <v>25</v>
      </c>
      <c r="O496">
        <v>40000</v>
      </c>
      <c r="P496">
        <v>907</v>
      </c>
      <c r="Q496">
        <v>0</v>
      </c>
      <c r="R496" t="s">
        <v>26</v>
      </c>
      <c r="S496">
        <v>20</v>
      </c>
      <c r="T496" s="12">
        <f t="shared" si="7"/>
        <v>0.2</v>
      </c>
      <c r="U496">
        <v>2011</v>
      </c>
      <c r="V496" s="4">
        <v>17766</v>
      </c>
    </row>
    <row r="497" spans="1:22">
      <c r="A497" t="s">
        <v>280</v>
      </c>
      <c r="B497">
        <v>603865</v>
      </c>
      <c r="C497" t="s">
        <v>144</v>
      </c>
      <c r="D497">
        <v>79440</v>
      </c>
      <c r="E497" s="10" t="str">
        <f>VLOOKUP(+F497, 'TABLE LBR'!$D$1:$E$15, 2,FALSE)</f>
        <v>Oswald</v>
      </c>
      <c r="F497">
        <v>40244</v>
      </c>
      <c r="G497">
        <v>10</v>
      </c>
      <c r="H497" t="s">
        <v>141</v>
      </c>
      <c r="I497">
        <v>40244</v>
      </c>
      <c r="J497" t="s">
        <v>142</v>
      </c>
      <c r="K497" t="s">
        <v>23</v>
      </c>
      <c r="L497" s="10" t="str">
        <f>VLOOKUP(+M497, 'TABLE LBR'!$A$2:$B$48, 2,FALSE)</f>
        <v>GPES</v>
      </c>
      <c r="M497" t="s">
        <v>143</v>
      </c>
      <c r="N497" t="s">
        <v>25</v>
      </c>
      <c r="O497">
        <v>40000</v>
      </c>
      <c r="P497">
        <v>908</v>
      </c>
      <c r="Q497">
        <v>0</v>
      </c>
      <c r="R497" t="s">
        <v>26</v>
      </c>
      <c r="S497">
        <v>100</v>
      </c>
      <c r="T497" s="12">
        <f t="shared" si="7"/>
        <v>0.1</v>
      </c>
      <c r="U497">
        <v>2011</v>
      </c>
      <c r="V497" s="4">
        <v>8110</v>
      </c>
    </row>
    <row r="498" spans="1:22">
      <c r="A498" t="s">
        <v>280</v>
      </c>
      <c r="B498">
        <v>603865</v>
      </c>
      <c r="C498" t="s">
        <v>244</v>
      </c>
      <c r="D498">
        <v>79440</v>
      </c>
      <c r="E498" s="10" t="str">
        <f>VLOOKUP(+F498, 'TABLE LBR'!$D$1:$E$15, 2,FALSE)</f>
        <v>Floyd</v>
      </c>
      <c r="F498">
        <v>40247</v>
      </c>
      <c r="G498">
        <v>90</v>
      </c>
      <c r="H498" t="s">
        <v>281</v>
      </c>
      <c r="I498">
        <v>40247</v>
      </c>
      <c r="J498" t="s">
        <v>282</v>
      </c>
      <c r="K498" t="s">
        <v>23</v>
      </c>
      <c r="L498" s="10" t="str">
        <f>VLOOKUP(+M498, 'TABLE LBR'!$A$2:$B$48, 2,FALSE)</f>
        <v>ECCR</v>
      </c>
      <c r="M498" t="s">
        <v>283</v>
      </c>
      <c r="N498" t="s">
        <v>25</v>
      </c>
      <c r="O498">
        <v>40000</v>
      </c>
      <c r="P498">
        <v>908</v>
      </c>
      <c r="Q498">
        <v>0</v>
      </c>
      <c r="R498" t="s">
        <v>26</v>
      </c>
      <c r="S498">
        <v>17</v>
      </c>
      <c r="T498" s="12">
        <f t="shared" si="7"/>
        <v>0.153</v>
      </c>
      <c r="U498">
        <v>2011</v>
      </c>
      <c r="V498" s="4">
        <v>12411</v>
      </c>
    </row>
    <row r="499" spans="1:22">
      <c r="A499" t="s">
        <v>280</v>
      </c>
      <c r="B499">
        <v>603865</v>
      </c>
      <c r="C499" t="s">
        <v>244</v>
      </c>
      <c r="D499">
        <v>79440</v>
      </c>
      <c r="E499" s="10" t="str">
        <f>VLOOKUP(+F499, 'TABLE LBR'!$D$1:$E$15, 2,FALSE)</f>
        <v>Floyd</v>
      </c>
      <c r="F499">
        <v>40247</v>
      </c>
      <c r="G499">
        <v>90</v>
      </c>
      <c r="H499" t="s">
        <v>281</v>
      </c>
      <c r="I499">
        <v>40247</v>
      </c>
      <c r="J499" t="s">
        <v>22</v>
      </c>
      <c r="K499" t="s">
        <v>23</v>
      </c>
      <c r="L499" s="10" t="str">
        <f>VLOOKUP(+M499, 'TABLE LBR'!$A$2:$B$48, 2,FALSE)</f>
        <v>ECCR</v>
      </c>
      <c r="M499" t="s">
        <v>24</v>
      </c>
      <c r="N499" t="s">
        <v>25</v>
      </c>
      <c r="O499">
        <v>40000</v>
      </c>
      <c r="P499">
        <v>908</v>
      </c>
      <c r="Q499">
        <v>0</v>
      </c>
      <c r="R499" t="s">
        <v>26</v>
      </c>
      <c r="S499">
        <v>67</v>
      </c>
      <c r="T499" s="12">
        <f t="shared" si="7"/>
        <v>0.60300000000000009</v>
      </c>
      <c r="U499">
        <v>2011</v>
      </c>
      <c r="V499" s="4">
        <v>48915</v>
      </c>
    </row>
    <row r="500" spans="1:22">
      <c r="A500" t="s">
        <v>280</v>
      </c>
      <c r="B500">
        <v>603865</v>
      </c>
      <c r="C500" t="s">
        <v>244</v>
      </c>
      <c r="D500">
        <v>79440</v>
      </c>
      <c r="E500" s="10" t="str">
        <f>VLOOKUP(+F500, 'TABLE LBR'!$D$1:$E$15, 2,FALSE)</f>
        <v>Floyd</v>
      </c>
      <c r="F500">
        <v>40247</v>
      </c>
      <c r="G500">
        <v>90</v>
      </c>
      <c r="H500" t="s">
        <v>281</v>
      </c>
      <c r="I500">
        <v>40247</v>
      </c>
      <c r="J500" t="s">
        <v>246</v>
      </c>
      <c r="K500" t="s">
        <v>23</v>
      </c>
      <c r="L500" s="10" t="str">
        <f>VLOOKUP(+M500, 'TABLE LBR'!$A$2:$B$48, 2,FALSE)</f>
        <v>BTL</v>
      </c>
      <c r="M500" t="s">
        <v>247</v>
      </c>
      <c r="N500" t="s">
        <v>25</v>
      </c>
      <c r="O500">
        <v>40000</v>
      </c>
      <c r="P500">
        <v>426</v>
      </c>
      <c r="Q500">
        <v>50750</v>
      </c>
      <c r="R500" t="s">
        <v>26</v>
      </c>
      <c r="S500">
        <v>16</v>
      </c>
      <c r="T500" s="12">
        <f t="shared" si="7"/>
        <v>0.14400000000000002</v>
      </c>
      <c r="U500">
        <v>2011</v>
      </c>
      <c r="V500" s="4">
        <v>11681</v>
      </c>
    </row>
    <row r="501" spans="1:22">
      <c r="A501" t="s">
        <v>63</v>
      </c>
      <c r="B501">
        <v>435731</v>
      </c>
      <c r="C501" t="s">
        <v>64</v>
      </c>
      <c r="D501">
        <v>44978</v>
      </c>
      <c r="E501" s="10" t="str">
        <f>VLOOKUP(+F501, 'TABLE LBR'!$D$1:$E$15, 2,FALSE)</f>
        <v>Swilley</v>
      </c>
      <c r="F501">
        <v>42034</v>
      </c>
      <c r="G501">
        <v>50</v>
      </c>
      <c r="H501" t="s">
        <v>65</v>
      </c>
      <c r="I501">
        <v>42034</v>
      </c>
      <c r="J501" t="s">
        <v>40</v>
      </c>
      <c r="K501" t="s">
        <v>23</v>
      </c>
      <c r="L501" s="10" t="str">
        <f>VLOOKUP(+M501, 'TABLE LBR'!$A$2:$B$48, 2,FALSE)</f>
        <v>ECCR</v>
      </c>
      <c r="M501" t="s">
        <v>41</v>
      </c>
      <c r="N501" t="s">
        <v>25</v>
      </c>
      <c r="O501">
        <v>40000</v>
      </c>
      <c r="P501">
        <v>908</v>
      </c>
      <c r="Q501">
        <v>0</v>
      </c>
      <c r="R501" t="s">
        <v>26</v>
      </c>
      <c r="S501">
        <v>22</v>
      </c>
      <c r="T501" s="12">
        <f t="shared" si="7"/>
        <v>0.11</v>
      </c>
      <c r="U501">
        <v>2011</v>
      </c>
      <c r="V501" s="4">
        <v>5052</v>
      </c>
    </row>
    <row r="502" spans="1:22">
      <c r="A502" t="s">
        <v>63</v>
      </c>
      <c r="B502">
        <v>435731</v>
      </c>
      <c r="C502" t="s">
        <v>64</v>
      </c>
      <c r="D502">
        <v>44978</v>
      </c>
      <c r="E502" s="10" t="str">
        <f>VLOOKUP(+F502, 'TABLE LBR'!$D$1:$E$15, 2,FALSE)</f>
        <v>Swilley</v>
      </c>
      <c r="F502">
        <v>42034</v>
      </c>
      <c r="G502">
        <v>50</v>
      </c>
      <c r="H502" t="s">
        <v>65</v>
      </c>
      <c r="I502">
        <v>42034</v>
      </c>
      <c r="J502" t="s">
        <v>42</v>
      </c>
      <c r="K502" t="s">
        <v>23</v>
      </c>
      <c r="L502" s="10" t="str">
        <f>VLOOKUP(+M502, 'TABLE LBR'!$A$2:$B$48, 2,FALSE)</f>
        <v>ECCR</v>
      </c>
      <c r="M502" t="s">
        <v>43</v>
      </c>
      <c r="N502" t="s">
        <v>25</v>
      </c>
      <c r="O502">
        <v>40000</v>
      </c>
      <c r="P502">
        <v>908</v>
      </c>
      <c r="Q502">
        <v>0</v>
      </c>
      <c r="R502" t="s">
        <v>26</v>
      </c>
      <c r="S502">
        <v>22</v>
      </c>
      <c r="T502" s="12">
        <f t="shared" si="7"/>
        <v>0.11</v>
      </c>
      <c r="U502">
        <v>2011</v>
      </c>
      <c r="V502" s="4">
        <v>5052</v>
      </c>
    </row>
    <row r="503" spans="1:22">
      <c r="A503" t="s">
        <v>63</v>
      </c>
      <c r="B503">
        <v>435731</v>
      </c>
      <c r="C503" t="s">
        <v>64</v>
      </c>
      <c r="D503">
        <v>44978</v>
      </c>
      <c r="E503" s="10" t="str">
        <f>VLOOKUP(+F503, 'TABLE LBR'!$D$1:$E$15, 2,FALSE)</f>
        <v>Swilley</v>
      </c>
      <c r="F503">
        <v>42034</v>
      </c>
      <c r="G503">
        <v>50</v>
      </c>
      <c r="H503" t="s">
        <v>65</v>
      </c>
      <c r="I503">
        <v>42034</v>
      </c>
      <c r="J503" t="s">
        <v>44</v>
      </c>
      <c r="K503" t="s">
        <v>23</v>
      </c>
      <c r="L503" s="10" t="str">
        <f>VLOOKUP(+M503, 'TABLE LBR'!$A$2:$B$48, 2,FALSE)</f>
        <v>ECCR</v>
      </c>
      <c r="M503" t="s">
        <v>45</v>
      </c>
      <c r="N503" t="s">
        <v>25</v>
      </c>
      <c r="O503">
        <v>40000</v>
      </c>
      <c r="P503">
        <v>908</v>
      </c>
      <c r="Q503">
        <v>0</v>
      </c>
      <c r="R503" t="s">
        <v>26</v>
      </c>
      <c r="S503">
        <v>2</v>
      </c>
      <c r="T503" s="12">
        <f t="shared" si="7"/>
        <v>0.01</v>
      </c>
      <c r="U503">
        <v>2011</v>
      </c>
      <c r="V503" s="4">
        <v>459</v>
      </c>
    </row>
    <row r="504" spans="1:22">
      <c r="A504" t="s">
        <v>63</v>
      </c>
      <c r="B504">
        <v>435731</v>
      </c>
      <c r="C504" t="s">
        <v>64</v>
      </c>
      <c r="D504">
        <v>44978</v>
      </c>
      <c r="E504" s="10" t="str">
        <f>VLOOKUP(+F504, 'TABLE LBR'!$D$1:$E$15, 2,FALSE)</f>
        <v>Swilley</v>
      </c>
      <c r="F504">
        <v>42034</v>
      </c>
      <c r="G504">
        <v>50</v>
      </c>
      <c r="H504" t="s">
        <v>65</v>
      </c>
      <c r="I504">
        <v>42034</v>
      </c>
      <c r="J504" t="s">
        <v>22</v>
      </c>
      <c r="K504" t="s">
        <v>23</v>
      </c>
      <c r="L504" s="10" t="str">
        <f>VLOOKUP(+M504, 'TABLE LBR'!$A$2:$B$48, 2,FALSE)</f>
        <v>ECCR</v>
      </c>
      <c r="M504" t="s">
        <v>24</v>
      </c>
      <c r="N504" t="s">
        <v>25</v>
      </c>
      <c r="O504">
        <v>40000</v>
      </c>
      <c r="P504">
        <v>908</v>
      </c>
      <c r="Q504">
        <v>0</v>
      </c>
      <c r="R504" t="s">
        <v>26</v>
      </c>
      <c r="S504">
        <v>2</v>
      </c>
      <c r="T504" s="12">
        <f t="shared" si="7"/>
        <v>0.01</v>
      </c>
      <c r="U504">
        <v>2011</v>
      </c>
      <c r="V504" s="4">
        <v>459</v>
      </c>
    </row>
    <row r="505" spans="1:22">
      <c r="A505" t="s">
        <v>63</v>
      </c>
      <c r="B505">
        <v>435731</v>
      </c>
      <c r="C505" t="s">
        <v>64</v>
      </c>
      <c r="D505">
        <v>44978</v>
      </c>
      <c r="E505" s="10" t="str">
        <f>VLOOKUP(+F505, 'TABLE LBR'!$D$1:$E$15, 2,FALSE)</f>
        <v>Swilley</v>
      </c>
      <c r="F505">
        <v>42034</v>
      </c>
      <c r="G505">
        <v>50</v>
      </c>
      <c r="H505" t="s">
        <v>65</v>
      </c>
      <c r="I505">
        <v>42034</v>
      </c>
      <c r="J505" t="s">
        <v>27</v>
      </c>
      <c r="K505" t="s">
        <v>23</v>
      </c>
      <c r="L505" s="10" t="str">
        <f>VLOOKUP(+M505, 'TABLE LBR'!$A$2:$B$48, 2,FALSE)</f>
        <v>ECCR</v>
      </c>
      <c r="M505" t="s">
        <v>28</v>
      </c>
      <c r="N505" t="s">
        <v>25</v>
      </c>
      <c r="O505">
        <v>40000</v>
      </c>
      <c r="P505">
        <v>908</v>
      </c>
      <c r="Q505">
        <v>0</v>
      </c>
      <c r="R505" t="s">
        <v>26</v>
      </c>
      <c r="S505">
        <v>4</v>
      </c>
      <c r="T505" s="12">
        <f t="shared" si="7"/>
        <v>0.02</v>
      </c>
      <c r="U505">
        <v>2011</v>
      </c>
      <c r="V505" s="4">
        <v>919</v>
      </c>
    </row>
    <row r="506" spans="1:22">
      <c r="A506" t="s">
        <v>63</v>
      </c>
      <c r="B506">
        <v>435731</v>
      </c>
      <c r="C506" t="s">
        <v>64</v>
      </c>
      <c r="D506">
        <v>44978</v>
      </c>
      <c r="E506" s="10" t="str">
        <f>VLOOKUP(+F506, 'TABLE LBR'!$D$1:$E$15, 2,FALSE)</f>
        <v>Swilley</v>
      </c>
      <c r="F506">
        <v>42034</v>
      </c>
      <c r="G506">
        <v>50</v>
      </c>
      <c r="H506" t="s">
        <v>65</v>
      </c>
      <c r="I506">
        <v>42034</v>
      </c>
      <c r="J506" t="s">
        <v>29</v>
      </c>
      <c r="K506" t="s">
        <v>23</v>
      </c>
      <c r="L506" s="10" t="str">
        <f>VLOOKUP(+M506, 'TABLE LBR'!$A$2:$B$48, 2,FALSE)</f>
        <v>ECCR</v>
      </c>
      <c r="M506" t="s">
        <v>30</v>
      </c>
      <c r="N506" t="s">
        <v>25</v>
      </c>
      <c r="O506">
        <v>40000</v>
      </c>
      <c r="P506">
        <v>908</v>
      </c>
      <c r="Q506">
        <v>0</v>
      </c>
      <c r="R506" t="s">
        <v>26</v>
      </c>
      <c r="S506">
        <v>2</v>
      </c>
      <c r="T506" s="12">
        <f t="shared" si="7"/>
        <v>0.01</v>
      </c>
      <c r="U506">
        <v>2011</v>
      </c>
      <c r="V506" s="4">
        <v>459</v>
      </c>
    </row>
    <row r="507" spans="1:22">
      <c r="A507" t="s">
        <v>63</v>
      </c>
      <c r="B507">
        <v>435731</v>
      </c>
      <c r="C507" t="s">
        <v>64</v>
      </c>
      <c r="D507">
        <v>44978</v>
      </c>
      <c r="E507" s="10" t="str">
        <f>VLOOKUP(+F507, 'TABLE LBR'!$D$1:$E$15, 2,FALSE)</f>
        <v>Swilley</v>
      </c>
      <c r="F507">
        <v>42034</v>
      </c>
      <c r="G507">
        <v>50</v>
      </c>
      <c r="H507" t="s">
        <v>65</v>
      </c>
      <c r="I507">
        <v>42034</v>
      </c>
      <c r="J507" t="s">
        <v>31</v>
      </c>
      <c r="K507" t="s">
        <v>23</v>
      </c>
      <c r="L507" s="10" t="str">
        <f>VLOOKUP(+M507, 'TABLE LBR'!$A$2:$B$48, 2,FALSE)</f>
        <v>ECCR</v>
      </c>
      <c r="M507" t="s">
        <v>32</v>
      </c>
      <c r="N507" t="s">
        <v>25</v>
      </c>
      <c r="O507">
        <v>40000</v>
      </c>
      <c r="P507">
        <v>908</v>
      </c>
      <c r="Q507">
        <v>0</v>
      </c>
      <c r="R507" t="s">
        <v>26</v>
      </c>
      <c r="S507">
        <v>4</v>
      </c>
      <c r="T507" s="12">
        <f t="shared" si="7"/>
        <v>0.02</v>
      </c>
      <c r="U507">
        <v>2011</v>
      </c>
      <c r="V507" s="4">
        <v>919</v>
      </c>
    </row>
    <row r="508" spans="1:22">
      <c r="A508" t="s">
        <v>63</v>
      </c>
      <c r="B508">
        <v>435731</v>
      </c>
      <c r="C508" t="s">
        <v>64</v>
      </c>
      <c r="D508">
        <v>44978</v>
      </c>
      <c r="E508" s="10" t="str">
        <f>VLOOKUP(+F508, 'TABLE LBR'!$D$1:$E$15, 2,FALSE)</f>
        <v>Swilley</v>
      </c>
      <c r="F508">
        <v>42034</v>
      </c>
      <c r="G508">
        <v>50</v>
      </c>
      <c r="H508" t="s">
        <v>65</v>
      </c>
      <c r="I508">
        <v>42034</v>
      </c>
      <c r="J508" t="s">
        <v>46</v>
      </c>
      <c r="K508" t="s">
        <v>23</v>
      </c>
      <c r="L508" s="10" t="str">
        <f>VLOOKUP(+M508, 'TABLE LBR'!$A$2:$B$48, 2,FALSE)</f>
        <v>O&amp;M</v>
      </c>
      <c r="M508" t="s">
        <v>47</v>
      </c>
      <c r="N508" t="s">
        <v>25</v>
      </c>
      <c r="O508">
        <v>40000</v>
      </c>
      <c r="P508">
        <v>908</v>
      </c>
      <c r="Q508">
        <v>0</v>
      </c>
      <c r="R508" t="s">
        <v>26</v>
      </c>
      <c r="S508">
        <v>30</v>
      </c>
      <c r="T508" s="12">
        <f t="shared" si="7"/>
        <v>0.15</v>
      </c>
      <c r="U508">
        <v>2011</v>
      </c>
      <c r="V508" s="4">
        <v>6889</v>
      </c>
    </row>
    <row r="509" spans="1:22">
      <c r="A509" t="s">
        <v>63</v>
      </c>
      <c r="B509">
        <v>435731</v>
      </c>
      <c r="C509" t="s">
        <v>64</v>
      </c>
      <c r="D509">
        <v>44978</v>
      </c>
      <c r="E509" s="10" t="str">
        <f>VLOOKUP(+F509, 'TABLE LBR'!$D$1:$E$15, 2,FALSE)</f>
        <v>Swilley</v>
      </c>
      <c r="F509">
        <v>42034</v>
      </c>
      <c r="G509">
        <v>50</v>
      </c>
      <c r="H509" t="s">
        <v>65</v>
      </c>
      <c r="I509">
        <v>42034</v>
      </c>
      <c r="J509" t="s">
        <v>50</v>
      </c>
      <c r="K509" t="s">
        <v>23</v>
      </c>
      <c r="L509" s="10" t="str">
        <f>VLOOKUP(+M509, 'TABLE LBR'!$A$2:$B$48, 2,FALSE)</f>
        <v>O&amp;M</v>
      </c>
      <c r="M509" t="s">
        <v>51</v>
      </c>
      <c r="N509" t="s">
        <v>25</v>
      </c>
      <c r="O509">
        <v>40000</v>
      </c>
      <c r="P509">
        <v>908</v>
      </c>
      <c r="Q509">
        <v>0</v>
      </c>
      <c r="R509" t="s">
        <v>26</v>
      </c>
      <c r="S509">
        <v>10</v>
      </c>
      <c r="T509" s="12">
        <f t="shared" si="7"/>
        <v>0.05</v>
      </c>
      <c r="U509">
        <v>2011</v>
      </c>
      <c r="V509" s="4">
        <v>2296</v>
      </c>
    </row>
    <row r="510" spans="1:22">
      <c r="A510" t="s">
        <v>63</v>
      </c>
      <c r="B510">
        <v>435731</v>
      </c>
      <c r="C510" t="s">
        <v>64</v>
      </c>
      <c r="D510">
        <v>44978</v>
      </c>
      <c r="E510" s="10" t="str">
        <f>VLOOKUP(+F510, 'TABLE LBR'!$D$1:$E$15, 2,FALSE)</f>
        <v>Swilley</v>
      </c>
      <c r="F510">
        <v>42034</v>
      </c>
      <c r="G510">
        <v>50</v>
      </c>
      <c r="H510" t="s">
        <v>65</v>
      </c>
      <c r="I510">
        <v>42034</v>
      </c>
      <c r="J510" t="s">
        <v>35</v>
      </c>
      <c r="K510" t="s">
        <v>23</v>
      </c>
      <c r="L510" s="10" t="str">
        <f>VLOOKUP(+M510, 'TABLE LBR'!$A$2:$B$48, 2,FALSE)</f>
        <v>O&amp;M</v>
      </c>
      <c r="M510" t="s">
        <v>36</v>
      </c>
      <c r="N510" t="s">
        <v>25</v>
      </c>
      <c r="O510">
        <v>40000</v>
      </c>
      <c r="P510">
        <v>908</v>
      </c>
      <c r="Q510">
        <v>0</v>
      </c>
      <c r="R510" t="s">
        <v>26</v>
      </c>
      <c r="S510">
        <v>2</v>
      </c>
      <c r="T510" s="12">
        <f t="shared" si="7"/>
        <v>0.01</v>
      </c>
      <c r="U510">
        <v>2011</v>
      </c>
      <c r="V510" s="4">
        <v>459</v>
      </c>
    </row>
    <row r="511" spans="1:22">
      <c r="A511" t="s">
        <v>188</v>
      </c>
      <c r="B511">
        <v>483914</v>
      </c>
      <c r="C511" t="s">
        <v>189</v>
      </c>
      <c r="D511">
        <v>90846</v>
      </c>
      <c r="E511" s="10" t="str">
        <f>VLOOKUP(+F511, 'TABLE LBR'!$D$1:$E$15, 2,FALSE)</f>
        <v>McGee</v>
      </c>
      <c r="F511">
        <v>40243</v>
      </c>
      <c r="G511">
        <v>100</v>
      </c>
      <c r="H511" t="s">
        <v>190</v>
      </c>
      <c r="I511">
        <v>40243</v>
      </c>
      <c r="J511" t="s">
        <v>22</v>
      </c>
      <c r="K511" t="s">
        <v>23</v>
      </c>
      <c r="L511" s="10" t="str">
        <f>VLOOKUP(+M511, 'TABLE LBR'!$A$2:$B$48, 2,FALSE)</f>
        <v>ECCR</v>
      </c>
      <c r="M511" t="s">
        <v>24</v>
      </c>
      <c r="N511" t="s">
        <v>25</v>
      </c>
      <c r="O511">
        <v>40000</v>
      </c>
      <c r="P511">
        <v>908</v>
      </c>
      <c r="Q511">
        <v>0</v>
      </c>
      <c r="R511" t="s">
        <v>26</v>
      </c>
      <c r="S511">
        <v>10</v>
      </c>
      <c r="T511" s="12">
        <f t="shared" si="7"/>
        <v>0.1</v>
      </c>
      <c r="U511">
        <v>2011</v>
      </c>
      <c r="V511" s="4">
        <v>9277</v>
      </c>
    </row>
    <row r="512" spans="1:22">
      <c r="A512" t="s">
        <v>188</v>
      </c>
      <c r="B512">
        <v>483914</v>
      </c>
      <c r="C512" t="s">
        <v>189</v>
      </c>
      <c r="D512">
        <v>90846</v>
      </c>
      <c r="E512" s="10" t="str">
        <f>VLOOKUP(+F512, 'TABLE LBR'!$D$1:$E$15, 2,FALSE)</f>
        <v>McGee</v>
      </c>
      <c r="F512">
        <v>40243</v>
      </c>
      <c r="G512">
        <v>100</v>
      </c>
      <c r="H512" t="s">
        <v>190</v>
      </c>
      <c r="I512">
        <v>40243</v>
      </c>
      <c r="J512" t="s">
        <v>136</v>
      </c>
      <c r="K512" t="s">
        <v>23</v>
      </c>
      <c r="L512" s="10" t="str">
        <f>VLOOKUP(+M512, 'TABLE LBR'!$A$2:$B$48, 2,FALSE)</f>
        <v>O&amp;M</v>
      </c>
      <c r="M512" t="s">
        <v>137</v>
      </c>
      <c r="N512" t="s">
        <v>25</v>
      </c>
      <c r="O512">
        <v>40000</v>
      </c>
      <c r="P512">
        <v>908</v>
      </c>
      <c r="Q512">
        <v>0</v>
      </c>
      <c r="R512" t="s">
        <v>26</v>
      </c>
      <c r="S512">
        <v>60</v>
      </c>
      <c r="T512" s="12">
        <f t="shared" si="7"/>
        <v>0.6</v>
      </c>
      <c r="U512">
        <v>2011</v>
      </c>
      <c r="V512" s="4">
        <v>55661</v>
      </c>
    </row>
    <row r="513" spans="1:22">
      <c r="A513" t="s">
        <v>188</v>
      </c>
      <c r="B513">
        <v>483914</v>
      </c>
      <c r="C513" t="s">
        <v>189</v>
      </c>
      <c r="D513">
        <v>90846</v>
      </c>
      <c r="E513" s="10" t="str">
        <f>VLOOKUP(+F513, 'TABLE LBR'!$D$1:$E$15, 2,FALSE)</f>
        <v>McGee</v>
      </c>
      <c r="F513">
        <v>40243</v>
      </c>
      <c r="G513">
        <v>100</v>
      </c>
      <c r="H513" t="s">
        <v>190</v>
      </c>
      <c r="I513">
        <v>40243</v>
      </c>
      <c r="J513" t="s">
        <v>178</v>
      </c>
      <c r="K513" t="s">
        <v>23</v>
      </c>
      <c r="L513" s="10" t="str">
        <f>VLOOKUP(+M513, 'TABLE LBR'!$A$2:$B$48, 2,FALSE)</f>
        <v>O&amp;M</v>
      </c>
      <c r="M513" t="s">
        <v>179</v>
      </c>
      <c r="N513" t="s">
        <v>25</v>
      </c>
      <c r="O513">
        <v>40000</v>
      </c>
      <c r="P513">
        <v>908</v>
      </c>
      <c r="Q513">
        <v>0</v>
      </c>
      <c r="R513" t="s">
        <v>26</v>
      </c>
      <c r="S513">
        <v>20</v>
      </c>
      <c r="T513" s="12">
        <f t="shared" si="7"/>
        <v>0.2</v>
      </c>
      <c r="U513">
        <v>2011</v>
      </c>
      <c r="V513" s="4">
        <v>18554</v>
      </c>
    </row>
    <row r="514" spans="1:22">
      <c r="A514" t="s">
        <v>188</v>
      </c>
      <c r="B514">
        <v>483914</v>
      </c>
      <c r="C514" t="s">
        <v>189</v>
      </c>
      <c r="D514">
        <v>90846</v>
      </c>
      <c r="E514" s="10" t="str">
        <f>VLOOKUP(+F514, 'TABLE LBR'!$D$1:$E$15, 2,FALSE)</f>
        <v>McGee</v>
      </c>
      <c r="F514">
        <v>40243</v>
      </c>
      <c r="G514">
        <v>100</v>
      </c>
      <c r="H514" t="s">
        <v>190</v>
      </c>
      <c r="I514">
        <v>40243</v>
      </c>
      <c r="J514" t="s">
        <v>138</v>
      </c>
      <c r="K514" t="s">
        <v>23</v>
      </c>
      <c r="L514" s="10" t="str">
        <f>VLOOKUP(+M514, 'TABLE LBR'!$A$2:$B$48, 2,FALSE)</f>
        <v>O&amp;M</v>
      </c>
      <c r="M514" t="s">
        <v>139</v>
      </c>
      <c r="N514" t="s">
        <v>25</v>
      </c>
      <c r="O514">
        <v>40000</v>
      </c>
      <c r="P514">
        <v>908</v>
      </c>
      <c r="Q514">
        <v>0</v>
      </c>
      <c r="R514" t="s">
        <v>26</v>
      </c>
      <c r="S514">
        <v>10</v>
      </c>
      <c r="T514" s="12">
        <f t="shared" si="7"/>
        <v>0.1</v>
      </c>
      <c r="U514">
        <v>2011</v>
      </c>
      <c r="V514" s="4">
        <v>9277</v>
      </c>
    </row>
    <row r="515" spans="1:22">
      <c r="A515" t="s">
        <v>185</v>
      </c>
      <c r="B515">
        <v>812581</v>
      </c>
      <c r="C515" t="s">
        <v>186</v>
      </c>
      <c r="D515">
        <v>91832</v>
      </c>
      <c r="E515" s="10" t="str">
        <f>VLOOKUP(+F515, 'TABLE LBR'!$D$1:$E$15, 2,FALSE)</f>
        <v>McGee</v>
      </c>
      <c r="F515">
        <v>40243</v>
      </c>
      <c r="G515">
        <v>100</v>
      </c>
      <c r="H515" t="s">
        <v>187</v>
      </c>
      <c r="I515">
        <v>40243</v>
      </c>
      <c r="J515" t="s">
        <v>173</v>
      </c>
      <c r="K515" t="s">
        <v>23</v>
      </c>
      <c r="L515" s="10" t="str">
        <f>VLOOKUP(+M515, 'TABLE LBR'!$A$2:$B$48, 2,FALSE)</f>
        <v>O&amp;M</v>
      </c>
      <c r="M515" t="s">
        <v>174</v>
      </c>
      <c r="N515" t="s">
        <v>25</v>
      </c>
      <c r="O515">
        <v>40000</v>
      </c>
      <c r="P515">
        <v>908</v>
      </c>
      <c r="Q515">
        <v>0</v>
      </c>
      <c r="R515" t="s">
        <v>26</v>
      </c>
      <c r="S515">
        <v>100</v>
      </c>
      <c r="T515" s="12">
        <f t="shared" ref="T515:T521" si="8">G515/100*S515/100</f>
        <v>1</v>
      </c>
      <c r="U515">
        <v>2011</v>
      </c>
      <c r="V515" s="4">
        <v>93778</v>
      </c>
    </row>
    <row r="516" spans="1:22">
      <c r="A516" t="s">
        <v>366</v>
      </c>
      <c r="B516">
        <v>373009</v>
      </c>
      <c r="C516" t="s">
        <v>166</v>
      </c>
      <c r="D516">
        <v>81940</v>
      </c>
      <c r="E516" s="10" t="str">
        <f>VLOOKUP(+F516, 'TABLE LBR'!$D$1:$E$15, 2,FALSE)</f>
        <v>McGee</v>
      </c>
      <c r="F516">
        <v>40242</v>
      </c>
      <c r="G516">
        <v>100</v>
      </c>
      <c r="H516" t="s">
        <v>367</v>
      </c>
      <c r="I516">
        <v>40242</v>
      </c>
      <c r="J516" t="s">
        <v>161</v>
      </c>
      <c r="K516" t="s">
        <v>23</v>
      </c>
      <c r="L516" s="10" t="str">
        <f>VLOOKUP(+M516, 'TABLE LBR'!$A$2:$B$48, 2,FALSE)</f>
        <v>ECCR</v>
      </c>
      <c r="M516" t="s">
        <v>162</v>
      </c>
      <c r="N516" t="s">
        <v>25</v>
      </c>
      <c r="O516">
        <v>40000</v>
      </c>
      <c r="P516">
        <v>908</v>
      </c>
      <c r="Q516">
        <v>0</v>
      </c>
      <c r="R516" t="s">
        <v>26</v>
      </c>
      <c r="S516">
        <v>10</v>
      </c>
      <c r="T516" s="12">
        <f t="shared" si="8"/>
        <v>0.1</v>
      </c>
      <c r="U516">
        <v>2011</v>
      </c>
      <c r="V516" s="4">
        <v>8368</v>
      </c>
    </row>
    <row r="517" spans="1:22">
      <c r="A517" t="s">
        <v>366</v>
      </c>
      <c r="B517">
        <v>373009</v>
      </c>
      <c r="C517" t="s">
        <v>166</v>
      </c>
      <c r="D517">
        <v>81940</v>
      </c>
      <c r="E517" s="10" t="str">
        <f>VLOOKUP(+F517, 'TABLE LBR'!$D$1:$E$15, 2,FALSE)</f>
        <v>McGee</v>
      </c>
      <c r="F517">
        <v>40242</v>
      </c>
      <c r="G517">
        <v>100</v>
      </c>
      <c r="H517" t="s">
        <v>367</v>
      </c>
      <c r="I517">
        <v>40242</v>
      </c>
      <c r="J517" t="s">
        <v>131</v>
      </c>
      <c r="K517" t="s">
        <v>23</v>
      </c>
      <c r="L517" s="10" t="str">
        <f>VLOOKUP(+M517, 'TABLE LBR'!$A$2:$B$48, 2,FALSE)</f>
        <v>O&amp;M</v>
      </c>
      <c r="M517" t="s">
        <v>132</v>
      </c>
      <c r="N517" t="s">
        <v>25</v>
      </c>
      <c r="O517">
        <v>40000</v>
      </c>
      <c r="P517">
        <v>907</v>
      </c>
      <c r="Q517">
        <v>0</v>
      </c>
      <c r="R517" t="s">
        <v>26</v>
      </c>
      <c r="S517">
        <v>35</v>
      </c>
      <c r="T517" s="12">
        <f t="shared" si="8"/>
        <v>0.35</v>
      </c>
      <c r="U517">
        <v>2011</v>
      </c>
      <c r="V517" s="4">
        <v>29287</v>
      </c>
    </row>
    <row r="518" spans="1:22">
      <c r="A518" t="s">
        <v>366</v>
      </c>
      <c r="B518">
        <v>373009</v>
      </c>
      <c r="C518" t="s">
        <v>166</v>
      </c>
      <c r="D518">
        <v>81940</v>
      </c>
      <c r="E518" s="10" t="str">
        <f>VLOOKUP(+F518, 'TABLE LBR'!$D$1:$E$15, 2,FALSE)</f>
        <v>McGee</v>
      </c>
      <c r="F518">
        <v>40242</v>
      </c>
      <c r="G518">
        <v>100</v>
      </c>
      <c r="H518" t="s">
        <v>367</v>
      </c>
      <c r="I518">
        <v>40242</v>
      </c>
      <c r="J518" t="s">
        <v>163</v>
      </c>
      <c r="K518" t="s">
        <v>23</v>
      </c>
      <c r="L518" s="10" t="str">
        <f>VLOOKUP(+M518, 'TABLE LBR'!$A$2:$B$48, 2,FALSE)</f>
        <v>O&amp;M</v>
      </c>
      <c r="M518" t="s">
        <v>164</v>
      </c>
      <c r="N518" t="s">
        <v>25</v>
      </c>
      <c r="O518">
        <v>40000</v>
      </c>
      <c r="P518">
        <v>908</v>
      </c>
      <c r="Q518">
        <v>0</v>
      </c>
      <c r="R518" t="s">
        <v>26</v>
      </c>
      <c r="S518">
        <v>55</v>
      </c>
      <c r="T518" s="12">
        <f t="shared" si="8"/>
        <v>0.55000000000000004</v>
      </c>
      <c r="U518">
        <v>2011</v>
      </c>
      <c r="V518" s="4">
        <v>46022</v>
      </c>
    </row>
    <row r="519" spans="1:22" ht="24.75">
      <c r="A519" t="s">
        <v>220</v>
      </c>
      <c r="B519">
        <v>508599</v>
      </c>
      <c r="C519" t="s">
        <v>221</v>
      </c>
      <c r="D519">
        <v>51302</v>
      </c>
      <c r="E519" s="10" t="str">
        <f>VLOOKUP(+F519, 'TABLE LBR'!$D$1:$E$15, 2,FALSE)</f>
        <v>Oswald</v>
      </c>
      <c r="F519">
        <v>40245</v>
      </c>
      <c r="G519">
        <v>100</v>
      </c>
      <c r="H519" t="s">
        <v>222</v>
      </c>
      <c r="I519">
        <v>40245</v>
      </c>
      <c r="J519" t="s">
        <v>25</v>
      </c>
      <c r="K519" t="s">
        <v>23</v>
      </c>
      <c r="L519" s="10" t="str">
        <f>VLOOKUP(+M519, 'TABLE LBR'!$A$2:$B$48, 2,FALSE)</f>
        <v>LTG Capital</v>
      </c>
      <c r="M519">
        <v>2553</v>
      </c>
      <c r="N519">
        <v>2553</v>
      </c>
      <c r="O519">
        <v>40000</v>
      </c>
      <c r="P519">
        <v>308</v>
      </c>
      <c r="Q519">
        <v>2600</v>
      </c>
      <c r="R519" t="s">
        <v>26</v>
      </c>
      <c r="S519">
        <v>5</v>
      </c>
      <c r="T519" s="12">
        <f t="shared" si="8"/>
        <v>0.05</v>
      </c>
      <c r="U519">
        <v>2011</v>
      </c>
      <c r="V519" s="4">
        <v>2619</v>
      </c>
    </row>
    <row r="520" spans="1:22" ht="24.75">
      <c r="A520" t="s">
        <v>220</v>
      </c>
      <c r="B520">
        <v>508599</v>
      </c>
      <c r="C520" t="s">
        <v>221</v>
      </c>
      <c r="D520">
        <v>51302</v>
      </c>
      <c r="E520" s="10" t="str">
        <f>VLOOKUP(+F520, 'TABLE LBR'!$D$1:$E$15, 2,FALSE)</f>
        <v>Oswald</v>
      </c>
      <c r="F520">
        <v>40245</v>
      </c>
      <c r="G520">
        <v>100</v>
      </c>
      <c r="H520" t="s">
        <v>222</v>
      </c>
      <c r="I520">
        <v>40245</v>
      </c>
      <c r="J520" t="s">
        <v>25</v>
      </c>
      <c r="K520" t="s">
        <v>23</v>
      </c>
      <c r="L520" s="10" t="str">
        <f>VLOOKUP(+M520, 'TABLE LBR'!$A$2:$B$48, 2,FALSE)</f>
        <v>LTG Capital</v>
      </c>
      <c r="M520">
        <v>2556</v>
      </c>
      <c r="N520">
        <v>2556</v>
      </c>
      <c r="O520">
        <v>40000</v>
      </c>
      <c r="P520">
        <v>308</v>
      </c>
      <c r="Q520">
        <v>2600</v>
      </c>
      <c r="R520" t="s">
        <v>26</v>
      </c>
      <c r="S520">
        <v>25</v>
      </c>
      <c r="T520" s="12">
        <f t="shared" si="8"/>
        <v>0.25</v>
      </c>
      <c r="U520">
        <v>2011</v>
      </c>
      <c r="V520" s="4">
        <v>13097</v>
      </c>
    </row>
    <row r="521" spans="1:22">
      <c r="A521" t="s">
        <v>220</v>
      </c>
      <c r="B521">
        <v>508599</v>
      </c>
      <c r="C521" t="s">
        <v>221</v>
      </c>
      <c r="D521">
        <v>51302</v>
      </c>
      <c r="E521" s="10" t="str">
        <f>VLOOKUP(+F521, 'TABLE LBR'!$D$1:$E$15, 2,FALSE)</f>
        <v>Oswald</v>
      </c>
      <c r="F521">
        <v>40245</v>
      </c>
      <c r="G521">
        <v>100</v>
      </c>
      <c r="H521" t="s">
        <v>222</v>
      </c>
      <c r="I521">
        <v>40245</v>
      </c>
      <c r="J521" t="s">
        <v>109</v>
      </c>
      <c r="K521" t="s">
        <v>23</v>
      </c>
      <c r="L521" s="10" t="str">
        <f>VLOOKUP(+M521, 'TABLE LBR'!$A$2:$B$48, 2,FALSE)</f>
        <v>LTG O&amp;M</v>
      </c>
      <c r="M521" t="s">
        <v>110</v>
      </c>
      <c r="N521" t="s">
        <v>25</v>
      </c>
      <c r="O521">
        <v>40000</v>
      </c>
      <c r="P521">
        <v>908</v>
      </c>
      <c r="Q521">
        <v>0</v>
      </c>
      <c r="R521" t="s">
        <v>26</v>
      </c>
      <c r="S521">
        <v>70</v>
      </c>
      <c r="T521" s="12">
        <f t="shared" si="8"/>
        <v>0.7</v>
      </c>
      <c r="U521">
        <v>2011</v>
      </c>
      <c r="V521" s="4">
        <v>36670</v>
      </c>
    </row>
    <row r="522" spans="1:22">
      <c r="V522" s="4">
        <f>SUM(V2:V521)</f>
        <v>7926673</v>
      </c>
    </row>
    <row r="525" spans="1:22">
      <c r="A525" t="s">
        <v>403</v>
      </c>
      <c r="B525" t="s">
        <v>2</v>
      </c>
      <c r="C525" t="s">
        <v>404</v>
      </c>
      <c r="D525" t="s">
        <v>405</v>
      </c>
      <c r="F525" t="s">
        <v>4</v>
      </c>
      <c r="G525" t="s">
        <v>406</v>
      </c>
      <c r="H525" t="s">
        <v>6</v>
      </c>
      <c r="I525" t="s">
        <v>7</v>
      </c>
      <c r="J525" t="s">
        <v>8</v>
      </c>
      <c r="K525" t="s">
        <v>9</v>
      </c>
      <c r="M525" t="s">
        <v>10</v>
      </c>
      <c r="N525" t="s">
        <v>11</v>
      </c>
      <c r="O525" t="s">
        <v>12</v>
      </c>
      <c r="P525" t="s">
        <v>13</v>
      </c>
      <c r="Q525" t="s">
        <v>14</v>
      </c>
      <c r="R525" t="s">
        <v>15</v>
      </c>
      <c r="S525" t="s">
        <v>16</v>
      </c>
      <c r="U525" t="s">
        <v>17</v>
      </c>
      <c r="V525" s="4" t="s">
        <v>407</v>
      </c>
    </row>
    <row r="526" spans="1:22">
      <c r="A526" t="s">
        <v>52</v>
      </c>
      <c r="B526" t="s">
        <v>53</v>
      </c>
      <c r="C526" t="s">
        <v>408</v>
      </c>
      <c r="D526" t="s">
        <v>409</v>
      </c>
      <c r="F526">
        <v>42034</v>
      </c>
      <c r="G526" t="s">
        <v>410</v>
      </c>
      <c r="H526" t="s">
        <v>54</v>
      </c>
      <c r="I526">
        <v>42034</v>
      </c>
      <c r="J526" t="s">
        <v>22</v>
      </c>
      <c r="K526" t="s">
        <v>23</v>
      </c>
      <c r="M526" t="s">
        <v>24</v>
      </c>
      <c r="N526" t="s">
        <v>25</v>
      </c>
      <c r="O526">
        <v>40000</v>
      </c>
      <c r="P526">
        <v>908</v>
      </c>
      <c r="Q526">
        <v>0</v>
      </c>
      <c r="R526" t="s">
        <v>26</v>
      </c>
      <c r="S526">
        <v>10</v>
      </c>
      <c r="U526">
        <v>2011</v>
      </c>
      <c r="V526" s="4">
        <v>200</v>
      </c>
    </row>
    <row r="527" spans="1:22">
      <c r="A527" t="s">
        <v>52</v>
      </c>
      <c r="B527" t="s">
        <v>53</v>
      </c>
      <c r="C527" t="s">
        <v>408</v>
      </c>
      <c r="D527" t="s">
        <v>409</v>
      </c>
      <c r="F527">
        <v>42034</v>
      </c>
      <c r="G527" t="s">
        <v>410</v>
      </c>
      <c r="H527" t="s">
        <v>54</v>
      </c>
      <c r="I527">
        <v>42034</v>
      </c>
      <c r="J527" t="s">
        <v>31</v>
      </c>
      <c r="K527" t="s">
        <v>23</v>
      </c>
      <c r="M527" t="s">
        <v>32</v>
      </c>
      <c r="N527" t="s">
        <v>25</v>
      </c>
      <c r="O527">
        <v>40000</v>
      </c>
      <c r="P527">
        <v>908</v>
      </c>
      <c r="Q527">
        <v>0</v>
      </c>
      <c r="R527" t="s">
        <v>26</v>
      </c>
      <c r="S527">
        <v>90</v>
      </c>
      <c r="U527">
        <v>2011</v>
      </c>
      <c r="V527" s="4">
        <v>1800</v>
      </c>
    </row>
    <row r="528" spans="1:22">
      <c r="A528" t="s">
        <v>97</v>
      </c>
      <c r="B528" t="s">
        <v>38</v>
      </c>
      <c r="C528" t="s">
        <v>408</v>
      </c>
      <c r="D528" t="s">
        <v>409</v>
      </c>
      <c r="F528">
        <v>42034</v>
      </c>
      <c r="G528" t="s">
        <v>411</v>
      </c>
      <c r="H528" t="s">
        <v>98</v>
      </c>
      <c r="I528">
        <v>42034</v>
      </c>
      <c r="J528" t="s">
        <v>40</v>
      </c>
      <c r="K528" t="s">
        <v>23</v>
      </c>
      <c r="M528" t="s">
        <v>41</v>
      </c>
      <c r="N528" t="s">
        <v>25</v>
      </c>
      <c r="O528">
        <v>40000</v>
      </c>
      <c r="P528">
        <v>908</v>
      </c>
      <c r="Q528">
        <v>0</v>
      </c>
      <c r="R528" t="s">
        <v>26</v>
      </c>
      <c r="S528">
        <v>10</v>
      </c>
      <c r="U528">
        <v>2011</v>
      </c>
      <c r="V528" s="4">
        <v>626</v>
      </c>
    </row>
    <row r="529" spans="1:22">
      <c r="A529" t="s">
        <v>97</v>
      </c>
      <c r="B529" t="s">
        <v>38</v>
      </c>
      <c r="C529" t="s">
        <v>408</v>
      </c>
      <c r="D529" t="s">
        <v>409</v>
      </c>
      <c r="F529">
        <v>42034</v>
      </c>
      <c r="G529" t="s">
        <v>411</v>
      </c>
      <c r="H529" t="s">
        <v>98</v>
      </c>
      <c r="I529">
        <v>42034</v>
      </c>
      <c r="J529" t="s">
        <v>42</v>
      </c>
      <c r="K529" t="s">
        <v>23</v>
      </c>
      <c r="M529" t="s">
        <v>43</v>
      </c>
      <c r="N529" t="s">
        <v>25</v>
      </c>
      <c r="O529">
        <v>40000</v>
      </c>
      <c r="P529">
        <v>908</v>
      </c>
      <c r="Q529">
        <v>0</v>
      </c>
      <c r="R529" t="s">
        <v>26</v>
      </c>
      <c r="S529">
        <v>12</v>
      </c>
      <c r="U529">
        <v>2011</v>
      </c>
      <c r="V529" s="4">
        <v>751</v>
      </c>
    </row>
    <row r="530" spans="1:22">
      <c r="A530" t="s">
        <v>97</v>
      </c>
      <c r="B530" t="s">
        <v>38</v>
      </c>
      <c r="C530" t="s">
        <v>408</v>
      </c>
      <c r="D530" t="s">
        <v>409</v>
      </c>
      <c r="F530">
        <v>42034</v>
      </c>
      <c r="G530" t="s">
        <v>411</v>
      </c>
      <c r="H530" t="s">
        <v>98</v>
      </c>
      <c r="I530">
        <v>42034</v>
      </c>
      <c r="J530" t="s">
        <v>44</v>
      </c>
      <c r="K530" t="s">
        <v>23</v>
      </c>
      <c r="M530" t="s">
        <v>45</v>
      </c>
      <c r="N530" t="s">
        <v>25</v>
      </c>
      <c r="O530">
        <v>40000</v>
      </c>
      <c r="P530">
        <v>908</v>
      </c>
      <c r="Q530">
        <v>0</v>
      </c>
      <c r="R530" t="s">
        <v>26</v>
      </c>
      <c r="S530">
        <v>2</v>
      </c>
      <c r="U530">
        <v>2011</v>
      </c>
      <c r="V530" s="4">
        <v>125</v>
      </c>
    </row>
    <row r="531" spans="1:22">
      <c r="A531" t="s">
        <v>97</v>
      </c>
      <c r="B531" t="s">
        <v>38</v>
      </c>
      <c r="C531" t="s">
        <v>408</v>
      </c>
      <c r="D531" t="s">
        <v>409</v>
      </c>
      <c r="F531">
        <v>42034</v>
      </c>
      <c r="G531" t="s">
        <v>411</v>
      </c>
      <c r="H531" t="s">
        <v>98</v>
      </c>
      <c r="I531">
        <v>42034</v>
      </c>
      <c r="J531" t="s">
        <v>46</v>
      </c>
      <c r="K531" t="s">
        <v>23</v>
      </c>
      <c r="M531" t="s">
        <v>47</v>
      </c>
      <c r="N531" t="s">
        <v>25</v>
      </c>
      <c r="O531">
        <v>40000</v>
      </c>
      <c r="P531">
        <v>908</v>
      </c>
      <c r="Q531">
        <v>0</v>
      </c>
      <c r="R531" t="s">
        <v>26</v>
      </c>
      <c r="S531">
        <v>67</v>
      </c>
      <c r="U531">
        <v>2011</v>
      </c>
      <c r="V531" s="4">
        <v>4193</v>
      </c>
    </row>
    <row r="532" spans="1:22">
      <c r="A532" t="s">
        <v>97</v>
      </c>
      <c r="B532" t="s">
        <v>38</v>
      </c>
      <c r="C532" t="s">
        <v>408</v>
      </c>
      <c r="D532" t="s">
        <v>409</v>
      </c>
      <c r="F532">
        <v>42034</v>
      </c>
      <c r="G532" t="s">
        <v>411</v>
      </c>
      <c r="H532" t="s">
        <v>98</v>
      </c>
      <c r="I532">
        <v>42034</v>
      </c>
      <c r="J532" t="s">
        <v>48</v>
      </c>
      <c r="K532" t="s">
        <v>23</v>
      </c>
      <c r="M532" t="s">
        <v>49</v>
      </c>
      <c r="N532" t="s">
        <v>25</v>
      </c>
      <c r="O532">
        <v>40000</v>
      </c>
      <c r="P532">
        <v>908</v>
      </c>
      <c r="Q532">
        <v>0</v>
      </c>
      <c r="R532" t="s">
        <v>26</v>
      </c>
      <c r="S532">
        <v>4</v>
      </c>
      <c r="U532">
        <v>2011</v>
      </c>
      <c r="V532" s="4">
        <v>250</v>
      </c>
    </row>
    <row r="533" spans="1:22">
      <c r="A533" t="s">
        <v>97</v>
      </c>
      <c r="B533" t="s">
        <v>38</v>
      </c>
      <c r="C533" t="s">
        <v>408</v>
      </c>
      <c r="D533" t="s">
        <v>409</v>
      </c>
      <c r="F533">
        <v>42034</v>
      </c>
      <c r="G533" t="s">
        <v>411</v>
      </c>
      <c r="H533" t="s">
        <v>98</v>
      </c>
      <c r="I533">
        <v>42034</v>
      </c>
      <c r="J533" t="s">
        <v>50</v>
      </c>
      <c r="K533" t="s">
        <v>23</v>
      </c>
      <c r="M533" t="s">
        <v>51</v>
      </c>
      <c r="N533" t="s">
        <v>25</v>
      </c>
      <c r="O533">
        <v>40000</v>
      </c>
      <c r="P533">
        <v>908</v>
      </c>
      <c r="Q533">
        <v>0</v>
      </c>
      <c r="R533" t="s">
        <v>26</v>
      </c>
      <c r="S533">
        <v>5</v>
      </c>
      <c r="U533">
        <v>2011</v>
      </c>
      <c r="V533" s="4">
        <v>313</v>
      </c>
    </row>
    <row r="534" spans="1:22">
      <c r="A534" t="s">
        <v>19</v>
      </c>
      <c r="B534" t="s">
        <v>20</v>
      </c>
      <c r="C534" t="s">
        <v>408</v>
      </c>
      <c r="D534" t="s">
        <v>409</v>
      </c>
      <c r="F534">
        <v>42034</v>
      </c>
      <c r="G534" t="s">
        <v>412</v>
      </c>
      <c r="H534" t="s">
        <v>21</v>
      </c>
      <c r="I534">
        <v>42034</v>
      </c>
      <c r="J534" t="s">
        <v>22</v>
      </c>
      <c r="K534" t="s">
        <v>23</v>
      </c>
      <c r="M534" t="s">
        <v>24</v>
      </c>
      <c r="N534" t="s">
        <v>25</v>
      </c>
      <c r="O534">
        <v>40000</v>
      </c>
      <c r="P534">
        <v>908</v>
      </c>
      <c r="Q534">
        <v>0</v>
      </c>
      <c r="R534" t="s">
        <v>26</v>
      </c>
      <c r="S534">
        <v>5</v>
      </c>
      <c r="U534">
        <v>2011</v>
      </c>
      <c r="V534" s="4">
        <v>76</v>
      </c>
    </row>
    <row r="535" spans="1:22">
      <c r="A535" t="s">
        <v>19</v>
      </c>
      <c r="B535" t="s">
        <v>20</v>
      </c>
      <c r="C535" t="s">
        <v>408</v>
      </c>
      <c r="D535" t="s">
        <v>409</v>
      </c>
      <c r="F535">
        <v>42034</v>
      </c>
      <c r="G535" t="s">
        <v>412</v>
      </c>
      <c r="H535" t="s">
        <v>21</v>
      </c>
      <c r="I535">
        <v>42034</v>
      </c>
      <c r="J535" t="s">
        <v>27</v>
      </c>
      <c r="K535" t="s">
        <v>23</v>
      </c>
      <c r="M535" t="s">
        <v>28</v>
      </c>
      <c r="N535" t="s">
        <v>25</v>
      </c>
      <c r="O535">
        <v>40000</v>
      </c>
      <c r="P535">
        <v>908</v>
      </c>
      <c r="Q535">
        <v>0</v>
      </c>
      <c r="R535" t="s">
        <v>26</v>
      </c>
      <c r="S535">
        <v>30</v>
      </c>
      <c r="U535">
        <v>2011</v>
      </c>
      <c r="V535" s="4">
        <v>453</v>
      </c>
    </row>
    <row r="536" spans="1:22">
      <c r="A536" t="s">
        <v>19</v>
      </c>
      <c r="B536" t="s">
        <v>20</v>
      </c>
      <c r="C536" t="s">
        <v>408</v>
      </c>
      <c r="D536" t="s">
        <v>409</v>
      </c>
      <c r="F536">
        <v>42034</v>
      </c>
      <c r="G536" t="s">
        <v>412</v>
      </c>
      <c r="H536" t="s">
        <v>21</v>
      </c>
      <c r="I536">
        <v>42034</v>
      </c>
      <c r="J536" t="s">
        <v>29</v>
      </c>
      <c r="K536" t="s">
        <v>23</v>
      </c>
      <c r="M536" t="s">
        <v>30</v>
      </c>
      <c r="N536" t="s">
        <v>25</v>
      </c>
      <c r="O536">
        <v>40000</v>
      </c>
      <c r="P536">
        <v>908</v>
      </c>
      <c r="Q536">
        <v>0</v>
      </c>
      <c r="R536" t="s">
        <v>26</v>
      </c>
      <c r="S536">
        <v>1</v>
      </c>
      <c r="U536">
        <v>2011</v>
      </c>
      <c r="V536" s="4">
        <v>15</v>
      </c>
    </row>
    <row r="537" spans="1:22">
      <c r="A537" t="s">
        <v>19</v>
      </c>
      <c r="B537" t="s">
        <v>20</v>
      </c>
      <c r="C537" t="s">
        <v>408</v>
      </c>
      <c r="D537" t="s">
        <v>409</v>
      </c>
      <c r="F537">
        <v>42034</v>
      </c>
      <c r="G537" t="s">
        <v>412</v>
      </c>
      <c r="H537" t="s">
        <v>21</v>
      </c>
      <c r="I537">
        <v>42034</v>
      </c>
      <c r="J537" t="s">
        <v>31</v>
      </c>
      <c r="K537" t="s">
        <v>23</v>
      </c>
      <c r="M537" t="s">
        <v>32</v>
      </c>
      <c r="N537" t="s">
        <v>25</v>
      </c>
      <c r="O537">
        <v>40000</v>
      </c>
      <c r="P537">
        <v>908</v>
      </c>
      <c r="Q537">
        <v>0</v>
      </c>
      <c r="R537" t="s">
        <v>26</v>
      </c>
      <c r="S537">
        <v>10</v>
      </c>
      <c r="U537">
        <v>2011</v>
      </c>
      <c r="V537" s="4">
        <v>151</v>
      </c>
    </row>
    <row r="538" spans="1:22">
      <c r="A538" t="s">
        <v>19</v>
      </c>
      <c r="B538" t="s">
        <v>20</v>
      </c>
      <c r="C538" t="s">
        <v>408</v>
      </c>
      <c r="D538" t="s">
        <v>409</v>
      </c>
      <c r="F538">
        <v>42034</v>
      </c>
      <c r="G538" t="s">
        <v>412</v>
      </c>
      <c r="H538" t="s">
        <v>21</v>
      </c>
      <c r="I538">
        <v>42034</v>
      </c>
      <c r="J538" t="s">
        <v>33</v>
      </c>
      <c r="K538" t="s">
        <v>23</v>
      </c>
      <c r="M538" t="s">
        <v>34</v>
      </c>
      <c r="N538" t="s">
        <v>25</v>
      </c>
      <c r="O538">
        <v>40000</v>
      </c>
      <c r="P538">
        <v>908</v>
      </c>
      <c r="Q538">
        <v>0</v>
      </c>
      <c r="R538" t="s">
        <v>26</v>
      </c>
      <c r="S538">
        <v>30</v>
      </c>
      <c r="U538">
        <v>2011</v>
      </c>
      <c r="V538" s="4">
        <v>453</v>
      </c>
    </row>
    <row r="539" spans="1:22">
      <c r="A539" t="s">
        <v>19</v>
      </c>
      <c r="B539" t="s">
        <v>20</v>
      </c>
      <c r="C539" t="s">
        <v>408</v>
      </c>
      <c r="D539" t="s">
        <v>409</v>
      </c>
      <c r="F539">
        <v>42034</v>
      </c>
      <c r="G539" t="s">
        <v>412</v>
      </c>
      <c r="H539" t="s">
        <v>21</v>
      </c>
      <c r="I539">
        <v>42034</v>
      </c>
      <c r="J539" t="s">
        <v>35</v>
      </c>
      <c r="K539" t="s">
        <v>23</v>
      </c>
      <c r="M539" t="s">
        <v>36</v>
      </c>
      <c r="N539" t="s">
        <v>25</v>
      </c>
      <c r="O539">
        <v>40000</v>
      </c>
      <c r="P539">
        <v>908</v>
      </c>
      <c r="Q539">
        <v>0</v>
      </c>
      <c r="R539" t="s">
        <v>26</v>
      </c>
      <c r="S539">
        <v>24</v>
      </c>
      <c r="U539">
        <v>2011</v>
      </c>
      <c r="V539" s="4">
        <v>363</v>
      </c>
    </row>
    <row r="540" spans="1:22">
      <c r="A540" t="s">
        <v>74</v>
      </c>
      <c r="B540" t="s">
        <v>72</v>
      </c>
      <c r="C540" t="s">
        <v>408</v>
      </c>
      <c r="D540" t="s">
        <v>409</v>
      </c>
      <c r="F540">
        <v>42034</v>
      </c>
      <c r="G540" t="s">
        <v>411</v>
      </c>
      <c r="H540" t="s">
        <v>75</v>
      </c>
      <c r="I540">
        <v>42034</v>
      </c>
      <c r="J540" t="s">
        <v>22</v>
      </c>
      <c r="K540" t="s">
        <v>23</v>
      </c>
      <c r="M540" t="s">
        <v>24</v>
      </c>
      <c r="N540" t="s">
        <v>25</v>
      </c>
      <c r="O540">
        <v>40000</v>
      </c>
      <c r="P540">
        <v>908</v>
      </c>
      <c r="Q540">
        <v>0</v>
      </c>
      <c r="R540" t="s">
        <v>26</v>
      </c>
      <c r="S540">
        <v>8</v>
      </c>
      <c r="U540">
        <v>2011</v>
      </c>
      <c r="V540" s="4">
        <v>363</v>
      </c>
    </row>
    <row r="541" spans="1:22">
      <c r="A541" t="s">
        <v>74</v>
      </c>
      <c r="B541" t="s">
        <v>72</v>
      </c>
      <c r="C541" t="s">
        <v>408</v>
      </c>
      <c r="D541" t="s">
        <v>409</v>
      </c>
      <c r="F541">
        <v>42034</v>
      </c>
      <c r="G541" t="s">
        <v>411</v>
      </c>
      <c r="H541" t="s">
        <v>75</v>
      </c>
      <c r="I541">
        <v>42034</v>
      </c>
      <c r="J541" t="s">
        <v>27</v>
      </c>
      <c r="K541" t="s">
        <v>23</v>
      </c>
      <c r="M541" t="s">
        <v>28</v>
      </c>
      <c r="N541" t="s">
        <v>25</v>
      </c>
      <c r="O541">
        <v>40000</v>
      </c>
      <c r="P541">
        <v>908</v>
      </c>
      <c r="Q541">
        <v>0</v>
      </c>
      <c r="R541" t="s">
        <v>26</v>
      </c>
      <c r="S541">
        <v>38</v>
      </c>
      <c r="U541">
        <v>2011</v>
      </c>
      <c r="V541" s="4">
        <v>1724</v>
      </c>
    </row>
    <row r="542" spans="1:22">
      <c r="A542" t="s">
        <v>74</v>
      </c>
      <c r="B542" t="s">
        <v>72</v>
      </c>
      <c r="C542" t="s">
        <v>408</v>
      </c>
      <c r="D542" t="s">
        <v>409</v>
      </c>
      <c r="F542">
        <v>42034</v>
      </c>
      <c r="G542" t="s">
        <v>411</v>
      </c>
      <c r="H542" t="s">
        <v>75</v>
      </c>
      <c r="I542">
        <v>42034</v>
      </c>
      <c r="J542" t="s">
        <v>29</v>
      </c>
      <c r="K542" t="s">
        <v>23</v>
      </c>
      <c r="M542" t="s">
        <v>30</v>
      </c>
      <c r="N542" t="s">
        <v>25</v>
      </c>
      <c r="O542">
        <v>40000</v>
      </c>
      <c r="P542">
        <v>908</v>
      </c>
      <c r="Q542">
        <v>0</v>
      </c>
      <c r="R542" t="s">
        <v>26</v>
      </c>
      <c r="S542">
        <v>1</v>
      </c>
      <c r="U542">
        <v>2011</v>
      </c>
      <c r="V542" s="4">
        <v>45</v>
      </c>
    </row>
    <row r="543" spans="1:22">
      <c r="A543" t="s">
        <v>74</v>
      </c>
      <c r="B543" t="s">
        <v>72</v>
      </c>
      <c r="C543" t="s">
        <v>408</v>
      </c>
      <c r="D543" t="s">
        <v>409</v>
      </c>
      <c r="F543">
        <v>42034</v>
      </c>
      <c r="G543" t="s">
        <v>411</v>
      </c>
      <c r="H543" t="s">
        <v>75</v>
      </c>
      <c r="I543">
        <v>42034</v>
      </c>
      <c r="J543" t="s">
        <v>31</v>
      </c>
      <c r="K543" t="s">
        <v>23</v>
      </c>
      <c r="M543" t="s">
        <v>32</v>
      </c>
      <c r="N543" t="s">
        <v>25</v>
      </c>
      <c r="O543">
        <v>40000</v>
      </c>
      <c r="P543">
        <v>908</v>
      </c>
      <c r="Q543">
        <v>0</v>
      </c>
      <c r="R543" t="s">
        <v>26</v>
      </c>
      <c r="S543">
        <v>7</v>
      </c>
      <c r="U543">
        <v>2011</v>
      </c>
      <c r="V543" s="4">
        <v>318</v>
      </c>
    </row>
    <row r="544" spans="1:22">
      <c r="A544" t="s">
        <v>74</v>
      </c>
      <c r="B544" t="s">
        <v>72</v>
      </c>
      <c r="C544" t="s">
        <v>408</v>
      </c>
      <c r="D544" t="s">
        <v>409</v>
      </c>
      <c r="F544">
        <v>42034</v>
      </c>
      <c r="G544" t="s">
        <v>411</v>
      </c>
      <c r="H544" t="s">
        <v>75</v>
      </c>
      <c r="I544">
        <v>42034</v>
      </c>
      <c r="J544" t="s">
        <v>33</v>
      </c>
      <c r="K544" t="s">
        <v>23</v>
      </c>
      <c r="M544" t="s">
        <v>34</v>
      </c>
      <c r="N544" t="s">
        <v>25</v>
      </c>
      <c r="O544">
        <v>40000</v>
      </c>
      <c r="P544">
        <v>908</v>
      </c>
      <c r="Q544">
        <v>0</v>
      </c>
      <c r="R544" t="s">
        <v>26</v>
      </c>
      <c r="S544">
        <v>17</v>
      </c>
      <c r="U544">
        <v>2011</v>
      </c>
      <c r="V544" s="4">
        <v>771</v>
      </c>
    </row>
    <row r="545" spans="1:22">
      <c r="A545" t="s">
        <v>74</v>
      </c>
      <c r="B545" t="s">
        <v>72</v>
      </c>
      <c r="C545" t="s">
        <v>408</v>
      </c>
      <c r="D545" t="s">
        <v>409</v>
      </c>
      <c r="F545">
        <v>42034</v>
      </c>
      <c r="G545" t="s">
        <v>411</v>
      </c>
      <c r="H545" t="s">
        <v>75</v>
      </c>
      <c r="I545">
        <v>42034</v>
      </c>
      <c r="J545" t="s">
        <v>35</v>
      </c>
      <c r="K545" t="s">
        <v>23</v>
      </c>
      <c r="M545" t="s">
        <v>36</v>
      </c>
      <c r="N545" t="s">
        <v>25</v>
      </c>
      <c r="O545">
        <v>40000</v>
      </c>
      <c r="P545">
        <v>908</v>
      </c>
      <c r="Q545">
        <v>0</v>
      </c>
      <c r="R545" t="s">
        <v>26</v>
      </c>
      <c r="S545">
        <v>29</v>
      </c>
      <c r="U545">
        <v>2011</v>
      </c>
      <c r="V545" s="4">
        <v>1315</v>
      </c>
    </row>
    <row r="546" spans="1:22">
      <c r="A546" t="s">
        <v>86</v>
      </c>
      <c r="B546" t="s">
        <v>53</v>
      </c>
      <c r="C546" t="s">
        <v>408</v>
      </c>
      <c r="D546" t="s">
        <v>409</v>
      </c>
      <c r="F546">
        <v>42034</v>
      </c>
      <c r="G546" t="s">
        <v>411</v>
      </c>
      <c r="H546" t="s">
        <v>75</v>
      </c>
      <c r="I546">
        <v>42034</v>
      </c>
      <c r="J546" t="s">
        <v>22</v>
      </c>
      <c r="K546" t="s">
        <v>23</v>
      </c>
      <c r="M546" t="s">
        <v>24</v>
      </c>
      <c r="N546" t="s">
        <v>25</v>
      </c>
      <c r="O546">
        <v>40000</v>
      </c>
      <c r="P546">
        <v>908</v>
      </c>
      <c r="Q546">
        <v>0</v>
      </c>
      <c r="R546" t="s">
        <v>26</v>
      </c>
      <c r="S546">
        <v>35</v>
      </c>
      <c r="U546">
        <v>2011</v>
      </c>
      <c r="V546" s="4">
        <v>907</v>
      </c>
    </row>
    <row r="547" spans="1:22">
      <c r="A547" t="s">
        <v>86</v>
      </c>
      <c r="B547" t="s">
        <v>53</v>
      </c>
      <c r="C547" t="s">
        <v>408</v>
      </c>
      <c r="D547" t="s">
        <v>409</v>
      </c>
      <c r="F547">
        <v>42034</v>
      </c>
      <c r="G547" t="s">
        <v>411</v>
      </c>
      <c r="H547" t="s">
        <v>75</v>
      </c>
      <c r="I547">
        <v>42034</v>
      </c>
      <c r="J547" t="s">
        <v>27</v>
      </c>
      <c r="K547" t="s">
        <v>23</v>
      </c>
      <c r="M547" t="s">
        <v>28</v>
      </c>
      <c r="N547" t="s">
        <v>25</v>
      </c>
      <c r="O547">
        <v>40000</v>
      </c>
      <c r="P547">
        <v>908</v>
      </c>
      <c r="Q547">
        <v>0</v>
      </c>
      <c r="R547" t="s">
        <v>26</v>
      </c>
      <c r="S547">
        <v>20</v>
      </c>
      <c r="U547">
        <v>2011</v>
      </c>
      <c r="V547" s="4">
        <v>518</v>
      </c>
    </row>
    <row r="548" spans="1:22">
      <c r="A548" t="s">
        <v>86</v>
      </c>
      <c r="B548" t="s">
        <v>53</v>
      </c>
      <c r="C548" t="s">
        <v>408</v>
      </c>
      <c r="D548" t="s">
        <v>409</v>
      </c>
      <c r="F548">
        <v>42034</v>
      </c>
      <c r="G548" t="s">
        <v>411</v>
      </c>
      <c r="H548" t="s">
        <v>75</v>
      </c>
      <c r="I548">
        <v>42034</v>
      </c>
      <c r="J548" t="s">
        <v>29</v>
      </c>
      <c r="K548" t="s">
        <v>23</v>
      </c>
      <c r="M548" t="s">
        <v>30</v>
      </c>
      <c r="N548" t="s">
        <v>25</v>
      </c>
      <c r="O548">
        <v>40000</v>
      </c>
      <c r="P548">
        <v>908</v>
      </c>
      <c r="Q548">
        <v>0</v>
      </c>
      <c r="R548" t="s">
        <v>26</v>
      </c>
      <c r="S548">
        <v>1</v>
      </c>
      <c r="U548">
        <v>2011</v>
      </c>
      <c r="V548" s="4">
        <v>26</v>
      </c>
    </row>
    <row r="549" spans="1:22">
      <c r="A549" t="s">
        <v>86</v>
      </c>
      <c r="B549" t="s">
        <v>53</v>
      </c>
      <c r="C549" t="s">
        <v>408</v>
      </c>
      <c r="D549" t="s">
        <v>409</v>
      </c>
      <c r="F549">
        <v>42034</v>
      </c>
      <c r="G549" t="s">
        <v>411</v>
      </c>
      <c r="H549" t="s">
        <v>75</v>
      </c>
      <c r="I549">
        <v>42034</v>
      </c>
      <c r="J549" t="s">
        <v>31</v>
      </c>
      <c r="K549" t="s">
        <v>23</v>
      </c>
      <c r="M549" t="s">
        <v>32</v>
      </c>
      <c r="N549" t="s">
        <v>25</v>
      </c>
      <c r="O549">
        <v>40000</v>
      </c>
      <c r="P549">
        <v>908</v>
      </c>
      <c r="Q549">
        <v>0</v>
      </c>
      <c r="R549" t="s">
        <v>26</v>
      </c>
      <c r="S549">
        <v>5</v>
      </c>
      <c r="U549">
        <v>2011</v>
      </c>
      <c r="V549" s="4">
        <v>130</v>
      </c>
    </row>
    <row r="550" spans="1:22">
      <c r="A550" t="s">
        <v>86</v>
      </c>
      <c r="B550" t="s">
        <v>53</v>
      </c>
      <c r="C550" t="s">
        <v>408</v>
      </c>
      <c r="D550" t="s">
        <v>409</v>
      </c>
      <c r="F550">
        <v>42034</v>
      </c>
      <c r="G550" t="s">
        <v>411</v>
      </c>
      <c r="H550" t="s">
        <v>75</v>
      </c>
      <c r="I550">
        <v>42034</v>
      </c>
      <c r="J550" t="s">
        <v>33</v>
      </c>
      <c r="K550" t="s">
        <v>23</v>
      </c>
      <c r="M550" t="s">
        <v>34</v>
      </c>
      <c r="N550" t="s">
        <v>25</v>
      </c>
      <c r="O550">
        <v>40000</v>
      </c>
      <c r="P550">
        <v>908</v>
      </c>
      <c r="Q550">
        <v>0</v>
      </c>
      <c r="R550" t="s">
        <v>26</v>
      </c>
      <c r="S550">
        <v>34</v>
      </c>
      <c r="U550">
        <v>2011</v>
      </c>
      <c r="V550" s="4">
        <v>881</v>
      </c>
    </row>
    <row r="551" spans="1:22">
      <c r="A551" t="s">
        <v>86</v>
      </c>
      <c r="B551" t="s">
        <v>53</v>
      </c>
      <c r="C551" t="s">
        <v>408</v>
      </c>
      <c r="D551" t="s">
        <v>409</v>
      </c>
      <c r="F551">
        <v>42034</v>
      </c>
      <c r="G551" t="s">
        <v>411</v>
      </c>
      <c r="H551" t="s">
        <v>75</v>
      </c>
      <c r="I551">
        <v>42034</v>
      </c>
      <c r="J551" t="s">
        <v>35</v>
      </c>
      <c r="K551" t="s">
        <v>23</v>
      </c>
      <c r="M551" t="s">
        <v>36</v>
      </c>
      <c r="N551" t="s">
        <v>25</v>
      </c>
      <c r="O551">
        <v>40000</v>
      </c>
      <c r="P551">
        <v>908</v>
      </c>
      <c r="Q551">
        <v>0</v>
      </c>
      <c r="R551" t="s">
        <v>26</v>
      </c>
      <c r="S551">
        <v>5</v>
      </c>
      <c r="U551">
        <v>2011</v>
      </c>
      <c r="V551" s="4">
        <v>130</v>
      </c>
    </row>
    <row r="552" spans="1:22">
      <c r="V552" s="4">
        <f>SUM(V526:V551)</f>
        <v>16897</v>
      </c>
    </row>
    <row r="554" spans="1:22">
      <c r="V554" s="4">
        <f>V552+V522</f>
        <v>7943570</v>
      </c>
    </row>
  </sheetData>
  <sortState ref="A2:S521">
    <sortCondition ref="A2:A52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workbookViewId="0"/>
  </sheetViews>
  <sheetFormatPr defaultRowHeight="15"/>
  <cols>
    <col min="8" max="8" width="9.140625" customWidth="1"/>
    <col min="9" max="9" width="24.140625" customWidth="1"/>
  </cols>
  <sheetData>
    <row r="1" spans="1:5">
      <c r="A1" t="s">
        <v>10</v>
      </c>
      <c r="D1" s="8">
        <v>40231</v>
      </c>
      <c r="E1" s="9" t="s">
        <v>416</v>
      </c>
    </row>
    <row r="2" spans="1:5">
      <c r="A2">
        <v>2553</v>
      </c>
      <c r="B2" t="s">
        <v>437</v>
      </c>
      <c r="D2" s="8">
        <v>40241</v>
      </c>
      <c r="E2" s="9" t="s">
        <v>417</v>
      </c>
    </row>
    <row r="3" spans="1:5">
      <c r="A3">
        <v>2556</v>
      </c>
      <c r="B3" t="s">
        <v>437</v>
      </c>
      <c r="D3" s="8">
        <v>40242</v>
      </c>
      <c r="E3" s="9" t="s">
        <v>417</v>
      </c>
    </row>
    <row r="4" spans="1:5">
      <c r="A4" t="s">
        <v>200</v>
      </c>
      <c r="B4" t="s">
        <v>436</v>
      </c>
      <c r="D4" s="8" t="s">
        <v>418</v>
      </c>
      <c r="E4" s="9" t="s">
        <v>419</v>
      </c>
    </row>
    <row r="5" spans="1:5">
      <c r="A5" t="s">
        <v>201</v>
      </c>
      <c r="B5" t="s">
        <v>436</v>
      </c>
      <c r="D5" s="8">
        <v>40243</v>
      </c>
      <c r="E5" s="9" t="s">
        <v>417</v>
      </c>
    </row>
    <row r="6" spans="1:5">
      <c r="A6" t="s">
        <v>362</v>
      </c>
      <c r="B6" t="s">
        <v>428</v>
      </c>
      <c r="D6" s="8">
        <v>40244</v>
      </c>
      <c r="E6" s="9" t="s">
        <v>435</v>
      </c>
    </row>
    <row r="7" spans="1:5">
      <c r="A7" t="s">
        <v>134</v>
      </c>
      <c r="B7" t="s">
        <v>428</v>
      </c>
      <c r="D7" s="8">
        <v>40245</v>
      </c>
      <c r="E7" s="9" t="s">
        <v>435</v>
      </c>
    </row>
    <row r="8" spans="1:5">
      <c r="A8" t="s">
        <v>28</v>
      </c>
      <c r="B8" t="s">
        <v>420</v>
      </c>
      <c r="D8" s="8">
        <v>40246</v>
      </c>
      <c r="E8" s="9" t="s">
        <v>435</v>
      </c>
    </row>
    <row r="9" spans="1:5">
      <c r="A9" t="s">
        <v>130</v>
      </c>
      <c r="B9" t="s">
        <v>420</v>
      </c>
      <c r="D9" s="8">
        <v>40247</v>
      </c>
      <c r="E9" s="9" t="s">
        <v>421</v>
      </c>
    </row>
    <row r="10" spans="1:5">
      <c r="A10" t="s">
        <v>32</v>
      </c>
      <c r="B10" t="s">
        <v>420</v>
      </c>
      <c r="D10" s="8">
        <v>42015</v>
      </c>
      <c r="E10" s="9" t="s">
        <v>422</v>
      </c>
    </row>
    <row r="11" spans="1:5">
      <c r="A11" t="s">
        <v>30</v>
      </c>
      <c r="B11" t="s">
        <v>420</v>
      </c>
      <c r="D11" s="8">
        <v>42024</v>
      </c>
      <c r="E11" s="9" t="s">
        <v>423</v>
      </c>
    </row>
    <row r="12" spans="1:5">
      <c r="A12" t="s">
        <v>24</v>
      </c>
      <c r="B12" t="s">
        <v>420</v>
      </c>
      <c r="D12" s="8">
        <v>42034</v>
      </c>
      <c r="E12" s="9" t="s">
        <v>424</v>
      </c>
    </row>
    <row r="13" spans="1:5">
      <c r="A13" t="s">
        <v>43</v>
      </c>
      <c r="B13" t="s">
        <v>420</v>
      </c>
      <c r="D13" s="8">
        <v>42215</v>
      </c>
      <c r="E13" s="9" t="s">
        <v>435</v>
      </c>
    </row>
    <row r="14" spans="1:5">
      <c r="A14" t="s">
        <v>41</v>
      </c>
      <c r="B14" t="s">
        <v>420</v>
      </c>
      <c r="D14" s="8">
        <v>42224</v>
      </c>
      <c r="E14" s="9" t="s">
        <v>435</v>
      </c>
    </row>
    <row r="15" spans="1:5">
      <c r="A15" t="s">
        <v>128</v>
      </c>
      <c r="B15" t="s">
        <v>420</v>
      </c>
      <c r="D15" s="8">
        <v>42234</v>
      </c>
      <c r="E15" s="9" t="s">
        <v>435</v>
      </c>
    </row>
    <row r="16" spans="1:5">
      <c r="A16" t="s">
        <v>45</v>
      </c>
      <c r="B16" t="s">
        <v>420</v>
      </c>
    </row>
    <row r="17" spans="1:2">
      <c r="A17" t="s">
        <v>283</v>
      </c>
      <c r="B17" t="s">
        <v>420</v>
      </c>
    </row>
    <row r="18" spans="1:2">
      <c r="A18" t="s">
        <v>296</v>
      </c>
      <c r="B18" t="s">
        <v>420</v>
      </c>
    </row>
    <row r="19" spans="1:2">
      <c r="A19" t="s">
        <v>162</v>
      </c>
      <c r="B19" t="s">
        <v>420</v>
      </c>
    </row>
    <row r="20" spans="1:2">
      <c r="A20" t="s">
        <v>239</v>
      </c>
      <c r="B20" t="s">
        <v>420</v>
      </c>
    </row>
    <row r="21" spans="1:2">
      <c r="A21" t="s">
        <v>357</v>
      </c>
      <c r="B21" t="s">
        <v>420</v>
      </c>
    </row>
    <row r="22" spans="1:2">
      <c r="A22" t="s">
        <v>118</v>
      </c>
      <c r="B22" t="s">
        <v>420</v>
      </c>
    </row>
    <row r="23" spans="1:2">
      <c r="A23" t="s">
        <v>292</v>
      </c>
      <c r="B23" t="s">
        <v>425</v>
      </c>
    </row>
    <row r="24" spans="1:2">
      <c r="A24" t="s">
        <v>120</v>
      </c>
      <c r="B24" t="s">
        <v>425</v>
      </c>
    </row>
    <row r="25" spans="1:2">
      <c r="A25" t="s">
        <v>132</v>
      </c>
      <c r="B25" t="s">
        <v>425</v>
      </c>
    </row>
    <row r="26" spans="1:2">
      <c r="A26" t="s">
        <v>36</v>
      </c>
      <c r="B26" t="s">
        <v>425</v>
      </c>
    </row>
    <row r="27" spans="1:2">
      <c r="A27" t="s">
        <v>34</v>
      </c>
      <c r="B27" t="s">
        <v>425</v>
      </c>
    </row>
    <row r="28" spans="1:2">
      <c r="A28" t="s">
        <v>313</v>
      </c>
      <c r="B28" t="s">
        <v>425</v>
      </c>
    </row>
    <row r="29" spans="1:2">
      <c r="A29" t="s">
        <v>49</v>
      </c>
      <c r="B29" t="s">
        <v>425</v>
      </c>
    </row>
    <row r="30" spans="1:2">
      <c r="A30" t="s">
        <v>300</v>
      </c>
      <c r="B30" t="s">
        <v>425</v>
      </c>
    </row>
    <row r="31" spans="1:2">
      <c r="A31" t="s">
        <v>62</v>
      </c>
      <c r="B31" t="s">
        <v>425</v>
      </c>
    </row>
    <row r="32" spans="1:2">
      <c r="A32" t="s">
        <v>169</v>
      </c>
      <c r="B32" t="s">
        <v>425</v>
      </c>
    </row>
    <row r="33" spans="1:2">
      <c r="A33" t="s">
        <v>47</v>
      </c>
      <c r="B33" t="s">
        <v>425</v>
      </c>
    </row>
    <row r="34" spans="1:2">
      <c r="A34" t="s">
        <v>298</v>
      </c>
      <c r="B34" t="s">
        <v>425</v>
      </c>
    </row>
    <row r="35" spans="1:2">
      <c r="A35" t="s">
        <v>143</v>
      </c>
      <c r="B35" t="s">
        <v>426</v>
      </c>
    </row>
    <row r="36" spans="1:2">
      <c r="A36" t="s">
        <v>110</v>
      </c>
      <c r="B36" t="s">
        <v>436</v>
      </c>
    </row>
    <row r="37" spans="1:2">
      <c r="A37" t="s">
        <v>306</v>
      </c>
      <c r="B37" t="s">
        <v>425</v>
      </c>
    </row>
    <row r="38" spans="1:2">
      <c r="A38" t="s">
        <v>302</v>
      </c>
      <c r="B38" t="s">
        <v>425</v>
      </c>
    </row>
    <row r="39" spans="1:2">
      <c r="A39" t="s">
        <v>51</v>
      </c>
      <c r="B39" t="s">
        <v>425</v>
      </c>
    </row>
    <row r="40" spans="1:2">
      <c r="A40" t="s">
        <v>304</v>
      </c>
      <c r="B40" t="s">
        <v>425</v>
      </c>
    </row>
    <row r="41" spans="1:2">
      <c r="A41" t="s">
        <v>137</v>
      </c>
      <c r="B41" t="s">
        <v>425</v>
      </c>
    </row>
    <row r="42" spans="1:2">
      <c r="A42" t="s">
        <v>164</v>
      </c>
      <c r="B42" t="s">
        <v>425</v>
      </c>
    </row>
    <row r="43" spans="1:2">
      <c r="A43" t="s">
        <v>247</v>
      </c>
      <c r="B43" t="s">
        <v>427</v>
      </c>
    </row>
    <row r="44" spans="1:2">
      <c r="A44" t="s">
        <v>431</v>
      </c>
      <c r="B44" t="s">
        <v>425</v>
      </c>
    </row>
    <row r="45" spans="1:2">
      <c r="A45" t="s">
        <v>174</v>
      </c>
      <c r="B45" t="s">
        <v>425</v>
      </c>
    </row>
    <row r="46" spans="1:2">
      <c r="A46" t="s">
        <v>179</v>
      </c>
      <c r="B46" t="s">
        <v>425</v>
      </c>
    </row>
    <row r="47" spans="1:2">
      <c r="A47" t="s">
        <v>139</v>
      </c>
      <c r="B47" t="s">
        <v>425</v>
      </c>
    </row>
    <row r="48" spans="1:2">
      <c r="A48" t="s">
        <v>135</v>
      </c>
      <c r="B48" t="s">
        <v>428</v>
      </c>
    </row>
  </sheetData>
  <autoFilter ref="A2:A146"/>
  <sortState ref="A2:A521">
    <sortCondition ref="A2:A5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Z33"/>
  <sheetViews>
    <sheetView tabSelected="1" workbookViewId="0">
      <selection activeCell="C5" sqref="C5"/>
    </sheetView>
  </sheetViews>
  <sheetFormatPr defaultRowHeight="15"/>
  <cols>
    <col min="1" max="1" width="5.85546875" customWidth="1"/>
    <col min="2" max="2" width="29.140625" bestFit="1" customWidth="1"/>
    <col min="3" max="13" width="7.5703125" bestFit="1" customWidth="1"/>
    <col min="14" max="21" width="8" bestFit="1" customWidth="1"/>
    <col min="22" max="22" width="8.7109375" bestFit="1" customWidth="1"/>
    <col min="23" max="23" width="9.42578125" bestFit="1" customWidth="1"/>
    <col min="24" max="24" width="8.85546875" bestFit="1" customWidth="1"/>
    <col min="25" max="25" width="7.5703125" bestFit="1" customWidth="1"/>
    <col min="26" max="26" width="11.140625" bestFit="1" customWidth="1"/>
  </cols>
  <sheetData>
    <row r="2" spans="1:26" ht="15.75" thickBot="1"/>
    <row r="3" spans="1:26" ht="16.5" thickTop="1" thickBot="1">
      <c r="A3" s="14"/>
      <c r="B3" s="14"/>
      <c r="C3" s="14"/>
      <c r="D3" s="19" t="s">
        <v>438</v>
      </c>
    </row>
    <row r="4" spans="1:26" ht="15.75" thickTop="1">
      <c r="B4" s="20" t="s">
        <v>7</v>
      </c>
      <c r="C4" s="20" t="s">
        <v>414</v>
      </c>
    </row>
    <row r="5" spans="1:26">
      <c r="B5" s="20" t="s">
        <v>429</v>
      </c>
      <c r="C5" s="20" t="s">
        <v>417</v>
      </c>
    </row>
    <row r="6" spans="1:26">
      <c r="B6" s="20" t="s">
        <v>430</v>
      </c>
      <c r="C6" s="20" t="s">
        <v>414</v>
      </c>
    </row>
    <row r="8" spans="1:26">
      <c r="B8" s="22" t="s">
        <v>434</v>
      </c>
      <c r="C8" s="22" t="s">
        <v>10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17"/>
      <c r="B9" s="20" t="s">
        <v>0</v>
      </c>
      <c r="C9" s="20" t="s">
        <v>28</v>
      </c>
      <c r="D9" s="20" t="s">
        <v>130</v>
      </c>
      <c r="E9" s="20" t="s">
        <v>30</v>
      </c>
      <c r="F9" s="20" t="s">
        <v>24</v>
      </c>
      <c r="G9" s="20" t="s">
        <v>43</v>
      </c>
      <c r="H9" s="20" t="s">
        <v>41</v>
      </c>
      <c r="I9" s="20" t="s">
        <v>128</v>
      </c>
      <c r="J9" s="20" t="s">
        <v>283</v>
      </c>
      <c r="K9" s="20" t="s">
        <v>162</v>
      </c>
      <c r="L9" s="20" t="s">
        <v>357</v>
      </c>
      <c r="M9" s="20" t="s">
        <v>118</v>
      </c>
      <c r="N9" s="20" t="s">
        <v>120</v>
      </c>
      <c r="O9" s="20" t="s">
        <v>132</v>
      </c>
      <c r="P9" s="20" t="s">
        <v>169</v>
      </c>
      <c r="Q9" s="20" t="s">
        <v>137</v>
      </c>
      <c r="R9" s="20" t="s">
        <v>164</v>
      </c>
      <c r="S9" s="20" t="s">
        <v>174</v>
      </c>
      <c r="T9" s="20" t="s">
        <v>179</v>
      </c>
      <c r="U9" s="20" t="s">
        <v>139</v>
      </c>
      <c r="V9" s="20" t="s">
        <v>362</v>
      </c>
      <c r="W9" s="20" t="s">
        <v>134</v>
      </c>
      <c r="X9" s="20" t="s">
        <v>135</v>
      </c>
      <c r="Y9" s="20" t="s">
        <v>431</v>
      </c>
      <c r="Z9" s="20" t="s">
        <v>413</v>
      </c>
    </row>
    <row r="10" spans="1:26">
      <c r="A10" s="17">
        <v>1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7">
        <v>2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7">
        <v>3</v>
      </c>
      <c r="B12" s="17" t="s">
        <v>439</v>
      </c>
      <c r="C12" s="18"/>
      <c r="D12" s="18">
        <v>0.01</v>
      </c>
      <c r="E12" s="18"/>
      <c r="F12" s="18">
        <v>0.05</v>
      </c>
      <c r="G12" s="18"/>
      <c r="H12" s="18"/>
      <c r="I12" s="18">
        <v>0.01</v>
      </c>
      <c r="J12" s="18"/>
      <c r="K12" s="18"/>
      <c r="L12" s="18"/>
      <c r="M12" s="18"/>
      <c r="N12" s="18"/>
      <c r="O12" s="18">
        <v>0.55000000000000004</v>
      </c>
      <c r="P12" s="18"/>
      <c r="Q12" s="18">
        <v>0.1</v>
      </c>
      <c r="R12" s="18"/>
      <c r="S12" s="18"/>
      <c r="T12" s="18"/>
      <c r="U12" s="18">
        <v>0.25</v>
      </c>
      <c r="V12" s="18"/>
      <c r="W12" s="18">
        <v>0.01</v>
      </c>
      <c r="X12" s="18">
        <v>0.02</v>
      </c>
      <c r="Y12" s="18"/>
      <c r="Z12" s="18">
        <v>1</v>
      </c>
    </row>
    <row r="13" spans="1:26">
      <c r="A13" s="17">
        <v>4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17">
        <v>5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17">
        <v>6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7">
        <v>7</v>
      </c>
      <c r="B16" s="17" t="s">
        <v>440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v>0.2</v>
      </c>
      <c r="P16" s="18"/>
      <c r="Q16" s="18"/>
      <c r="R16" s="18">
        <v>0.25</v>
      </c>
      <c r="S16" s="18"/>
      <c r="T16" s="18"/>
      <c r="U16" s="18"/>
      <c r="V16" s="18">
        <v>0.02</v>
      </c>
      <c r="W16" s="18">
        <v>0.18</v>
      </c>
      <c r="X16" s="18">
        <v>0.35</v>
      </c>
      <c r="Y16" s="18"/>
      <c r="Z16" s="18">
        <v>1</v>
      </c>
    </row>
    <row r="17" spans="1:26">
      <c r="A17" s="17">
        <v>8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17">
        <v>9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17">
        <v>10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7">
        <v>11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17">
        <v>12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17">
        <v>13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7">
        <v>14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7">
        <v>15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7">
        <v>16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17">
        <v>17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7">
        <v>18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7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>
      <c r="C29" s="15" t="s">
        <v>432</v>
      </c>
    </row>
    <row r="30" spans="1:26">
      <c r="A30">
        <v>18</v>
      </c>
      <c r="B30" s="6" t="s">
        <v>433</v>
      </c>
      <c r="C30" s="3">
        <v>17.899999999999999</v>
      </c>
    </row>
    <row r="31" spans="1:26">
      <c r="A31">
        <v>0</v>
      </c>
      <c r="B31" t="s">
        <v>223</v>
      </c>
      <c r="C31" s="3">
        <v>0.1</v>
      </c>
    </row>
    <row r="32" spans="1:26" ht="15.75" thickBot="1">
      <c r="A32" s="7">
        <v>18</v>
      </c>
      <c r="B32" t="s">
        <v>415</v>
      </c>
      <c r="C32" s="16">
        <v>18</v>
      </c>
    </row>
    <row r="3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LBR</vt:lpstr>
      <vt:lpstr>TABLE LBR</vt:lpstr>
      <vt:lpstr>McGee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jltodd</cp:lastModifiedBy>
  <cp:lastPrinted>2011-05-10T14:05:35Z</cp:lastPrinted>
  <dcterms:created xsi:type="dcterms:W3CDTF">2011-02-21T15:21:47Z</dcterms:created>
  <dcterms:modified xsi:type="dcterms:W3CDTF">2011-09-23T13:40:47Z</dcterms:modified>
</cp:coreProperties>
</file>