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19440" windowHeight="7995" activeTab="2"/>
  </bookViews>
  <sheets>
    <sheet name="TrendsChart" sheetId="4" r:id="rId1"/>
    <sheet name="Graphs" sheetId="2" r:id="rId2"/>
    <sheet name="Raw Data and Sources" sheetId="1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J3" i="2" l="1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2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37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E22" i="2"/>
  <c r="G22" i="2"/>
  <c r="C22" i="2"/>
  <c r="C32" i="2"/>
  <c r="E32" i="2"/>
  <c r="G32" i="2"/>
  <c r="C37" i="2"/>
  <c r="E37" i="2"/>
  <c r="G37" i="2"/>
  <c r="E2" i="2"/>
  <c r="G2" i="2"/>
  <c r="E3" i="2"/>
  <c r="G3" i="2"/>
  <c r="E4" i="2"/>
  <c r="G4" i="2"/>
  <c r="E5" i="2"/>
  <c r="G5" i="2"/>
  <c r="E6" i="2"/>
  <c r="G6" i="2"/>
  <c r="E7" i="2"/>
  <c r="G7" i="2"/>
  <c r="E8" i="2"/>
  <c r="G8" i="2"/>
  <c r="E9" i="2"/>
  <c r="G9" i="2"/>
  <c r="E10" i="2"/>
  <c r="G10" i="2"/>
  <c r="E11" i="2"/>
  <c r="G11" i="2"/>
  <c r="E12" i="2"/>
  <c r="G12" i="2"/>
  <c r="E13" i="2"/>
  <c r="G13" i="2"/>
  <c r="E14" i="2"/>
  <c r="G14" i="2"/>
  <c r="E15" i="2"/>
  <c r="G15" i="2"/>
  <c r="E16" i="2"/>
  <c r="G16" i="2"/>
  <c r="E17" i="2"/>
  <c r="G17" i="2"/>
  <c r="E18" i="2"/>
  <c r="G18" i="2"/>
  <c r="E19" i="2"/>
  <c r="G1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 s="1"/>
  <c r="C21" i="2" s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E33" i="2" l="1"/>
  <c r="E34" i="2" s="1"/>
  <c r="E35" i="2" s="1"/>
  <c r="E36" i="2" s="1"/>
  <c r="G23" i="2"/>
  <c r="G24" i="2" s="1"/>
  <c r="G25" i="2" s="1"/>
  <c r="G26" i="2" s="1"/>
  <c r="G27" i="2" s="1"/>
  <c r="G28" i="2" s="1"/>
  <c r="G29" i="2" s="1"/>
  <c r="G30" i="2" s="1"/>
  <c r="G31" i="2" s="1"/>
  <c r="E20" i="2"/>
  <c r="E21" i="2" s="1"/>
  <c r="E23" i="2"/>
  <c r="E24" i="2" s="1"/>
  <c r="E25" i="2" s="1"/>
  <c r="E26" i="2" s="1"/>
  <c r="E27" i="2" s="1"/>
  <c r="E28" i="2" s="1"/>
  <c r="E29" i="2" s="1"/>
  <c r="E30" i="2" s="1"/>
  <c r="E31" i="2" s="1"/>
  <c r="C33" i="2"/>
  <c r="C34" i="2" s="1"/>
  <c r="C35" i="2" s="1"/>
  <c r="C36" i="2" s="1"/>
  <c r="C23" i="2"/>
  <c r="C24" i="2" s="1"/>
  <c r="C25" i="2" s="1"/>
  <c r="C26" i="2" s="1"/>
  <c r="C27" i="2" s="1"/>
  <c r="C28" i="2" s="1"/>
  <c r="C29" i="2" s="1"/>
  <c r="C30" i="2" s="1"/>
  <c r="C31" i="2" s="1"/>
  <c r="G33" i="2"/>
  <c r="G34" i="2" s="1"/>
  <c r="G35" i="2" s="1"/>
  <c r="G36" i="2" s="1"/>
  <c r="G20" i="2"/>
  <c r="G21" i="2" s="1"/>
</calcChain>
</file>

<file path=xl/sharedStrings.xml><?xml version="1.0" encoding="utf-8"?>
<sst xmlns="http://schemas.openxmlformats.org/spreadsheetml/2006/main" count="16" uniqueCount="16">
  <si>
    <t>FL GHGs (DEP 2010)</t>
  </si>
  <si>
    <t>FL GHGs (CCS 2008)</t>
  </si>
  <si>
    <t>GHG Emissions from Large Facilities (EPA)</t>
  </si>
  <si>
    <t>EPA Power Sector Emissions Projections</t>
  </si>
  <si>
    <t>Electric Power Fossil Fuel Combustion Emissions (DEP 2010)</t>
  </si>
  <si>
    <t>Transportation Fossil Fuel Combustion Emissions (DEP 2010)</t>
  </si>
  <si>
    <t>Electricity Sector GHGs (CCS 2008)</t>
  </si>
  <si>
    <t>Transportation GHGs (CCS 2008)</t>
  </si>
  <si>
    <t>GHG Emissions/Projections</t>
  </si>
  <si>
    <t>Power Sector Emission</t>
  </si>
  <si>
    <t>Transportation Sector Emissions</t>
  </si>
  <si>
    <t>1990 Emissions</t>
  </si>
  <si>
    <t>GHG Trend Extended to 2050</t>
  </si>
  <si>
    <t>Power Sector Trend Extended to 2050</t>
  </si>
  <si>
    <t>Transportation Sector Trend Extended to 2050</t>
  </si>
  <si>
    <t>2050 Emissions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</si>
</sst>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Florida GHG Emissions</a:t>
            </a:r>
          </a:p>
          <a:p>
            <a:pPr>
              <a:defRPr/>
            </a:pPr>
            <a:r>
              <a:rPr lang="en-US"/>
              <a:t>Historical and</a:t>
            </a:r>
            <a:r>
              <a:rPr lang="en-US" baseline="0"/>
              <a:t> Projected Trends, 1990-2050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Graphs!$C$1</c:f>
              <c:strCache>
                <c:ptCount val="1"/>
                <c:pt idx="0">
                  <c:v>GHG Emissions/Projections</c:v>
                </c:pt>
              </c:strCache>
            </c:strRef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Graphs!$B$2:$B$62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Graphs!$C$2:$C$62</c:f>
              <c:numCache>
                <c:formatCode>General</c:formatCode>
                <c:ptCount val="61"/>
                <c:pt idx="0">
                  <c:v>211.68</c:v>
                </c:pt>
                <c:pt idx="1">
                  <c:v>212.7</c:v>
                </c:pt>
                <c:pt idx="2">
                  <c:v>216.02</c:v>
                </c:pt>
                <c:pt idx="3">
                  <c:v>220.61</c:v>
                </c:pt>
                <c:pt idx="4">
                  <c:v>228.53</c:v>
                </c:pt>
                <c:pt idx="5">
                  <c:v>234.55</c:v>
                </c:pt>
                <c:pt idx="6">
                  <c:v>242.16</c:v>
                </c:pt>
                <c:pt idx="7">
                  <c:v>247.89</c:v>
                </c:pt>
                <c:pt idx="8">
                  <c:v>260.54000000000002</c:v>
                </c:pt>
                <c:pt idx="9">
                  <c:v>259.91000000000003</c:v>
                </c:pt>
                <c:pt idx="10">
                  <c:v>269.63</c:v>
                </c:pt>
                <c:pt idx="11">
                  <c:v>268.72000000000003</c:v>
                </c:pt>
                <c:pt idx="12">
                  <c:v>272.83999999999997</c:v>
                </c:pt>
                <c:pt idx="13">
                  <c:v>277.77999999999997</c:v>
                </c:pt>
                <c:pt idx="14">
                  <c:v>290.14</c:v>
                </c:pt>
                <c:pt idx="15">
                  <c:v>294.83999999999997</c:v>
                </c:pt>
                <c:pt idx="16">
                  <c:v>292.49</c:v>
                </c:pt>
                <c:pt idx="17">
                  <c:v>289.99</c:v>
                </c:pt>
                <c:pt idx="18">
                  <c:v>305.09333333333336</c:v>
                </c:pt>
                <c:pt idx="19">
                  <c:v>320.19666666666672</c:v>
                </c:pt>
                <c:pt idx="20">
                  <c:v>335.3</c:v>
                </c:pt>
                <c:pt idx="21">
                  <c:v>341.55</c:v>
                </c:pt>
                <c:pt idx="22">
                  <c:v>347.8</c:v>
                </c:pt>
                <c:pt idx="23">
                  <c:v>354.05</c:v>
                </c:pt>
                <c:pt idx="24">
                  <c:v>360.3</c:v>
                </c:pt>
                <c:pt idx="25">
                  <c:v>366.55</c:v>
                </c:pt>
                <c:pt idx="26">
                  <c:v>372.8</c:v>
                </c:pt>
                <c:pt idx="27">
                  <c:v>379.05</c:v>
                </c:pt>
                <c:pt idx="28">
                  <c:v>385.3</c:v>
                </c:pt>
                <c:pt idx="29">
                  <c:v>391.55</c:v>
                </c:pt>
                <c:pt idx="30">
                  <c:v>397.8</c:v>
                </c:pt>
                <c:pt idx="31">
                  <c:v>405.48</c:v>
                </c:pt>
                <c:pt idx="32">
                  <c:v>413.16</c:v>
                </c:pt>
                <c:pt idx="33">
                  <c:v>420.84000000000003</c:v>
                </c:pt>
                <c:pt idx="34">
                  <c:v>428.52000000000004</c:v>
                </c:pt>
                <c:pt idx="35">
                  <c:v>436.2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Graphs!$D$1</c:f>
              <c:strCache>
                <c:ptCount val="1"/>
                <c:pt idx="0">
                  <c:v>GHG Trend Extended to 2050</c:v>
                </c:pt>
              </c:strCache>
            </c:strRef>
          </c:tx>
          <c:spPr>
            <a:ln>
              <a:solidFill>
                <a:schemeClr val="accent1">
                  <a:lumMod val="20000"/>
                  <a:lumOff val="80000"/>
                </a:schemeClr>
              </a:solidFill>
            </a:ln>
          </c:spPr>
          <c:marker>
            <c:symbol val="none"/>
          </c:marker>
          <c:cat>
            <c:numRef>
              <c:f>Graphs!$B$2:$B$62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Graphs!$D$2:$D$62</c:f>
              <c:numCache>
                <c:formatCode>General</c:formatCode>
                <c:ptCount val="61"/>
                <c:pt idx="35">
                  <c:v>430.42520000000002</c:v>
                </c:pt>
                <c:pt idx="36">
                  <c:v>437.0009</c:v>
                </c:pt>
                <c:pt idx="37">
                  <c:v>443.57659999999998</c:v>
                </c:pt>
                <c:pt idx="38">
                  <c:v>450.15230000000003</c:v>
                </c:pt>
                <c:pt idx="39">
                  <c:v>456.72800000000001</c:v>
                </c:pt>
                <c:pt idx="40">
                  <c:v>463.30369999999999</c:v>
                </c:pt>
                <c:pt idx="41">
                  <c:v>469.87939999999998</c:v>
                </c:pt>
                <c:pt idx="42">
                  <c:v>476.45510000000002</c:v>
                </c:pt>
                <c:pt idx="43">
                  <c:v>483.0308</c:v>
                </c:pt>
                <c:pt idx="44">
                  <c:v>489.60649999999998</c:v>
                </c:pt>
                <c:pt idx="45">
                  <c:v>496.18220000000002</c:v>
                </c:pt>
                <c:pt idx="46">
                  <c:v>502.75790000000001</c:v>
                </c:pt>
                <c:pt idx="47">
                  <c:v>509.33359999999999</c:v>
                </c:pt>
                <c:pt idx="48">
                  <c:v>515.90930000000003</c:v>
                </c:pt>
                <c:pt idx="49">
                  <c:v>522.48500000000001</c:v>
                </c:pt>
                <c:pt idx="50">
                  <c:v>529.0607</c:v>
                </c:pt>
                <c:pt idx="51">
                  <c:v>535.63639999999998</c:v>
                </c:pt>
                <c:pt idx="52">
                  <c:v>542.21209999999996</c:v>
                </c:pt>
                <c:pt idx="53">
                  <c:v>548.78780000000006</c:v>
                </c:pt>
                <c:pt idx="54">
                  <c:v>555.36349999999993</c:v>
                </c:pt>
                <c:pt idx="55">
                  <c:v>561.93920000000003</c:v>
                </c:pt>
                <c:pt idx="56">
                  <c:v>568.51490000000001</c:v>
                </c:pt>
                <c:pt idx="57">
                  <c:v>575.09059999999999</c:v>
                </c:pt>
                <c:pt idx="58">
                  <c:v>581.66630000000009</c:v>
                </c:pt>
                <c:pt idx="59">
                  <c:v>588.24199999999996</c:v>
                </c:pt>
                <c:pt idx="60">
                  <c:v>594.81770000000006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Graphs!$E$1</c:f>
              <c:strCache>
                <c:ptCount val="1"/>
                <c:pt idx="0">
                  <c:v>Power Sector Emission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Graphs!$B$2:$B$62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Graphs!$E$2:$E$62</c:f>
              <c:numCache>
                <c:formatCode>General</c:formatCode>
                <c:ptCount val="61"/>
                <c:pt idx="0">
                  <c:v>86.8</c:v>
                </c:pt>
                <c:pt idx="1">
                  <c:v>92.32</c:v>
                </c:pt>
                <c:pt idx="2">
                  <c:v>90.18</c:v>
                </c:pt>
                <c:pt idx="3">
                  <c:v>94.57</c:v>
                </c:pt>
                <c:pt idx="4">
                  <c:v>96.29</c:v>
                </c:pt>
                <c:pt idx="5">
                  <c:v>97.95</c:v>
                </c:pt>
                <c:pt idx="6">
                  <c:v>102.71</c:v>
                </c:pt>
                <c:pt idx="7">
                  <c:v>106.74</c:v>
                </c:pt>
                <c:pt idx="8">
                  <c:v>117.7</c:v>
                </c:pt>
                <c:pt idx="9">
                  <c:v>113.89</c:v>
                </c:pt>
                <c:pt idx="10">
                  <c:v>116.15</c:v>
                </c:pt>
                <c:pt idx="11">
                  <c:v>117.24</c:v>
                </c:pt>
                <c:pt idx="12">
                  <c:v>119.53</c:v>
                </c:pt>
                <c:pt idx="13">
                  <c:v>124.36</c:v>
                </c:pt>
                <c:pt idx="14">
                  <c:v>125.1</c:v>
                </c:pt>
                <c:pt idx="15">
                  <c:v>125.76</c:v>
                </c:pt>
                <c:pt idx="16">
                  <c:v>122.11</c:v>
                </c:pt>
                <c:pt idx="17">
                  <c:v>123.1</c:v>
                </c:pt>
                <c:pt idx="18">
                  <c:v>130.4</c:v>
                </c:pt>
                <c:pt idx="19">
                  <c:v>137.70000000000002</c:v>
                </c:pt>
                <c:pt idx="20">
                  <c:v>145</c:v>
                </c:pt>
                <c:pt idx="21">
                  <c:v>145.63</c:v>
                </c:pt>
                <c:pt idx="22">
                  <c:v>146.26</c:v>
                </c:pt>
                <c:pt idx="23">
                  <c:v>146.88999999999999</c:v>
                </c:pt>
                <c:pt idx="24">
                  <c:v>147.51999999999998</c:v>
                </c:pt>
                <c:pt idx="25">
                  <c:v>148.14999999999998</c:v>
                </c:pt>
                <c:pt idx="26">
                  <c:v>148.77999999999997</c:v>
                </c:pt>
                <c:pt idx="27">
                  <c:v>149.40999999999997</c:v>
                </c:pt>
                <c:pt idx="28">
                  <c:v>150.03999999999996</c:v>
                </c:pt>
                <c:pt idx="29">
                  <c:v>150.66999999999996</c:v>
                </c:pt>
                <c:pt idx="30">
                  <c:v>151.30000000000001</c:v>
                </c:pt>
                <c:pt idx="31">
                  <c:v>152.74</c:v>
                </c:pt>
                <c:pt idx="32">
                  <c:v>154.18</c:v>
                </c:pt>
                <c:pt idx="33">
                  <c:v>155.62</c:v>
                </c:pt>
                <c:pt idx="34">
                  <c:v>157.06</c:v>
                </c:pt>
                <c:pt idx="35">
                  <c:v>158.5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Graphs!$F$1</c:f>
              <c:strCache>
                <c:ptCount val="1"/>
                <c:pt idx="0">
                  <c:v>Power Sector Trend Extended to 2050</c:v>
                </c:pt>
              </c:strCache>
            </c:strRef>
          </c:tx>
          <c:spPr>
            <a:ln>
              <a:solidFill>
                <a:schemeClr val="accent3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numRef>
              <c:f>Graphs!$B$2:$B$62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Graphs!$F$2:$F$62</c:f>
              <c:numCache>
                <c:formatCode>General</c:formatCode>
                <c:ptCount val="61"/>
                <c:pt idx="35">
                  <c:v>165.46260000000001</c:v>
                </c:pt>
                <c:pt idx="36">
                  <c:v>167.53919999999999</c:v>
                </c:pt>
                <c:pt idx="37">
                  <c:v>169.61579999999998</c:v>
                </c:pt>
                <c:pt idx="38">
                  <c:v>171.69239999999999</c:v>
                </c:pt>
                <c:pt idx="39">
                  <c:v>173.76900000000001</c:v>
                </c:pt>
                <c:pt idx="40">
                  <c:v>175.84559999999999</c:v>
                </c:pt>
                <c:pt idx="41">
                  <c:v>177.9222</c:v>
                </c:pt>
                <c:pt idx="42">
                  <c:v>179.99880000000002</c:v>
                </c:pt>
                <c:pt idx="43">
                  <c:v>182.0754</c:v>
                </c:pt>
                <c:pt idx="44">
                  <c:v>184.15199999999999</c:v>
                </c:pt>
                <c:pt idx="45">
                  <c:v>186.2286</c:v>
                </c:pt>
                <c:pt idx="46">
                  <c:v>188.30520000000001</c:v>
                </c:pt>
                <c:pt idx="47">
                  <c:v>190.3818</c:v>
                </c:pt>
                <c:pt idx="48">
                  <c:v>192.45839999999998</c:v>
                </c:pt>
                <c:pt idx="49">
                  <c:v>194.535</c:v>
                </c:pt>
                <c:pt idx="50">
                  <c:v>196.61160000000001</c:v>
                </c:pt>
                <c:pt idx="51">
                  <c:v>198.68819999999999</c:v>
                </c:pt>
                <c:pt idx="52">
                  <c:v>200.76479999999998</c:v>
                </c:pt>
                <c:pt idx="53">
                  <c:v>202.84139999999999</c:v>
                </c:pt>
                <c:pt idx="54">
                  <c:v>204.91800000000001</c:v>
                </c:pt>
                <c:pt idx="55">
                  <c:v>206.99459999999999</c:v>
                </c:pt>
                <c:pt idx="56">
                  <c:v>209.0712</c:v>
                </c:pt>
                <c:pt idx="57">
                  <c:v>211.14780000000002</c:v>
                </c:pt>
                <c:pt idx="58">
                  <c:v>213.2244</c:v>
                </c:pt>
                <c:pt idx="59">
                  <c:v>215.30099999999999</c:v>
                </c:pt>
                <c:pt idx="60">
                  <c:v>217.3776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Graphs!$G$1</c:f>
              <c:strCache>
                <c:ptCount val="1"/>
                <c:pt idx="0">
                  <c:v>Transportation Sector Emissions</c:v>
                </c:pt>
              </c:strCache>
            </c:strRef>
          </c:tx>
          <c:spPr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numRef>
              <c:f>Graphs!$B$2:$B$62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Graphs!$G$2:$G$62</c:f>
              <c:numCache>
                <c:formatCode>General</c:formatCode>
                <c:ptCount val="61"/>
                <c:pt idx="0">
                  <c:v>81.52</c:v>
                </c:pt>
                <c:pt idx="1">
                  <c:v>77.12</c:v>
                </c:pt>
                <c:pt idx="2">
                  <c:v>79.78</c:v>
                </c:pt>
                <c:pt idx="3">
                  <c:v>79.260000000000005</c:v>
                </c:pt>
                <c:pt idx="4">
                  <c:v>84.76</c:v>
                </c:pt>
                <c:pt idx="5">
                  <c:v>86.69</c:v>
                </c:pt>
                <c:pt idx="6">
                  <c:v>87.28</c:v>
                </c:pt>
                <c:pt idx="7">
                  <c:v>90.45</c:v>
                </c:pt>
                <c:pt idx="8">
                  <c:v>91.78</c:v>
                </c:pt>
                <c:pt idx="9">
                  <c:v>94.67</c:v>
                </c:pt>
                <c:pt idx="10">
                  <c:v>100.39</c:v>
                </c:pt>
                <c:pt idx="11">
                  <c:v>98.91</c:v>
                </c:pt>
                <c:pt idx="12">
                  <c:v>101.21</c:v>
                </c:pt>
                <c:pt idx="13">
                  <c:v>99.23</c:v>
                </c:pt>
                <c:pt idx="14">
                  <c:v>110.74</c:v>
                </c:pt>
                <c:pt idx="15">
                  <c:v>113.76</c:v>
                </c:pt>
                <c:pt idx="16">
                  <c:v>116.03</c:v>
                </c:pt>
                <c:pt idx="17">
                  <c:v>114.69</c:v>
                </c:pt>
                <c:pt idx="18">
                  <c:v>122.86</c:v>
                </c:pt>
                <c:pt idx="19">
                  <c:v>131.03</c:v>
                </c:pt>
                <c:pt idx="20">
                  <c:v>139.19999999999999</c:v>
                </c:pt>
                <c:pt idx="21">
                  <c:v>143.22</c:v>
                </c:pt>
                <c:pt idx="22">
                  <c:v>147.24</c:v>
                </c:pt>
                <c:pt idx="23">
                  <c:v>151.26000000000002</c:v>
                </c:pt>
                <c:pt idx="24">
                  <c:v>155.28000000000003</c:v>
                </c:pt>
                <c:pt idx="25">
                  <c:v>159.30000000000004</c:v>
                </c:pt>
                <c:pt idx="26">
                  <c:v>163.32000000000005</c:v>
                </c:pt>
                <c:pt idx="27">
                  <c:v>167.34000000000006</c:v>
                </c:pt>
                <c:pt idx="28">
                  <c:v>171.36000000000007</c:v>
                </c:pt>
                <c:pt idx="29">
                  <c:v>175.38000000000008</c:v>
                </c:pt>
                <c:pt idx="30">
                  <c:v>179.4</c:v>
                </c:pt>
                <c:pt idx="31">
                  <c:v>183.58</c:v>
                </c:pt>
                <c:pt idx="32">
                  <c:v>187.76000000000002</c:v>
                </c:pt>
                <c:pt idx="33">
                  <c:v>191.94000000000003</c:v>
                </c:pt>
                <c:pt idx="34">
                  <c:v>196.12000000000003</c:v>
                </c:pt>
                <c:pt idx="35">
                  <c:v>200.3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Graphs!$H$1</c:f>
              <c:strCache>
                <c:ptCount val="1"/>
                <c:pt idx="0">
                  <c:v>Transportation Sector Trend Extended to 2050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numRef>
              <c:f>Graphs!$B$2:$B$62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Graphs!$H$2:$H$62</c:f>
              <c:numCache>
                <c:formatCode>General</c:formatCode>
                <c:ptCount val="61"/>
                <c:pt idx="35">
                  <c:v>195.21800000000002</c:v>
                </c:pt>
                <c:pt idx="36">
                  <c:v>198.95400000000001</c:v>
                </c:pt>
                <c:pt idx="37">
                  <c:v>202.69000000000003</c:v>
                </c:pt>
                <c:pt idx="38">
                  <c:v>206.42600000000002</c:v>
                </c:pt>
                <c:pt idx="39">
                  <c:v>210.16200000000001</c:v>
                </c:pt>
                <c:pt idx="40">
                  <c:v>213.89800000000002</c:v>
                </c:pt>
                <c:pt idx="41">
                  <c:v>217.63400000000001</c:v>
                </c:pt>
                <c:pt idx="42">
                  <c:v>221.37</c:v>
                </c:pt>
                <c:pt idx="43">
                  <c:v>225.10600000000002</c:v>
                </c:pt>
                <c:pt idx="44">
                  <c:v>228.84200000000001</c:v>
                </c:pt>
                <c:pt idx="45">
                  <c:v>232.57800000000003</c:v>
                </c:pt>
                <c:pt idx="46">
                  <c:v>236.31400000000002</c:v>
                </c:pt>
                <c:pt idx="47">
                  <c:v>240.05</c:v>
                </c:pt>
                <c:pt idx="48">
                  <c:v>243.78600000000003</c:v>
                </c:pt>
                <c:pt idx="49">
                  <c:v>247.52200000000002</c:v>
                </c:pt>
                <c:pt idx="50">
                  <c:v>251.25800000000001</c:v>
                </c:pt>
                <c:pt idx="51">
                  <c:v>254.99400000000003</c:v>
                </c:pt>
                <c:pt idx="52">
                  <c:v>258.73</c:v>
                </c:pt>
                <c:pt idx="53">
                  <c:v>262.46600000000001</c:v>
                </c:pt>
                <c:pt idx="54">
                  <c:v>266.202</c:v>
                </c:pt>
                <c:pt idx="55">
                  <c:v>269.93799999999999</c:v>
                </c:pt>
                <c:pt idx="56">
                  <c:v>273.67399999999998</c:v>
                </c:pt>
                <c:pt idx="57">
                  <c:v>277.41000000000003</c:v>
                </c:pt>
                <c:pt idx="58">
                  <c:v>281.14600000000002</c:v>
                </c:pt>
                <c:pt idx="59">
                  <c:v>284.88200000000001</c:v>
                </c:pt>
                <c:pt idx="60">
                  <c:v>288.61799999999999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Graphs!$I$1</c:f>
              <c:strCache>
                <c:ptCount val="1"/>
                <c:pt idx="0">
                  <c:v>1990 Emissions</c:v>
                </c:pt>
              </c:strCache>
            </c:strRef>
          </c:tx>
          <c:spPr>
            <a:ln>
              <a:solidFill>
                <a:srgbClr val="FF0000"/>
              </a:solidFill>
              <a:prstDash val="sysDash"/>
            </a:ln>
          </c:spPr>
          <c:marker>
            <c:symbol val="none"/>
          </c:marker>
          <c:cat>
            <c:numRef>
              <c:f>Graphs!$B$2:$B$62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Graphs!$I$2:$I$62</c:f>
              <c:numCache>
                <c:formatCode>General</c:formatCode>
                <c:ptCount val="61"/>
                <c:pt idx="0">
                  <c:v>211.68</c:v>
                </c:pt>
                <c:pt idx="1">
                  <c:v>211.68</c:v>
                </c:pt>
                <c:pt idx="2">
                  <c:v>211.68</c:v>
                </c:pt>
                <c:pt idx="3">
                  <c:v>211.68</c:v>
                </c:pt>
                <c:pt idx="4">
                  <c:v>211.68</c:v>
                </c:pt>
                <c:pt idx="5">
                  <c:v>211.68</c:v>
                </c:pt>
                <c:pt idx="6">
                  <c:v>211.68</c:v>
                </c:pt>
                <c:pt idx="7">
                  <c:v>211.68</c:v>
                </c:pt>
                <c:pt idx="8">
                  <c:v>211.68</c:v>
                </c:pt>
                <c:pt idx="9">
                  <c:v>211.68</c:v>
                </c:pt>
                <c:pt idx="10">
                  <c:v>211.68</c:v>
                </c:pt>
                <c:pt idx="11">
                  <c:v>211.68</c:v>
                </c:pt>
                <c:pt idx="12">
                  <c:v>211.68</c:v>
                </c:pt>
                <c:pt idx="13">
                  <c:v>211.68</c:v>
                </c:pt>
                <c:pt idx="14">
                  <c:v>211.68</c:v>
                </c:pt>
                <c:pt idx="15">
                  <c:v>211.68</c:v>
                </c:pt>
                <c:pt idx="16">
                  <c:v>211.68</c:v>
                </c:pt>
                <c:pt idx="17">
                  <c:v>211.68</c:v>
                </c:pt>
                <c:pt idx="18">
                  <c:v>211.68</c:v>
                </c:pt>
                <c:pt idx="19">
                  <c:v>211.68</c:v>
                </c:pt>
                <c:pt idx="20">
                  <c:v>211.68</c:v>
                </c:pt>
                <c:pt idx="21">
                  <c:v>211.68</c:v>
                </c:pt>
                <c:pt idx="22">
                  <c:v>211.68</c:v>
                </c:pt>
                <c:pt idx="23">
                  <c:v>211.68</c:v>
                </c:pt>
                <c:pt idx="24">
                  <c:v>211.68</c:v>
                </c:pt>
                <c:pt idx="25">
                  <c:v>211.68</c:v>
                </c:pt>
                <c:pt idx="26">
                  <c:v>211.68</c:v>
                </c:pt>
                <c:pt idx="27">
                  <c:v>211.68</c:v>
                </c:pt>
                <c:pt idx="28">
                  <c:v>211.68</c:v>
                </c:pt>
                <c:pt idx="29">
                  <c:v>211.68</c:v>
                </c:pt>
                <c:pt idx="30">
                  <c:v>211.68</c:v>
                </c:pt>
                <c:pt idx="31">
                  <c:v>211.68</c:v>
                </c:pt>
                <c:pt idx="32">
                  <c:v>211.68</c:v>
                </c:pt>
                <c:pt idx="33">
                  <c:v>211.68</c:v>
                </c:pt>
                <c:pt idx="34">
                  <c:v>211.68</c:v>
                </c:pt>
                <c:pt idx="35">
                  <c:v>211.68</c:v>
                </c:pt>
                <c:pt idx="36">
                  <c:v>211.68</c:v>
                </c:pt>
                <c:pt idx="37">
                  <c:v>211.68</c:v>
                </c:pt>
                <c:pt idx="38">
                  <c:v>211.68</c:v>
                </c:pt>
                <c:pt idx="39">
                  <c:v>211.68</c:v>
                </c:pt>
                <c:pt idx="40">
                  <c:v>211.68</c:v>
                </c:pt>
                <c:pt idx="41">
                  <c:v>211.68</c:v>
                </c:pt>
                <c:pt idx="42">
                  <c:v>211.68</c:v>
                </c:pt>
                <c:pt idx="43">
                  <c:v>211.68</c:v>
                </c:pt>
                <c:pt idx="44">
                  <c:v>211.68</c:v>
                </c:pt>
                <c:pt idx="45">
                  <c:v>211.68</c:v>
                </c:pt>
                <c:pt idx="46">
                  <c:v>211.68</c:v>
                </c:pt>
                <c:pt idx="47">
                  <c:v>211.68</c:v>
                </c:pt>
                <c:pt idx="48">
                  <c:v>211.68</c:v>
                </c:pt>
                <c:pt idx="49">
                  <c:v>211.68</c:v>
                </c:pt>
                <c:pt idx="50">
                  <c:v>211.68</c:v>
                </c:pt>
                <c:pt idx="51">
                  <c:v>211.68</c:v>
                </c:pt>
                <c:pt idx="52">
                  <c:v>211.68</c:v>
                </c:pt>
                <c:pt idx="53">
                  <c:v>211.68</c:v>
                </c:pt>
                <c:pt idx="54">
                  <c:v>211.68</c:v>
                </c:pt>
                <c:pt idx="55">
                  <c:v>211.68</c:v>
                </c:pt>
                <c:pt idx="56">
                  <c:v>211.68</c:v>
                </c:pt>
                <c:pt idx="57">
                  <c:v>211.68</c:v>
                </c:pt>
                <c:pt idx="58">
                  <c:v>211.68</c:v>
                </c:pt>
                <c:pt idx="59">
                  <c:v>211.68</c:v>
                </c:pt>
                <c:pt idx="60">
                  <c:v>211.68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Graphs!$J$1</c:f>
              <c:strCache>
                <c:ptCount val="1"/>
                <c:pt idx="0">
                  <c:v>2050 Emissions Target</c:v>
                </c:pt>
              </c:strCache>
            </c:strRef>
          </c:tx>
          <c:spPr>
            <a:ln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Graphs!$B$2:$B$62</c:f>
              <c:numCache>
                <c:formatCode>General</c:formatCode>
                <c:ptCount val="6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  <c:pt idx="33">
                  <c:v>2023</c:v>
                </c:pt>
                <c:pt idx="34">
                  <c:v>2024</c:v>
                </c:pt>
                <c:pt idx="35">
                  <c:v>2025</c:v>
                </c:pt>
                <c:pt idx="36">
                  <c:v>2026</c:v>
                </c:pt>
                <c:pt idx="37">
                  <c:v>2027</c:v>
                </c:pt>
                <c:pt idx="38">
                  <c:v>2028</c:v>
                </c:pt>
                <c:pt idx="39">
                  <c:v>2029</c:v>
                </c:pt>
                <c:pt idx="40">
                  <c:v>2030</c:v>
                </c:pt>
                <c:pt idx="41">
                  <c:v>2031</c:v>
                </c:pt>
                <c:pt idx="42">
                  <c:v>2032</c:v>
                </c:pt>
                <c:pt idx="43">
                  <c:v>2033</c:v>
                </c:pt>
                <c:pt idx="44">
                  <c:v>2034</c:v>
                </c:pt>
                <c:pt idx="45">
                  <c:v>2035</c:v>
                </c:pt>
                <c:pt idx="46">
                  <c:v>2036</c:v>
                </c:pt>
                <c:pt idx="47">
                  <c:v>2037</c:v>
                </c:pt>
                <c:pt idx="48">
                  <c:v>2038</c:v>
                </c:pt>
                <c:pt idx="49">
                  <c:v>2039</c:v>
                </c:pt>
                <c:pt idx="50">
                  <c:v>2040</c:v>
                </c:pt>
                <c:pt idx="51">
                  <c:v>2041</c:v>
                </c:pt>
                <c:pt idx="52">
                  <c:v>2042</c:v>
                </c:pt>
                <c:pt idx="53">
                  <c:v>2043</c:v>
                </c:pt>
                <c:pt idx="54">
                  <c:v>2044</c:v>
                </c:pt>
                <c:pt idx="55">
                  <c:v>2045</c:v>
                </c:pt>
                <c:pt idx="56">
                  <c:v>2046</c:v>
                </c:pt>
                <c:pt idx="57">
                  <c:v>2047</c:v>
                </c:pt>
                <c:pt idx="58">
                  <c:v>2048</c:v>
                </c:pt>
                <c:pt idx="59">
                  <c:v>2049</c:v>
                </c:pt>
                <c:pt idx="60">
                  <c:v>2050</c:v>
                </c:pt>
              </c:numCache>
            </c:numRef>
          </c:cat>
          <c:val>
            <c:numRef>
              <c:f>Graphs!$J$2:$J$62</c:f>
              <c:numCache>
                <c:formatCode>General</c:formatCode>
                <c:ptCount val="61"/>
                <c:pt idx="0">
                  <c:v>42.336000000000006</c:v>
                </c:pt>
                <c:pt idx="1">
                  <c:v>42.336000000000006</c:v>
                </c:pt>
                <c:pt idx="2">
                  <c:v>42.336000000000006</c:v>
                </c:pt>
                <c:pt idx="3">
                  <c:v>42.336000000000006</c:v>
                </c:pt>
                <c:pt idx="4">
                  <c:v>42.336000000000006</c:v>
                </c:pt>
                <c:pt idx="5">
                  <c:v>42.336000000000006</c:v>
                </c:pt>
                <c:pt idx="6">
                  <c:v>42.336000000000006</c:v>
                </c:pt>
                <c:pt idx="7">
                  <c:v>42.336000000000006</c:v>
                </c:pt>
                <c:pt idx="8">
                  <c:v>42.336000000000006</c:v>
                </c:pt>
                <c:pt idx="9">
                  <c:v>42.336000000000006</c:v>
                </c:pt>
                <c:pt idx="10">
                  <c:v>42.336000000000006</c:v>
                </c:pt>
                <c:pt idx="11">
                  <c:v>42.336000000000006</c:v>
                </c:pt>
                <c:pt idx="12">
                  <c:v>42.336000000000006</c:v>
                </c:pt>
                <c:pt idx="13">
                  <c:v>42.336000000000006</c:v>
                </c:pt>
                <c:pt idx="14">
                  <c:v>42.336000000000006</c:v>
                </c:pt>
                <c:pt idx="15">
                  <c:v>42.336000000000006</c:v>
                </c:pt>
                <c:pt idx="16">
                  <c:v>42.336000000000006</c:v>
                </c:pt>
                <c:pt idx="17">
                  <c:v>42.336000000000006</c:v>
                </c:pt>
                <c:pt idx="18">
                  <c:v>42.336000000000006</c:v>
                </c:pt>
                <c:pt idx="19">
                  <c:v>42.336000000000006</c:v>
                </c:pt>
                <c:pt idx="20">
                  <c:v>42.336000000000006</c:v>
                </c:pt>
                <c:pt idx="21">
                  <c:v>42.336000000000006</c:v>
                </c:pt>
                <c:pt idx="22">
                  <c:v>42.336000000000006</c:v>
                </c:pt>
                <c:pt idx="23">
                  <c:v>42.336000000000006</c:v>
                </c:pt>
                <c:pt idx="24">
                  <c:v>42.336000000000006</c:v>
                </c:pt>
                <c:pt idx="25">
                  <c:v>42.336000000000006</c:v>
                </c:pt>
                <c:pt idx="26">
                  <c:v>42.336000000000006</c:v>
                </c:pt>
                <c:pt idx="27">
                  <c:v>42.336000000000006</c:v>
                </c:pt>
                <c:pt idx="28">
                  <c:v>42.336000000000006</c:v>
                </c:pt>
                <c:pt idx="29">
                  <c:v>42.336000000000006</c:v>
                </c:pt>
                <c:pt idx="30">
                  <c:v>42.336000000000006</c:v>
                </c:pt>
                <c:pt idx="31">
                  <c:v>42.336000000000006</c:v>
                </c:pt>
                <c:pt idx="32">
                  <c:v>42.336000000000006</c:v>
                </c:pt>
                <c:pt idx="33">
                  <c:v>42.336000000000006</c:v>
                </c:pt>
                <c:pt idx="34">
                  <c:v>42.336000000000006</c:v>
                </c:pt>
                <c:pt idx="35">
                  <c:v>42.336000000000006</c:v>
                </c:pt>
                <c:pt idx="36">
                  <c:v>42.336000000000006</c:v>
                </c:pt>
                <c:pt idx="37">
                  <c:v>42.336000000000006</c:v>
                </c:pt>
                <c:pt idx="38">
                  <c:v>42.336000000000006</c:v>
                </c:pt>
                <c:pt idx="39">
                  <c:v>42.336000000000006</c:v>
                </c:pt>
                <c:pt idx="40">
                  <c:v>42.336000000000006</c:v>
                </c:pt>
                <c:pt idx="41">
                  <c:v>42.336000000000006</c:v>
                </c:pt>
                <c:pt idx="42">
                  <c:v>42.336000000000006</c:v>
                </c:pt>
                <c:pt idx="43">
                  <c:v>42.336000000000006</c:v>
                </c:pt>
                <c:pt idx="44">
                  <c:v>42.336000000000006</c:v>
                </c:pt>
                <c:pt idx="45">
                  <c:v>42.336000000000006</c:v>
                </c:pt>
                <c:pt idx="46">
                  <c:v>42.336000000000006</c:v>
                </c:pt>
                <c:pt idx="47">
                  <c:v>42.336000000000006</c:v>
                </c:pt>
                <c:pt idx="48">
                  <c:v>42.336000000000006</c:v>
                </c:pt>
                <c:pt idx="49">
                  <c:v>42.336000000000006</c:v>
                </c:pt>
                <c:pt idx="50">
                  <c:v>42.336000000000006</c:v>
                </c:pt>
                <c:pt idx="51">
                  <c:v>42.336000000000006</c:v>
                </c:pt>
                <c:pt idx="52">
                  <c:v>42.336000000000006</c:v>
                </c:pt>
                <c:pt idx="53">
                  <c:v>42.336000000000006</c:v>
                </c:pt>
                <c:pt idx="54">
                  <c:v>42.336000000000006</c:v>
                </c:pt>
                <c:pt idx="55">
                  <c:v>42.336000000000006</c:v>
                </c:pt>
                <c:pt idx="56">
                  <c:v>42.336000000000006</c:v>
                </c:pt>
                <c:pt idx="57">
                  <c:v>42.336000000000006</c:v>
                </c:pt>
                <c:pt idx="58">
                  <c:v>42.336000000000006</c:v>
                </c:pt>
                <c:pt idx="59">
                  <c:v>42.336000000000006</c:v>
                </c:pt>
                <c:pt idx="60">
                  <c:v>42.336000000000006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572352"/>
        <c:axId val="31574272"/>
      </c:lineChart>
      <c:catAx>
        <c:axId val="3157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574272"/>
        <c:crosses val="autoZero"/>
        <c:auto val="1"/>
        <c:lblAlgn val="ctr"/>
        <c:lblOffset val="100"/>
        <c:noMultiLvlLbl val="0"/>
      </c:catAx>
      <c:valAx>
        <c:axId val="3157427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MMtCO2e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315723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6534" cy="628329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I27" sqref="I27"/>
    </sheetView>
  </sheetViews>
  <sheetFormatPr defaultRowHeight="15" x14ac:dyDescent="0.25"/>
  <cols>
    <col min="3" max="4" width="25.85546875" customWidth="1"/>
    <col min="5" max="6" width="27" customWidth="1"/>
    <col min="7" max="8" width="28.7109375" customWidth="1"/>
    <col min="9" max="9" width="25.85546875" customWidth="1"/>
  </cols>
  <sheetData>
    <row r="1" spans="1:10" x14ac:dyDescent="0.25">
      <c r="C1" t="s">
        <v>8</v>
      </c>
      <c r="D1" t="s">
        <v>12</v>
      </c>
      <c r="E1" t="s">
        <v>9</v>
      </c>
      <c r="F1" t="s">
        <v>13</v>
      </c>
      <c r="G1" t="s">
        <v>10</v>
      </c>
      <c r="H1" t="s">
        <v>14</v>
      </c>
      <c r="I1" t="s">
        <v>11</v>
      </c>
      <c r="J1" t="s">
        <v>15</v>
      </c>
    </row>
    <row r="2" spans="1:10" x14ac:dyDescent="0.25">
      <c r="A2">
        <v>1</v>
      </c>
      <c r="B2">
        <f>'Raw Data and Sources'!A3</f>
        <v>1990</v>
      </c>
      <c r="C2">
        <f>'Raw Data and Sources'!B3</f>
        <v>211.68</v>
      </c>
      <c r="E2">
        <f>'Raw Data and Sources'!C3</f>
        <v>86.8</v>
      </c>
      <c r="G2">
        <f>'Raw Data and Sources'!D3</f>
        <v>81.52</v>
      </c>
      <c r="I2">
        <v>211.68</v>
      </c>
      <c r="J2">
        <f>I2*0.2</f>
        <v>42.336000000000006</v>
      </c>
    </row>
    <row r="3" spans="1:10" x14ac:dyDescent="0.25">
      <c r="A3">
        <v>2</v>
      </c>
      <c r="B3">
        <f>'Raw Data and Sources'!A4</f>
        <v>1991</v>
      </c>
      <c r="C3">
        <f>'Raw Data and Sources'!B4</f>
        <v>212.7</v>
      </c>
      <c r="E3">
        <f>'Raw Data and Sources'!C4</f>
        <v>92.32</v>
      </c>
      <c r="G3">
        <f>'Raw Data and Sources'!D4</f>
        <v>77.12</v>
      </c>
      <c r="I3">
        <v>211.68</v>
      </c>
      <c r="J3">
        <f t="shared" ref="J3:J62" si="0">I3*0.2</f>
        <v>42.336000000000006</v>
      </c>
    </row>
    <row r="4" spans="1:10" x14ac:dyDescent="0.25">
      <c r="A4">
        <v>3</v>
      </c>
      <c r="B4">
        <f>'Raw Data and Sources'!A5</f>
        <v>1992</v>
      </c>
      <c r="C4">
        <f>'Raw Data and Sources'!B5</f>
        <v>216.02</v>
      </c>
      <c r="E4">
        <f>'Raw Data and Sources'!C5</f>
        <v>90.18</v>
      </c>
      <c r="G4">
        <f>'Raw Data and Sources'!D5</f>
        <v>79.78</v>
      </c>
      <c r="I4">
        <v>211.68</v>
      </c>
      <c r="J4">
        <f t="shared" si="0"/>
        <v>42.336000000000006</v>
      </c>
    </row>
    <row r="5" spans="1:10" x14ac:dyDescent="0.25">
      <c r="A5">
        <v>4</v>
      </c>
      <c r="B5">
        <f>'Raw Data and Sources'!A6</f>
        <v>1993</v>
      </c>
      <c r="C5">
        <f>'Raw Data and Sources'!B6</f>
        <v>220.61</v>
      </c>
      <c r="E5">
        <f>'Raw Data and Sources'!C6</f>
        <v>94.57</v>
      </c>
      <c r="G5">
        <f>'Raw Data and Sources'!D6</f>
        <v>79.260000000000005</v>
      </c>
      <c r="I5">
        <v>211.68</v>
      </c>
      <c r="J5">
        <f t="shared" si="0"/>
        <v>42.336000000000006</v>
      </c>
    </row>
    <row r="6" spans="1:10" x14ac:dyDescent="0.25">
      <c r="A6">
        <v>5</v>
      </c>
      <c r="B6">
        <f>'Raw Data and Sources'!A7</f>
        <v>1994</v>
      </c>
      <c r="C6">
        <f>'Raw Data and Sources'!B7</f>
        <v>228.53</v>
      </c>
      <c r="E6">
        <f>'Raw Data and Sources'!C7</f>
        <v>96.29</v>
      </c>
      <c r="G6">
        <f>'Raw Data and Sources'!D7</f>
        <v>84.76</v>
      </c>
      <c r="I6">
        <v>211.68</v>
      </c>
      <c r="J6">
        <f t="shared" si="0"/>
        <v>42.336000000000006</v>
      </c>
    </row>
    <row r="7" spans="1:10" x14ac:dyDescent="0.25">
      <c r="A7">
        <v>6</v>
      </c>
      <c r="B7">
        <f>'Raw Data and Sources'!A8</f>
        <v>1995</v>
      </c>
      <c r="C7">
        <f>'Raw Data and Sources'!B8</f>
        <v>234.55</v>
      </c>
      <c r="E7">
        <f>'Raw Data and Sources'!C8</f>
        <v>97.95</v>
      </c>
      <c r="G7">
        <f>'Raw Data and Sources'!D8</f>
        <v>86.69</v>
      </c>
      <c r="I7">
        <v>211.68</v>
      </c>
      <c r="J7">
        <f t="shared" si="0"/>
        <v>42.336000000000006</v>
      </c>
    </row>
    <row r="8" spans="1:10" x14ac:dyDescent="0.25">
      <c r="A8">
        <v>7</v>
      </c>
      <c r="B8">
        <f>'Raw Data and Sources'!A9</f>
        <v>1996</v>
      </c>
      <c r="C8">
        <f>'Raw Data and Sources'!B9</f>
        <v>242.16</v>
      </c>
      <c r="E8">
        <f>'Raw Data and Sources'!C9</f>
        <v>102.71</v>
      </c>
      <c r="G8">
        <f>'Raw Data and Sources'!D9</f>
        <v>87.28</v>
      </c>
      <c r="I8">
        <v>211.68</v>
      </c>
      <c r="J8">
        <f t="shared" si="0"/>
        <v>42.336000000000006</v>
      </c>
    </row>
    <row r="9" spans="1:10" x14ac:dyDescent="0.25">
      <c r="A9">
        <v>8</v>
      </c>
      <c r="B9">
        <f>'Raw Data and Sources'!A10</f>
        <v>1997</v>
      </c>
      <c r="C9">
        <f>'Raw Data and Sources'!B10</f>
        <v>247.89</v>
      </c>
      <c r="E9">
        <f>'Raw Data and Sources'!C10</f>
        <v>106.74</v>
      </c>
      <c r="G9">
        <f>'Raw Data and Sources'!D10</f>
        <v>90.45</v>
      </c>
      <c r="I9">
        <v>211.68</v>
      </c>
      <c r="J9">
        <f t="shared" si="0"/>
        <v>42.336000000000006</v>
      </c>
    </row>
    <row r="10" spans="1:10" x14ac:dyDescent="0.25">
      <c r="A10">
        <v>9</v>
      </c>
      <c r="B10">
        <f>'Raw Data and Sources'!A11</f>
        <v>1998</v>
      </c>
      <c r="C10">
        <f>'Raw Data and Sources'!B11</f>
        <v>260.54000000000002</v>
      </c>
      <c r="E10">
        <f>'Raw Data and Sources'!C11</f>
        <v>117.7</v>
      </c>
      <c r="G10">
        <f>'Raw Data and Sources'!D11</f>
        <v>91.78</v>
      </c>
      <c r="I10">
        <v>211.68</v>
      </c>
      <c r="J10">
        <f t="shared" si="0"/>
        <v>42.336000000000006</v>
      </c>
    </row>
    <row r="11" spans="1:10" x14ac:dyDescent="0.25">
      <c r="A11">
        <v>10</v>
      </c>
      <c r="B11">
        <f>'Raw Data and Sources'!A12</f>
        <v>1999</v>
      </c>
      <c r="C11">
        <f>'Raw Data and Sources'!B12</f>
        <v>259.91000000000003</v>
      </c>
      <c r="E11">
        <f>'Raw Data and Sources'!C12</f>
        <v>113.89</v>
      </c>
      <c r="G11">
        <f>'Raw Data and Sources'!D12</f>
        <v>94.67</v>
      </c>
      <c r="I11">
        <v>211.68</v>
      </c>
      <c r="J11">
        <f t="shared" si="0"/>
        <v>42.336000000000006</v>
      </c>
    </row>
    <row r="12" spans="1:10" x14ac:dyDescent="0.25">
      <c r="A12">
        <v>11</v>
      </c>
      <c r="B12">
        <f>'Raw Data and Sources'!A13</f>
        <v>2000</v>
      </c>
      <c r="C12">
        <f>'Raw Data and Sources'!B13</f>
        <v>269.63</v>
      </c>
      <c r="E12">
        <f>'Raw Data and Sources'!C13</f>
        <v>116.15</v>
      </c>
      <c r="G12">
        <f>'Raw Data and Sources'!D13</f>
        <v>100.39</v>
      </c>
      <c r="I12">
        <v>211.68</v>
      </c>
      <c r="J12">
        <f t="shared" si="0"/>
        <v>42.336000000000006</v>
      </c>
    </row>
    <row r="13" spans="1:10" x14ac:dyDescent="0.25">
      <c r="A13">
        <v>12</v>
      </c>
      <c r="B13">
        <f>'Raw Data and Sources'!A14</f>
        <v>2001</v>
      </c>
      <c r="C13">
        <f>'Raw Data and Sources'!B14</f>
        <v>268.72000000000003</v>
      </c>
      <c r="E13">
        <f>'Raw Data and Sources'!C14</f>
        <v>117.24</v>
      </c>
      <c r="G13">
        <f>'Raw Data and Sources'!D14</f>
        <v>98.91</v>
      </c>
      <c r="I13">
        <v>211.68</v>
      </c>
      <c r="J13">
        <f t="shared" si="0"/>
        <v>42.336000000000006</v>
      </c>
    </row>
    <row r="14" spans="1:10" x14ac:dyDescent="0.25">
      <c r="A14">
        <v>13</v>
      </c>
      <c r="B14">
        <f>'Raw Data and Sources'!A15</f>
        <v>2002</v>
      </c>
      <c r="C14">
        <f>'Raw Data and Sources'!B15</f>
        <v>272.83999999999997</v>
      </c>
      <c r="E14">
        <f>'Raw Data and Sources'!C15</f>
        <v>119.53</v>
      </c>
      <c r="G14">
        <f>'Raw Data and Sources'!D15</f>
        <v>101.21</v>
      </c>
      <c r="I14">
        <v>211.68</v>
      </c>
      <c r="J14">
        <f t="shared" si="0"/>
        <v>42.336000000000006</v>
      </c>
    </row>
    <row r="15" spans="1:10" x14ac:dyDescent="0.25">
      <c r="A15">
        <v>14</v>
      </c>
      <c r="B15">
        <f>'Raw Data and Sources'!A16</f>
        <v>2003</v>
      </c>
      <c r="C15">
        <f>'Raw Data and Sources'!B16</f>
        <v>277.77999999999997</v>
      </c>
      <c r="E15">
        <f>'Raw Data and Sources'!C16</f>
        <v>124.36</v>
      </c>
      <c r="G15">
        <f>'Raw Data and Sources'!D16</f>
        <v>99.23</v>
      </c>
      <c r="I15">
        <v>211.68</v>
      </c>
      <c r="J15">
        <f t="shared" si="0"/>
        <v>42.336000000000006</v>
      </c>
    </row>
    <row r="16" spans="1:10" x14ac:dyDescent="0.25">
      <c r="A16">
        <v>15</v>
      </c>
      <c r="B16">
        <f>'Raw Data and Sources'!A17</f>
        <v>2004</v>
      </c>
      <c r="C16">
        <f>'Raw Data and Sources'!B17</f>
        <v>290.14</v>
      </c>
      <c r="E16">
        <f>'Raw Data and Sources'!C17</f>
        <v>125.1</v>
      </c>
      <c r="G16">
        <f>'Raw Data and Sources'!D17</f>
        <v>110.74</v>
      </c>
      <c r="I16">
        <v>211.68</v>
      </c>
      <c r="J16">
        <f t="shared" si="0"/>
        <v>42.336000000000006</v>
      </c>
    </row>
    <row r="17" spans="1:10" x14ac:dyDescent="0.25">
      <c r="A17">
        <v>16</v>
      </c>
      <c r="B17">
        <f>'Raw Data and Sources'!A18</f>
        <v>2005</v>
      </c>
      <c r="C17">
        <f>'Raw Data and Sources'!B18</f>
        <v>294.83999999999997</v>
      </c>
      <c r="E17">
        <f>'Raw Data and Sources'!C18</f>
        <v>125.76</v>
      </c>
      <c r="G17">
        <f>'Raw Data and Sources'!D18</f>
        <v>113.76</v>
      </c>
      <c r="I17">
        <v>211.68</v>
      </c>
      <c r="J17">
        <f t="shared" si="0"/>
        <v>42.336000000000006</v>
      </c>
    </row>
    <row r="18" spans="1:10" x14ac:dyDescent="0.25">
      <c r="A18">
        <v>17</v>
      </c>
      <c r="B18">
        <f>'Raw Data and Sources'!A19</f>
        <v>2006</v>
      </c>
      <c r="C18">
        <f>'Raw Data and Sources'!B19</f>
        <v>292.49</v>
      </c>
      <c r="E18">
        <f>'Raw Data and Sources'!C19</f>
        <v>122.11</v>
      </c>
      <c r="G18">
        <f>'Raw Data and Sources'!D19</f>
        <v>116.03</v>
      </c>
      <c r="I18">
        <v>211.68</v>
      </c>
      <c r="J18">
        <f t="shared" si="0"/>
        <v>42.336000000000006</v>
      </c>
    </row>
    <row r="19" spans="1:10" x14ac:dyDescent="0.25">
      <c r="A19">
        <v>18</v>
      </c>
      <c r="B19">
        <f>'Raw Data and Sources'!A20</f>
        <v>2007</v>
      </c>
      <c r="C19">
        <f>'Raw Data and Sources'!B20</f>
        <v>289.99</v>
      </c>
      <c r="E19">
        <f>'Raw Data and Sources'!C20</f>
        <v>123.1</v>
      </c>
      <c r="G19">
        <f>'Raw Data and Sources'!D20</f>
        <v>114.69</v>
      </c>
      <c r="I19">
        <v>211.68</v>
      </c>
      <c r="J19">
        <f t="shared" si="0"/>
        <v>42.336000000000006</v>
      </c>
    </row>
    <row r="20" spans="1:10" x14ac:dyDescent="0.25">
      <c r="A20">
        <v>19</v>
      </c>
      <c r="B20">
        <f>'Raw Data and Sources'!A21</f>
        <v>2008</v>
      </c>
      <c r="C20">
        <f>C19+(C22-C19)/3</f>
        <v>305.09333333333336</v>
      </c>
      <c r="E20">
        <f>E19+(E22-E19)/3</f>
        <v>130.4</v>
      </c>
      <c r="G20">
        <f>G19+(G22-G19)/3</f>
        <v>122.86</v>
      </c>
      <c r="I20">
        <v>211.68</v>
      </c>
      <c r="J20">
        <f t="shared" si="0"/>
        <v>42.336000000000006</v>
      </c>
    </row>
    <row r="21" spans="1:10" x14ac:dyDescent="0.25">
      <c r="A21">
        <v>20</v>
      </c>
      <c r="B21">
        <f>'Raw Data and Sources'!A22</f>
        <v>2009</v>
      </c>
      <c r="C21">
        <f>C20+(C22-C19)/3</f>
        <v>320.19666666666672</v>
      </c>
      <c r="E21">
        <f>E20+(E22-E19)/3</f>
        <v>137.70000000000002</v>
      </c>
      <c r="G21">
        <f>G20+(G22-G19)/3</f>
        <v>131.03</v>
      </c>
      <c r="I21">
        <v>211.68</v>
      </c>
      <c r="J21">
        <f t="shared" si="0"/>
        <v>42.336000000000006</v>
      </c>
    </row>
    <row r="22" spans="1:10" x14ac:dyDescent="0.25">
      <c r="A22">
        <v>21</v>
      </c>
      <c r="B22">
        <f>'Raw Data and Sources'!A23</f>
        <v>2010</v>
      </c>
      <c r="C22">
        <f>'Raw Data and Sources'!E23</f>
        <v>335.3</v>
      </c>
      <c r="E22">
        <f>'Raw Data and Sources'!F23</f>
        <v>145</v>
      </c>
      <c r="G22">
        <f>'Raw Data and Sources'!G23</f>
        <v>139.19999999999999</v>
      </c>
      <c r="I22">
        <v>211.68</v>
      </c>
      <c r="J22">
        <f t="shared" si="0"/>
        <v>42.336000000000006</v>
      </c>
    </row>
    <row r="23" spans="1:10" x14ac:dyDescent="0.25">
      <c r="A23">
        <v>22</v>
      </c>
      <c r="B23">
        <f>'Raw Data and Sources'!A24</f>
        <v>2011</v>
      </c>
      <c r="C23">
        <f>C22+(C32-C22)/10</f>
        <v>341.55</v>
      </c>
      <c r="E23">
        <f t="shared" ref="E23:G23" si="1">E22+(E32-E22)/10</f>
        <v>145.63</v>
      </c>
      <c r="G23">
        <f t="shared" si="1"/>
        <v>143.22</v>
      </c>
      <c r="I23">
        <v>211.68</v>
      </c>
      <c r="J23">
        <f t="shared" si="0"/>
        <v>42.336000000000006</v>
      </c>
    </row>
    <row r="24" spans="1:10" x14ac:dyDescent="0.25">
      <c r="A24">
        <v>23</v>
      </c>
      <c r="B24">
        <f>'Raw Data and Sources'!A25</f>
        <v>2012</v>
      </c>
      <c r="C24">
        <f>C23+(C32-C22)/10</f>
        <v>347.8</v>
      </c>
      <c r="E24">
        <f t="shared" ref="E24:G24" si="2">E23+(E32-E22)/10</f>
        <v>146.26</v>
      </c>
      <c r="G24">
        <f t="shared" si="2"/>
        <v>147.24</v>
      </c>
      <c r="I24">
        <v>211.68</v>
      </c>
      <c r="J24">
        <f t="shared" si="0"/>
        <v>42.336000000000006</v>
      </c>
    </row>
    <row r="25" spans="1:10" x14ac:dyDescent="0.25">
      <c r="A25">
        <v>24</v>
      </c>
      <c r="B25">
        <f>'Raw Data and Sources'!A26</f>
        <v>2013</v>
      </c>
      <c r="C25">
        <f>C24+(C32-C22)/10</f>
        <v>354.05</v>
      </c>
      <c r="E25">
        <f t="shared" ref="E25:G25" si="3">E24+(E32-E22)/10</f>
        <v>146.88999999999999</v>
      </c>
      <c r="G25">
        <f t="shared" si="3"/>
        <v>151.26000000000002</v>
      </c>
      <c r="I25">
        <v>211.68</v>
      </c>
      <c r="J25">
        <f t="shared" si="0"/>
        <v>42.336000000000006</v>
      </c>
    </row>
    <row r="26" spans="1:10" x14ac:dyDescent="0.25">
      <c r="A26">
        <v>25</v>
      </c>
      <c r="B26">
        <f>'Raw Data and Sources'!A27</f>
        <v>2014</v>
      </c>
      <c r="C26">
        <f>C25+(C32-C22)/10</f>
        <v>360.3</v>
      </c>
      <c r="E26">
        <f t="shared" ref="E26:G26" si="4">E25+(E32-E22)/10</f>
        <v>147.51999999999998</v>
      </c>
      <c r="G26">
        <f t="shared" si="4"/>
        <v>155.28000000000003</v>
      </c>
      <c r="I26">
        <v>211.68</v>
      </c>
      <c r="J26">
        <f t="shared" si="0"/>
        <v>42.336000000000006</v>
      </c>
    </row>
    <row r="27" spans="1:10" x14ac:dyDescent="0.25">
      <c r="A27">
        <v>26</v>
      </c>
      <c r="B27">
        <f>'Raw Data and Sources'!A28</f>
        <v>2015</v>
      </c>
      <c r="C27">
        <f>C26+(C32-C22)/10</f>
        <v>366.55</v>
      </c>
      <c r="E27">
        <f t="shared" ref="E27:G27" si="5">E26+(E32-E22)/10</f>
        <v>148.14999999999998</v>
      </c>
      <c r="G27">
        <f t="shared" si="5"/>
        <v>159.30000000000004</v>
      </c>
      <c r="I27">
        <v>211.68</v>
      </c>
      <c r="J27">
        <f t="shared" si="0"/>
        <v>42.336000000000006</v>
      </c>
    </row>
    <row r="28" spans="1:10" x14ac:dyDescent="0.25">
      <c r="A28">
        <v>27</v>
      </c>
      <c r="B28">
        <f>'Raw Data and Sources'!A29</f>
        <v>2016</v>
      </c>
      <c r="C28">
        <f>C27+(C32-C22)/10</f>
        <v>372.8</v>
      </c>
      <c r="E28">
        <f t="shared" ref="E28:G28" si="6">E27+(E32-E22)/10</f>
        <v>148.77999999999997</v>
      </c>
      <c r="G28">
        <f t="shared" si="6"/>
        <v>163.32000000000005</v>
      </c>
      <c r="I28">
        <v>211.68</v>
      </c>
      <c r="J28">
        <f t="shared" si="0"/>
        <v>42.336000000000006</v>
      </c>
    </row>
    <row r="29" spans="1:10" x14ac:dyDescent="0.25">
      <c r="A29">
        <v>28</v>
      </c>
      <c r="B29">
        <f>'Raw Data and Sources'!A30</f>
        <v>2017</v>
      </c>
      <c r="C29">
        <f>C28+(C32-C22)/10</f>
        <v>379.05</v>
      </c>
      <c r="E29">
        <f t="shared" ref="E29:G29" si="7">E28+(E32-E22)/10</f>
        <v>149.40999999999997</v>
      </c>
      <c r="G29">
        <f t="shared" si="7"/>
        <v>167.34000000000006</v>
      </c>
      <c r="I29">
        <v>211.68</v>
      </c>
      <c r="J29">
        <f t="shared" si="0"/>
        <v>42.336000000000006</v>
      </c>
    </row>
    <row r="30" spans="1:10" x14ac:dyDescent="0.25">
      <c r="A30">
        <v>29</v>
      </c>
      <c r="B30">
        <f>'Raw Data and Sources'!A31</f>
        <v>2018</v>
      </c>
      <c r="C30">
        <f>C29+(C32-C22)/10</f>
        <v>385.3</v>
      </c>
      <c r="E30">
        <f t="shared" ref="E30:G30" si="8">E29+(E32-E22)/10</f>
        <v>150.03999999999996</v>
      </c>
      <c r="G30">
        <f t="shared" si="8"/>
        <v>171.36000000000007</v>
      </c>
      <c r="I30">
        <v>211.68</v>
      </c>
      <c r="J30">
        <f t="shared" si="0"/>
        <v>42.336000000000006</v>
      </c>
    </row>
    <row r="31" spans="1:10" x14ac:dyDescent="0.25">
      <c r="A31">
        <v>30</v>
      </c>
      <c r="B31">
        <f>'Raw Data and Sources'!A32</f>
        <v>2019</v>
      </c>
      <c r="C31">
        <f>C30+(C32-C22)/10</f>
        <v>391.55</v>
      </c>
      <c r="E31">
        <f t="shared" ref="E31:G31" si="9">E30+(E32-E22)/10</f>
        <v>150.66999999999996</v>
      </c>
      <c r="G31">
        <f t="shared" si="9"/>
        <v>175.38000000000008</v>
      </c>
      <c r="I31">
        <v>211.68</v>
      </c>
      <c r="J31">
        <f t="shared" si="0"/>
        <v>42.336000000000006</v>
      </c>
    </row>
    <row r="32" spans="1:10" x14ac:dyDescent="0.25">
      <c r="A32">
        <v>31</v>
      </c>
      <c r="B32">
        <f>'Raw Data and Sources'!A33</f>
        <v>2020</v>
      </c>
      <c r="C32">
        <f>'Raw Data and Sources'!E33</f>
        <v>397.8</v>
      </c>
      <c r="E32">
        <f>'Raw Data and Sources'!F33</f>
        <v>151.30000000000001</v>
      </c>
      <c r="G32">
        <f>'Raw Data and Sources'!G33</f>
        <v>179.4</v>
      </c>
      <c r="I32">
        <v>211.68</v>
      </c>
      <c r="J32">
        <f t="shared" si="0"/>
        <v>42.336000000000006</v>
      </c>
    </row>
    <row r="33" spans="1:10" x14ac:dyDescent="0.25">
      <c r="A33">
        <v>32</v>
      </c>
      <c r="B33">
        <f>'Raw Data and Sources'!A34</f>
        <v>2021</v>
      </c>
      <c r="C33">
        <f>C32+(C37-C32)/5</f>
        <v>405.48</v>
      </c>
      <c r="E33">
        <f t="shared" ref="E33:G33" si="10">E32+(E37-E32)/5</f>
        <v>152.74</v>
      </c>
      <c r="G33">
        <f t="shared" si="10"/>
        <v>183.58</v>
      </c>
      <c r="I33">
        <v>211.68</v>
      </c>
      <c r="J33">
        <f t="shared" si="0"/>
        <v>42.336000000000006</v>
      </c>
    </row>
    <row r="34" spans="1:10" x14ac:dyDescent="0.25">
      <c r="A34">
        <v>33</v>
      </c>
      <c r="B34">
        <f>'Raw Data and Sources'!A35</f>
        <v>2022</v>
      </c>
      <c r="C34">
        <f>C33+(C37-C32)/5</f>
        <v>413.16</v>
      </c>
      <c r="E34">
        <f t="shared" ref="E34:G34" si="11">E33+(E37-E32)/5</f>
        <v>154.18</v>
      </c>
      <c r="G34">
        <f t="shared" si="11"/>
        <v>187.76000000000002</v>
      </c>
      <c r="I34">
        <v>211.68</v>
      </c>
      <c r="J34">
        <f t="shared" si="0"/>
        <v>42.336000000000006</v>
      </c>
    </row>
    <row r="35" spans="1:10" x14ac:dyDescent="0.25">
      <c r="A35">
        <v>34</v>
      </c>
      <c r="B35">
        <f>'Raw Data and Sources'!A36</f>
        <v>2023</v>
      </c>
      <c r="C35">
        <f>C34+(C37-C32)/5</f>
        <v>420.84000000000003</v>
      </c>
      <c r="E35">
        <f t="shared" ref="E35:G35" si="12">E34+(E37-E32)/5</f>
        <v>155.62</v>
      </c>
      <c r="G35">
        <f t="shared" si="12"/>
        <v>191.94000000000003</v>
      </c>
      <c r="I35">
        <v>211.68</v>
      </c>
      <c r="J35">
        <f t="shared" si="0"/>
        <v>42.336000000000006</v>
      </c>
    </row>
    <row r="36" spans="1:10" x14ac:dyDescent="0.25">
      <c r="A36">
        <v>35</v>
      </c>
      <c r="B36">
        <f>'Raw Data and Sources'!A37</f>
        <v>2024</v>
      </c>
      <c r="C36">
        <f>C35+(C37-C32)/5</f>
        <v>428.52000000000004</v>
      </c>
      <c r="E36">
        <f t="shared" ref="E36:G36" si="13">E35+(E37-E32)/5</f>
        <v>157.06</v>
      </c>
      <c r="G36">
        <f t="shared" si="13"/>
        <v>196.12000000000003</v>
      </c>
      <c r="I36">
        <v>211.68</v>
      </c>
      <c r="J36">
        <f t="shared" si="0"/>
        <v>42.336000000000006</v>
      </c>
    </row>
    <row r="37" spans="1:10" x14ac:dyDescent="0.25">
      <c r="A37">
        <v>36</v>
      </c>
      <c r="B37">
        <f>'Raw Data and Sources'!A38</f>
        <v>2025</v>
      </c>
      <c r="C37">
        <f>'Raw Data and Sources'!E38</f>
        <v>436.2</v>
      </c>
      <c r="D37">
        <f t="shared" ref="D37:D62" si="14">193.7+(A37*6.5757)</f>
        <v>430.42520000000002</v>
      </c>
      <c r="E37">
        <f>'Raw Data and Sources'!F38</f>
        <v>158.5</v>
      </c>
      <c r="F37">
        <f t="shared" ref="F37:F62" si="15">90.705+(2.0766*A37)</f>
        <v>165.46260000000001</v>
      </c>
      <c r="G37">
        <f>'Raw Data and Sources'!G38</f>
        <v>200.3</v>
      </c>
      <c r="H37">
        <f t="shared" ref="H37:H62" si="16">60.722+(3.736*A37)</f>
        <v>195.21800000000002</v>
      </c>
      <c r="I37">
        <v>211.68</v>
      </c>
      <c r="J37">
        <f t="shared" si="0"/>
        <v>42.336000000000006</v>
      </c>
    </row>
    <row r="38" spans="1:10" x14ac:dyDescent="0.25">
      <c r="A38">
        <v>37</v>
      </c>
      <c r="B38">
        <f>'Raw Data and Sources'!A39</f>
        <v>2026</v>
      </c>
      <c r="D38">
        <f t="shared" si="14"/>
        <v>437.0009</v>
      </c>
      <c r="F38">
        <f t="shared" si="15"/>
        <v>167.53919999999999</v>
      </c>
      <c r="H38">
        <f t="shared" si="16"/>
        <v>198.95400000000001</v>
      </c>
      <c r="I38">
        <v>211.68</v>
      </c>
      <c r="J38">
        <f t="shared" si="0"/>
        <v>42.336000000000006</v>
      </c>
    </row>
    <row r="39" spans="1:10" x14ac:dyDescent="0.25">
      <c r="A39">
        <v>38</v>
      </c>
      <c r="B39">
        <f>'Raw Data and Sources'!A40</f>
        <v>2027</v>
      </c>
      <c r="D39">
        <f t="shared" si="14"/>
        <v>443.57659999999998</v>
      </c>
      <c r="F39">
        <f t="shared" si="15"/>
        <v>169.61579999999998</v>
      </c>
      <c r="H39">
        <f t="shared" si="16"/>
        <v>202.69000000000003</v>
      </c>
      <c r="I39">
        <v>211.68</v>
      </c>
      <c r="J39">
        <f t="shared" si="0"/>
        <v>42.336000000000006</v>
      </c>
    </row>
    <row r="40" spans="1:10" x14ac:dyDescent="0.25">
      <c r="A40">
        <v>39</v>
      </c>
      <c r="B40">
        <f>'Raw Data and Sources'!A41</f>
        <v>2028</v>
      </c>
      <c r="D40">
        <f t="shared" si="14"/>
        <v>450.15230000000003</v>
      </c>
      <c r="F40">
        <f t="shared" si="15"/>
        <v>171.69239999999999</v>
      </c>
      <c r="H40">
        <f t="shared" si="16"/>
        <v>206.42600000000002</v>
      </c>
      <c r="I40">
        <v>211.68</v>
      </c>
      <c r="J40">
        <f t="shared" si="0"/>
        <v>42.336000000000006</v>
      </c>
    </row>
    <row r="41" spans="1:10" x14ac:dyDescent="0.25">
      <c r="A41">
        <v>40</v>
      </c>
      <c r="B41">
        <f>'Raw Data and Sources'!A42</f>
        <v>2029</v>
      </c>
      <c r="D41">
        <f t="shared" si="14"/>
        <v>456.72800000000001</v>
      </c>
      <c r="F41">
        <f t="shared" si="15"/>
        <v>173.76900000000001</v>
      </c>
      <c r="H41">
        <f t="shared" si="16"/>
        <v>210.16200000000001</v>
      </c>
      <c r="I41">
        <v>211.68</v>
      </c>
      <c r="J41">
        <f t="shared" si="0"/>
        <v>42.336000000000006</v>
      </c>
    </row>
    <row r="42" spans="1:10" x14ac:dyDescent="0.25">
      <c r="A42">
        <v>41</v>
      </c>
      <c r="B42">
        <f>'Raw Data and Sources'!A43</f>
        <v>2030</v>
      </c>
      <c r="D42">
        <f t="shared" si="14"/>
        <v>463.30369999999999</v>
      </c>
      <c r="F42">
        <f t="shared" si="15"/>
        <v>175.84559999999999</v>
      </c>
      <c r="H42">
        <f t="shared" si="16"/>
        <v>213.89800000000002</v>
      </c>
      <c r="I42">
        <v>211.68</v>
      </c>
      <c r="J42">
        <f t="shared" si="0"/>
        <v>42.336000000000006</v>
      </c>
    </row>
    <row r="43" spans="1:10" x14ac:dyDescent="0.25">
      <c r="A43">
        <v>42</v>
      </c>
      <c r="B43">
        <f>'Raw Data and Sources'!A44</f>
        <v>2031</v>
      </c>
      <c r="D43">
        <f t="shared" si="14"/>
        <v>469.87939999999998</v>
      </c>
      <c r="F43">
        <f t="shared" si="15"/>
        <v>177.9222</v>
      </c>
      <c r="H43">
        <f t="shared" si="16"/>
        <v>217.63400000000001</v>
      </c>
      <c r="I43">
        <v>211.68</v>
      </c>
      <c r="J43">
        <f t="shared" si="0"/>
        <v>42.336000000000006</v>
      </c>
    </row>
    <row r="44" spans="1:10" x14ac:dyDescent="0.25">
      <c r="A44">
        <v>43</v>
      </c>
      <c r="B44">
        <f>'Raw Data and Sources'!A45</f>
        <v>2032</v>
      </c>
      <c r="D44">
        <f t="shared" si="14"/>
        <v>476.45510000000002</v>
      </c>
      <c r="F44">
        <f t="shared" si="15"/>
        <v>179.99880000000002</v>
      </c>
      <c r="H44">
        <f t="shared" si="16"/>
        <v>221.37</v>
      </c>
      <c r="I44">
        <v>211.68</v>
      </c>
      <c r="J44">
        <f t="shared" si="0"/>
        <v>42.336000000000006</v>
      </c>
    </row>
    <row r="45" spans="1:10" x14ac:dyDescent="0.25">
      <c r="A45">
        <v>44</v>
      </c>
      <c r="B45">
        <f>'Raw Data and Sources'!A46</f>
        <v>2033</v>
      </c>
      <c r="D45">
        <f t="shared" si="14"/>
        <v>483.0308</v>
      </c>
      <c r="F45">
        <f t="shared" si="15"/>
        <v>182.0754</v>
      </c>
      <c r="H45">
        <f t="shared" si="16"/>
        <v>225.10600000000002</v>
      </c>
      <c r="I45">
        <v>211.68</v>
      </c>
      <c r="J45">
        <f t="shared" si="0"/>
        <v>42.336000000000006</v>
      </c>
    </row>
    <row r="46" spans="1:10" x14ac:dyDescent="0.25">
      <c r="A46">
        <v>45</v>
      </c>
      <c r="B46">
        <f>'Raw Data and Sources'!A47</f>
        <v>2034</v>
      </c>
      <c r="D46">
        <f t="shared" si="14"/>
        <v>489.60649999999998</v>
      </c>
      <c r="F46">
        <f t="shared" si="15"/>
        <v>184.15199999999999</v>
      </c>
      <c r="H46">
        <f t="shared" si="16"/>
        <v>228.84200000000001</v>
      </c>
      <c r="I46">
        <v>211.68</v>
      </c>
      <c r="J46">
        <f t="shared" si="0"/>
        <v>42.336000000000006</v>
      </c>
    </row>
    <row r="47" spans="1:10" x14ac:dyDescent="0.25">
      <c r="A47">
        <v>46</v>
      </c>
      <c r="B47">
        <f>'Raw Data and Sources'!A48</f>
        <v>2035</v>
      </c>
      <c r="D47">
        <f t="shared" si="14"/>
        <v>496.18220000000002</v>
      </c>
      <c r="F47">
        <f t="shared" si="15"/>
        <v>186.2286</v>
      </c>
      <c r="H47">
        <f t="shared" si="16"/>
        <v>232.57800000000003</v>
      </c>
      <c r="I47">
        <v>211.68</v>
      </c>
      <c r="J47">
        <f t="shared" si="0"/>
        <v>42.336000000000006</v>
      </c>
    </row>
    <row r="48" spans="1:10" x14ac:dyDescent="0.25">
      <c r="A48">
        <v>47</v>
      </c>
      <c r="B48">
        <f>'Raw Data and Sources'!A49</f>
        <v>2036</v>
      </c>
      <c r="D48">
        <f t="shared" si="14"/>
        <v>502.75790000000001</v>
      </c>
      <c r="F48">
        <f t="shared" si="15"/>
        <v>188.30520000000001</v>
      </c>
      <c r="H48">
        <f t="shared" si="16"/>
        <v>236.31400000000002</v>
      </c>
      <c r="I48">
        <v>211.68</v>
      </c>
      <c r="J48">
        <f t="shared" si="0"/>
        <v>42.336000000000006</v>
      </c>
    </row>
    <row r="49" spans="1:10" x14ac:dyDescent="0.25">
      <c r="A49">
        <v>48</v>
      </c>
      <c r="B49">
        <f>'Raw Data and Sources'!A50</f>
        <v>2037</v>
      </c>
      <c r="D49">
        <f t="shared" si="14"/>
        <v>509.33359999999999</v>
      </c>
      <c r="F49">
        <f t="shared" si="15"/>
        <v>190.3818</v>
      </c>
      <c r="H49">
        <f t="shared" si="16"/>
        <v>240.05</v>
      </c>
      <c r="I49">
        <v>211.68</v>
      </c>
      <c r="J49">
        <f t="shared" si="0"/>
        <v>42.336000000000006</v>
      </c>
    </row>
    <row r="50" spans="1:10" x14ac:dyDescent="0.25">
      <c r="A50">
        <v>49</v>
      </c>
      <c r="B50">
        <f>'Raw Data and Sources'!A51</f>
        <v>2038</v>
      </c>
      <c r="D50">
        <f t="shared" si="14"/>
        <v>515.90930000000003</v>
      </c>
      <c r="F50">
        <f t="shared" si="15"/>
        <v>192.45839999999998</v>
      </c>
      <c r="H50">
        <f t="shared" si="16"/>
        <v>243.78600000000003</v>
      </c>
      <c r="I50">
        <v>211.68</v>
      </c>
      <c r="J50">
        <f t="shared" si="0"/>
        <v>42.336000000000006</v>
      </c>
    </row>
    <row r="51" spans="1:10" x14ac:dyDescent="0.25">
      <c r="A51">
        <v>50</v>
      </c>
      <c r="B51">
        <f>'Raw Data and Sources'!A52</f>
        <v>2039</v>
      </c>
      <c r="D51">
        <f t="shared" si="14"/>
        <v>522.48500000000001</v>
      </c>
      <c r="F51">
        <f t="shared" si="15"/>
        <v>194.535</v>
      </c>
      <c r="H51">
        <f t="shared" si="16"/>
        <v>247.52200000000002</v>
      </c>
      <c r="I51">
        <v>211.68</v>
      </c>
      <c r="J51">
        <f t="shared" si="0"/>
        <v>42.336000000000006</v>
      </c>
    </row>
    <row r="52" spans="1:10" x14ac:dyDescent="0.25">
      <c r="A52">
        <v>51</v>
      </c>
      <c r="B52">
        <f>'Raw Data and Sources'!A53</f>
        <v>2040</v>
      </c>
      <c r="D52">
        <f t="shared" si="14"/>
        <v>529.0607</v>
      </c>
      <c r="F52">
        <f t="shared" si="15"/>
        <v>196.61160000000001</v>
      </c>
      <c r="H52">
        <f t="shared" si="16"/>
        <v>251.25800000000001</v>
      </c>
      <c r="I52">
        <v>211.68</v>
      </c>
      <c r="J52">
        <f t="shared" si="0"/>
        <v>42.336000000000006</v>
      </c>
    </row>
    <row r="53" spans="1:10" x14ac:dyDescent="0.25">
      <c r="A53">
        <v>52</v>
      </c>
      <c r="B53">
        <f>'Raw Data and Sources'!A54</f>
        <v>2041</v>
      </c>
      <c r="D53">
        <f t="shared" si="14"/>
        <v>535.63639999999998</v>
      </c>
      <c r="F53">
        <f t="shared" si="15"/>
        <v>198.68819999999999</v>
      </c>
      <c r="H53">
        <f t="shared" si="16"/>
        <v>254.99400000000003</v>
      </c>
      <c r="I53">
        <v>211.68</v>
      </c>
      <c r="J53">
        <f t="shared" si="0"/>
        <v>42.336000000000006</v>
      </c>
    </row>
    <row r="54" spans="1:10" x14ac:dyDescent="0.25">
      <c r="A54">
        <v>53</v>
      </c>
      <c r="B54">
        <f>'Raw Data and Sources'!A55</f>
        <v>2042</v>
      </c>
      <c r="D54">
        <f t="shared" si="14"/>
        <v>542.21209999999996</v>
      </c>
      <c r="F54">
        <f t="shared" si="15"/>
        <v>200.76479999999998</v>
      </c>
      <c r="H54">
        <f t="shared" si="16"/>
        <v>258.73</v>
      </c>
      <c r="I54">
        <v>211.68</v>
      </c>
      <c r="J54">
        <f t="shared" si="0"/>
        <v>42.336000000000006</v>
      </c>
    </row>
    <row r="55" spans="1:10" x14ac:dyDescent="0.25">
      <c r="A55">
        <v>54</v>
      </c>
      <c r="B55">
        <f>'Raw Data and Sources'!A56</f>
        <v>2043</v>
      </c>
      <c r="D55">
        <f t="shared" si="14"/>
        <v>548.78780000000006</v>
      </c>
      <c r="F55">
        <f t="shared" si="15"/>
        <v>202.84139999999999</v>
      </c>
      <c r="H55">
        <f t="shared" si="16"/>
        <v>262.46600000000001</v>
      </c>
      <c r="I55">
        <v>211.68</v>
      </c>
      <c r="J55">
        <f t="shared" si="0"/>
        <v>42.336000000000006</v>
      </c>
    </row>
    <row r="56" spans="1:10" x14ac:dyDescent="0.25">
      <c r="A56">
        <v>55</v>
      </c>
      <c r="B56">
        <f>'Raw Data and Sources'!A57</f>
        <v>2044</v>
      </c>
      <c r="D56">
        <f t="shared" si="14"/>
        <v>555.36349999999993</v>
      </c>
      <c r="F56">
        <f t="shared" si="15"/>
        <v>204.91800000000001</v>
      </c>
      <c r="H56">
        <f t="shared" si="16"/>
        <v>266.202</v>
      </c>
      <c r="I56">
        <v>211.68</v>
      </c>
      <c r="J56">
        <f t="shared" si="0"/>
        <v>42.336000000000006</v>
      </c>
    </row>
    <row r="57" spans="1:10" x14ac:dyDescent="0.25">
      <c r="A57">
        <v>56</v>
      </c>
      <c r="B57">
        <f>'Raw Data and Sources'!A58</f>
        <v>2045</v>
      </c>
      <c r="D57">
        <f t="shared" si="14"/>
        <v>561.93920000000003</v>
      </c>
      <c r="F57">
        <f t="shared" si="15"/>
        <v>206.99459999999999</v>
      </c>
      <c r="H57">
        <f t="shared" si="16"/>
        <v>269.93799999999999</v>
      </c>
      <c r="I57">
        <v>211.68</v>
      </c>
      <c r="J57">
        <f t="shared" si="0"/>
        <v>42.336000000000006</v>
      </c>
    </row>
    <row r="58" spans="1:10" x14ac:dyDescent="0.25">
      <c r="A58">
        <v>57</v>
      </c>
      <c r="B58">
        <f>'Raw Data and Sources'!A59</f>
        <v>2046</v>
      </c>
      <c r="D58">
        <f t="shared" si="14"/>
        <v>568.51490000000001</v>
      </c>
      <c r="F58">
        <f t="shared" si="15"/>
        <v>209.0712</v>
      </c>
      <c r="H58">
        <f t="shared" si="16"/>
        <v>273.67399999999998</v>
      </c>
      <c r="I58">
        <v>211.68</v>
      </c>
      <c r="J58">
        <f t="shared" si="0"/>
        <v>42.336000000000006</v>
      </c>
    </row>
    <row r="59" spans="1:10" x14ac:dyDescent="0.25">
      <c r="A59">
        <v>58</v>
      </c>
      <c r="B59">
        <f>'Raw Data and Sources'!A60</f>
        <v>2047</v>
      </c>
      <c r="D59">
        <f t="shared" si="14"/>
        <v>575.09059999999999</v>
      </c>
      <c r="F59">
        <f t="shared" si="15"/>
        <v>211.14780000000002</v>
      </c>
      <c r="H59">
        <f t="shared" si="16"/>
        <v>277.41000000000003</v>
      </c>
      <c r="I59">
        <v>211.68</v>
      </c>
      <c r="J59">
        <f t="shared" si="0"/>
        <v>42.336000000000006</v>
      </c>
    </row>
    <row r="60" spans="1:10" x14ac:dyDescent="0.25">
      <c r="A60">
        <v>59</v>
      </c>
      <c r="B60">
        <f>'Raw Data and Sources'!A61</f>
        <v>2048</v>
      </c>
      <c r="D60">
        <f t="shared" si="14"/>
        <v>581.66630000000009</v>
      </c>
      <c r="F60">
        <f t="shared" si="15"/>
        <v>213.2244</v>
      </c>
      <c r="H60">
        <f t="shared" si="16"/>
        <v>281.14600000000002</v>
      </c>
      <c r="I60">
        <v>211.68</v>
      </c>
      <c r="J60">
        <f t="shared" si="0"/>
        <v>42.336000000000006</v>
      </c>
    </row>
    <row r="61" spans="1:10" x14ac:dyDescent="0.25">
      <c r="A61">
        <v>60</v>
      </c>
      <c r="B61">
        <f>'Raw Data and Sources'!A62</f>
        <v>2049</v>
      </c>
      <c r="D61">
        <f t="shared" si="14"/>
        <v>588.24199999999996</v>
      </c>
      <c r="F61">
        <f t="shared" si="15"/>
        <v>215.30099999999999</v>
      </c>
      <c r="H61">
        <f t="shared" si="16"/>
        <v>284.88200000000001</v>
      </c>
      <c r="I61">
        <v>211.68</v>
      </c>
      <c r="J61">
        <f t="shared" si="0"/>
        <v>42.336000000000006</v>
      </c>
    </row>
    <row r="62" spans="1:10" x14ac:dyDescent="0.25">
      <c r="A62">
        <v>61</v>
      </c>
      <c r="B62">
        <f>'Raw Data and Sources'!A63</f>
        <v>2050</v>
      </c>
      <c r="D62">
        <f t="shared" si="14"/>
        <v>594.81770000000006</v>
      </c>
      <c r="F62">
        <f t="shared" si="15"/>
        <v>217.3776</v>
      </c>
      <c r="H62">
        <f t="shared" si="16"/>
        <v>288.61799999999999</v>
      </c>
      <c r="I62">
        <v>211.68</v>
      </c>
      <c r="J62">
        <f t="shared" si="0"/>
        <v>42.336000000000006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3"/>
  <sheetViews>
    <sheetView tabSelected="1" workbookViewId="0">
      <selection activeCell="I2" sqref="I2"/>
    </sheetView>
  </sheetViews>
  <sheetFormatPr defaultRowHeight="15" x14ac:dyDescent="0.25"/>
  <cols>
    <col min="2" max="4" width="18" customWidth="1"/>
    <col min="5" max="5" width="22.7109375" customWidth="1"/>
    <col min="6" max="6" width="30.5703125" customWidth="1"/>
    <col min="7" max="7" width="31.28515625" customWidth="1"/>
    <col min="8" max="8" width="42.140625" customWidth="1"/>
    <col min="9" max="9" width="40.28515625" customWidth="1"/>
  </cols>
  <sheetData>
    <row r="2" spans="1:9" x14ac:dyDescent="0.25">
      <c r="B2" t="s">
        <v>0</v>
      </c>
      <c r="C2" t="s">
        <v>4</v>
      </c>
      <c r="D2" t="s">
        <v>5</v>
      </c>
      <c r="E2" t="s">
        <v>1</v>
      </c>
      <c r="F2" t="s">
        <v>6</v>
      </c>
      <c r="G2" t="s">
        <v>7</v>
      </c>
      <c r="H2" t="s">
        <v>2</v>
      </c>
      <c r="I2" t="s">
        <v>3</v>
      </c>
    </row>
    <row r="3" spans="1:9" x14ac:dyDescent="0.25">
      <c r="A3">
        <v>1990</v>
      </c>
      <c r="B3">
        <v>211.68</v>
      </c>
      <c r="C3">
        <v>86.8</v>
      </c>
      <c r="D3">
        <v>81.52</v>
      </c>
      <c r="E3">
        <v>230.9</v>
      </c>
      <c r="F3">
        <v>100.6</v>
      </c>
      <c r="G3">
        <v>87.6</v>
      </c>
    </row>
    <row r="4" spans="1:9" x14ac:dyDescent="0.25">
      <c r="A4">
        <v>1991</v>
      </c>
      <c r="B4">
        <v>212.7</v>
      </c>
      <c r="C4">
        <v>92.32</v>
      </c>
      <c r="D4">
        <v>77.12</v>
      </c>
    </row>
    <row r="5" spans="1:9" x14ac:dyDescent="0.25">
      <c r="A5">
        <v>1992</v>
      </c>
      <c r="B5">
        <v>216.02</v>
      </c>
      <c r="C5">
        <v>90.18</v>
      </c>
      <c r="D5">
        <v>79.78</v>
      </c>
    </row>
    <row r="6" spans="1:9" x14ac:dyDescent="0.25">
      <c r="A6">
        <v>1993</v>
      </c>
      <c r="B6">
        <v>220.61</v>
      </c>
      <c r="C6">
        <v>94.57</v>
      </c>
      <c r="D6">
        <v>79.260000000000005</v>
      </c>
    </row>
    <row r="7" spans="1:9" x14ac:dyDescent="0.25">
      <c r="A7">
        <v>1994</v>
      </c>
      <c r="B7">
        <v>228.53</v>
      </c>
      <c r="C7">
        <v>96.29</v>
      </c>
      <c r="D7">
        <v>84.76</v>
      </c>
    </row>
    <row r="8" spans="1:9" x14ac:dyDescent="0.25">
      <c r="A8">
        <v>1995</v>
      </c>
      <c r="B8">
        <v>234.55</v>
      </c>
      <c r="C8">
        <v>97.95</v>
      </c>
      <c r="D8">
        <v>86.69</v>
      </c>
    </row>
    <row r="9" spans="1:9" x14ac:dyDescent="0.25">
      <c r="A9">
        <v>1996</v>
      </c>
      <c r="B9">
        <v>242.16</v>
      </c>
      <c r="C9">
        <v>102.71</v>
      </c>
      <c r="D9">
        <v>87.28</v>
      </c>
    </row>
    <row r="10" spans="1:9" x14ac:dyDescent="0.25">
      <c r="A10">
        <v>1997</v>
      </c>
      <c r="B10">
        <v>247.89</v>
      </c>
      <c r="C10">
        <v>106.74</v>
      </c>
      <c r="D10">
        <v>90.45</v>
      </c>
    </row>
    <row r="11" spans="1:9" x14ac:dyDescent="0.25">
      <c r="A11">
        <v>1998</v>
      </c>
      <c r="B11">
        <v>260.54000000000002</v>
      </c>
      <c r="C11">
        <v>117.7</v>
      </c>
      <c r="D11">
        <v>91.78</v>
      </c>
    </row>
    <row r="12" spans="1:9" x14ac:dyDescent="0.25">
      <c r="A12">
        <v>1999</v>
      </c>
      <c r="B12">
        <v>259.91000000000003</v>
      </c>
      <c r="C12">
        <v>113.89</v>
      </c>
      <c r="D12">
        <v>94.67</v>
      </c>
    </row>
    <row r="13" spans="1:9" x14ac:dyDescent="0.25">
      <c r="A13">
        <v>2000</v>
      </c>
      <c r="B13">
        <v>269.63</v>
      </c>
      <c r="C13">
        <v>116.15</v>
      </c>
      <c r="D13">
        <v>100.39</v>
      </c>
      <c r="E13">
        <v>288.3</v>
      </c>
      <c r="F13">
        <v>136.19999999999999</v>
      </c>
      <c r="G13">
        <v>110.2</v>
      </c>
    </row>
    <row r="14" spans="1:9" x14ac:dyDescent="0.25">
      <c r="A14">
        <v>2001</v>
      </c>
      <c r="B14">
        <v>268.72000000000003</v>
      </c>
      <c r="C14">
        <v>117.24</v>
      </c>
      <c r="D14">
        <v>98.91</v>
      </c>
    </row>
    <row r="15" spans="1:9" x14ac:dyDescent="0.25">
      <c r="A15">
        <v>2002</v>
      </c>
      <c r="B15">
        <v>272.83999999999997</v>
      </c>
      <c r="C15">
        <v>119.53</v>
      </c>
      <c r="D15">
        <v>101.21</v>
      </c>
    </row>
    <row r="16" spans="1:9" x14ac:dyDescent="0.25">
      <c r="A16">
        <v>2003</v>
      </c>
      <c r="B16">
        <v>277.77999999999997</v>
      </c>
      <c r="C16">
        <v>124.36</v>
      </c>
      <c r="D16">
        <v>99.23</v>
      </c>
    </row>
    <row r="17" spans="1:9" x14ac:dyDescent="0.25">
      <c r="A17">
        <v>2004</v>
      </c>
      <c r="B17">
        <v>290.14</v>
      </c>
      <c r="C17">
        <v>125.1</v>
      </c>
      <c r="D17">
        <v>110.74</v>
      </c>
    </row>
    <row r="18" spans="1:9" x14ac:dyDescent="0.25">
      <c r="A18">
        <v>2005</v>
      </c>
      <c r="B18">
        <v>294.83999999999997</v>
      </c>
      <c r="C18">
        <v>125.76</v>
      </c>
      <c r="D18">
        <v>113.76</v>
      </c>
      <c r="E18">
        <v>309.39999999999998</v>
      </c>
      <c r="F18">
        <v>142.19999999999999</v>
      </c>
      <c r="G18">
        <v>121.8</v>
      </c>
    </row>
    <row r="19" spans="1:9" x14ac:dyDescent="0.25">
      <c r="A19">
        <v>2006</v>
      </c>
      <c r="B19">
        <v>292.49</v>
      </c>
      <c r="C19">
        <v>122.11</v>
      </c>
      <c r="D19">
        <v>116.03</v>
      </c>
    </row>
    <row r="20" spans="1:9" x14ac:dyDescent="0.25">
      <c r="A20">
        <v>2007</v>
      </c>
      <c r="B20">
        <v>289.99</v>
      </c>
      <c r="C20">
        <v>123.1</v>
      </c>
      <c r="D20">
        <v>114.69</v>
      </c>
    </row>
    <row r="21" spans="1:9" x14ac:dyDescent="0.25">
      <c r="A21">
        <v>2008</v>
      </c>
    </row>
    <row r="22" spans="1:9" x14ac:dyDescent="0.25">
      <c r="A22">
        <v>2009</v>
      </c>
    </row>
    <row r="23" spans="1:9" x14ac:dyDescent="0.25">
      <c r="A23">
        <v>2010</v>
      </c>
      <c r="E23">
        <v>335.3</v>
      </c>
      <c r="F23">
        <v>145</v>
      </c>
      <c r="G23">
        <v>139.19999999999999</v>
      </c>
      <c r="H23">
        <v>145.5</v>
      </c>
    </row>
    <row r="24" spans="1:9" x14ac:dyDescent="0.25">
      <c r="A24">
        <v>2011</v>
      </c>
      <c r="H24">
        <v>140.80000000000001</v>
      </c>
      <c r="I24">
        <v>139.9</v>
      </c>
    </row>
    <row r="25" spans="1:9" x14ac:dyDescent="0.25">
      <c r="A25">
        <v>2012</v>
      </c>
      <c r="H25">
        <v>132.5</v>
      </c>
    </row>
    <row r="26" spans="1:9" x14ac:dyDescent="0.25">
      <c r="A26">
        <v>2013</v>
      </c>
    </row>
    <row r="27" spans="1:9" x14ac:dyDescent="0.25">
      <c r="A27">
        <v>2014</v>
      </c>
    </row>
    <row r="28" spans="1:9" x14ac:dyDescent="0.25">
      <c r="A28">
        <v>2015</v>
      </c>
      <c r="I28">
        <v>143.4</v>
      </c>
    </row>
    <row r="29" spans="1:9" x14ac:dyDescent="0.25">
      <c r="A29">
        <v>2016</v>
      </c>
    </row>
    <row r="30" spans="1:9" x14ac:dyDescent="0.25">
      <c r="A30">
        <v>2017</v>
      </c>
    </row>
    <row r="31" spans="1:9" x14ac:dyDescent="0.25">
      <c r="A31">
        <v>2018</v>
      </c>
    </row>
    <row r="32" spans="1:9" x14ac:dyDescent="0.25">
      <c r="A32">
        <v>2019</v>
      </c>
    </row>
    <row r="33" spans="1:9" x14ac:dyDescent="0.25">
      <c r="A33">
        <v>2020</v>
      </c>
      <c r="E33">
        <v>397.8</v>
      </c>
      <c r="F33">
        <v>151.30000000000001</v>
      </c>
      <c r="G33">
        <v>179.4</v>
      </c>
      <c r="I33">
        <v>154.4</v>
      </c>
    </row>
    <row r="34" spans="1:9" x14ac:dyDescent="0.25">
      <c r="A34">
        <v>2021</v>
      </c>
    </row>
    <row r="35" spans="1:9" x14ac:dyDescent="0.25">
      <c r="A35">
        <v>2022</v>
      </c>
    </row>
    <row r="36" spans="1:9" x14ac:dyDescent="0.25">
      <c r="A36">
        <v>2023</v>
      </c>
    </row>
    <row r="37" spans="1:9" x14ac:dyDescent="0.25">
      <c r="A37">
        <v>2024</v>
      </c>
    </row>
    <row r="38" spans="1:9" x14ac:dyDescent="0.25">
      <c r="A38">
        <v>2025</v>
      </c>
      <c r="E38">
        <v>436.2</v>
      </c>
      <c r="F38">
        <v>158.5</v>
      </c>
      <c r="G38">
        <v>200.3</v>
      </c>
      <c r="I38">
        <v>151.6</v>
      </c>
    </row>
    <row r="39" spans="1:9" x14ac:dyDescent="0.25">
      <c r="A39">
        <v>2026</v>
      </c>
    </row>
    <row r="40" spans="1:9" x14ac:dyDescent="0.25">
      <c r="A40">
        <v>2027</v>
      </c>
    </row>
    <row r="41" spans="1:9" x14ac:dyDescent="0.25">
      <c r="A41">
        <v>2028</v>
      </c>
    </row>
    <row r="42" spans="1:9" x14ac:dyDescent="0.25">
      <c r="A42">
        <v>2029</v>
      </c>
    </row>
    <row r="43" spans="1:9" x14ac:dyDescent="0.25">
      <c r="A43">
        <v>2030</v>
      </c>
    </row>
    <row r="44" spans="1:9" x14ac:dyDescent="0.25">
      <c r="A44">
        <v>2031</v>
      </c>
    </row>
    <row r="45" spans="1:9" x14ac:dyDescent="0.25">
      <c r="A45">
        <v>2032</v>
      </c>
    </row>
    <row r="46" spans="1:9" x14ac:dyDescent="0.25">
      <c r="A46">
        <v>2033</v>
      </c>
    </row>
    <row r="47" spans="1:9" x14ac:dyDescent="0.25">
      <c r="A47">
        <v>2034</v>
      </c>
    </row>
    <row r="48" spans="1:9" x14ac:dyDescent="0.25">
      <c r="A48">
        <v>2035</v>
      </c>
    </row>
    <row r="49" spans="1:1" x14ac:dyDescent="0.25">
      <c r="A49">
        <v>2036</v>
      </c>
    </row>
    <row r="50" spans="1:1" x14ac:dyDescent="0.25">
      <c r="A50">
        <v>2037</v>
      </c>
    </row>
    <row r="51" spans="1:1" x14ac:dyDescent="0.25">
      <c r="A51">
        <v>2038</v>
      </c>
    </row>
    <row r="52" spans="1:1" x14ac:dyDescent="0.25">
      <c r="A52">
        <v>2039</v>
      </c>
    </row>
    <row r="53" spans="1:1" x14ac:dyDescent="0.25">
      <c r="A53">
        <v>2040</v>
      </c>
    </row>
    <row r="54" spans="1:1" x14ac:dyDescent="0.25">
      <c r="A54">
        <v>2041</v>
      </c>
    </row>
    <row r="55" spans="1:1" x14ac:dyDescent="0.25">
      <c r="A55">
        <v>2042</v>
      </c>
    </row>
    <row r="56" spans="1:1" x14ac:dyDescent="0.25">
      <c r="A56">
        <v>2043</v>
      </c>
    </row>
    <row r="57" spans="1:1" x14ac:dyDescent="0.25">
      <c r="A57">
        <v>2044</v>
      </c>
    </row>
    <row r="58" spans="1:1" x14ac:dyDescent="0.25">
      <c r="A58">
        <v>2045</v>
      </c>
    </row>
    <row r="59" spans="1:1" x14ac:dyDescent="0.25">
      <c r="A59">
        <v>2046</v>
      </c>
    </row>
    <row r="60" spans="1:1" x14ac:dyDescent="0.25">
      <c r="A60">
        <v>2047</v>
      </c>
    </row>
    <row r="61" spans="1:1" x14ac:dyDescent="0.25">
      <c r="A61">
        <v>2048</v>
      </c>
    </row>
    <row r="62" spans="1:1" x14ac:dyDescent="0.25">
      <c r="A62">
        <v>2049</v>
      </c>
    </row>
    <row r="63" spans="1:1" x14ac:dyDescent="0.25">
      <c r="A63">
        <v>2050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Graphs</vt:lpstr>
      <vt:lpstr>Raw Data and Sources</vt:lpstr>
      <vt:lpstr>Sheet3</vt:lpstr>
      <vt:lpstr>TrendsChart</vt:lpstr>
    </vt:vector>
  </TitlesOfParts>
  <Company>Environmental Defense Fund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Sopher</dc:creator>
  <cp:lastModifiedBy>Jamie Fine</cp:lastModifiedBy>
  <dcterms:created xsi:type="dcterms:W3CDTF">2014-05-14T19:10:07Z</dcterms:created>
  <dcterms:modified xsi:type="dcterms:W3CDTF">2014-06-25T02:31:10Z</dcterms:modified>
</cp:coreProperties>
</file>