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20376" windowHeight="12300" activeTab="1"/>
  </bookViews>
  <sheets>
    <sheet name="Osprey Delivered Natural Gas" sheetId="1" r:id="rId1"/>
    <sheet name="Suwannee Delivered Natural Gas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44" i="2" l="1"/>
  <c r="C244" i="2"/>
  <c r="E243" i="2"/>
  <c r="C243" i="2"/>
  <c r="E242" i="2"/>
  <c r="C242" i="2"/>
  <c r="C241" i="2"/>
  <c r="E241" i="2" s="1"/>
  <c r="E240" i="2"/>
  <c r="C240" i="2"/>
  <c r="C239" i="2"/>
  <c r="E239" i="2" s="1"/>
  <c r="E238" i="2"/>
  <c r="C238" i="2"/>
  <c r="C237" i="2"/>
  <c r="E237" i="2" s="1"/>
  <c r="E236" i="2"/>
  <c r="C236" i="2"/>
  <c r="E235" i="2"/>
  <c r="C235" i="2"/>
  <c r="E234" i="2"/>
  <c r="C234" i="2"/>
  <c r="C233" i="2"/>
  <c r="E233" i="2" s="1"/>
  <c r="E232" i="2"/>
  <c r="C232" i="2"/>
  <c r="C231" i="2"/>
  <c r="E231" i="2" s="1"/>
  <c r="G231" i="2" s="1"/>
  <c r="H231" i="2" s="1"/>
  <c r="E230" i="2"/>
  <c r="C230" i="2"/>
  <c r="C229" i="2"/>
  <c r="E229" i="2" s="1"/>
  <c r="E228" i="2"/>
  <c r="C228" i="2"/>
  <c r="E227" i="2"/>
  <c r="C227" i="2"/>
  <c r="E226" i="2"/>
  <c r="C226" i="2"/>
  <c r="C225" i="2"/>
  <c r="E225" i="2" s="1"/>
  <c r="E224" i="2"/>
  <c r="C224" i="2"/>
  <c r="C223" i="2"/>
  <c r="E223" i="2" s="1"/>
  <c r="E222" i="2"/>
  <c r="C222" i="2"/>
  <c r="E221" i="2"/>
  <c r="C221" i="2"/>
  <c r="E220" i="2"/>
  <c r="C220" i="2"/>
  <c r="E219" i="2"/>
  <c r="C219" i="2"/>
  <c r="E218" i="2"/>
  <c r="C218" i="2"/>
  <c r="C217" i="2"/>
  <c r="E217" i="2" s="1"/>
  <c r="E216" i="2"/>
  <c r="C216" i="2"/>
  <c r="E215" i="2"/>
  <c r="C215" i="2"/>
  <c r="E214" i="2"/>
  <c r="C214" i="2"/>
  <c r="E213" i="2"/>
  <c r="C213" i="2"/>
  <c r="E212" i="2"/>
  <c r="C212" i="2"/>
  <c r="E211" i="2"/>
  <c r="C211" i="2"/>
  <c r="E210" i="2"/>
  <c r="C210" i="2"/>
  <c r="C209" i="2"/>
  <c r="E209" i="2" s="1"/>
  <c r="E208" i="2"/>
  <c r="C208" i="2"/>
  <c r="E207" i="2"/>
  <c r="C207" i="2"/>
  <c r="E206" i="2"/>
  <c r="C206" i="2"/>
  <c r="C205" i="2"/>
  <c r="E205" i="2" s="1"/>
  <c r="E204" i="2"/>
  <c r="C204" i="2"/>
  <c r="E203" i="2"/>
  <c r="C203" i="2"/>
  <c r="E202" i="2"/>
  <c r="C202" i="2"/>
  <c r="C201" i="2"/>
  <c r="E201" i="2" s="1"/>
  <c r="E200" i="2"/>
  <c r="C200" i="2"/>
  <c r="E199" i="2"/>
  <c r="C199" i="2"/>
  <c r="E198" i="2"/>
  <c r="C198" i="2"/>
  <c r="C197" i="2"/>
  <c r="E197" i="2" s="1"/>
  <c r="E196" i="2"/>
  <c r="C196" i="2"/>
  <c r="E195" i="2"/>
  <c r="C195" i="2"/>
  <c r="E194" i="2"/>
  <c r="C194" i="2"/>
  <c r="C193" i="2"/>
  <c r="E193" i="2" s="1"/>
  <c r="E192" i="2"/>
  <c r="C192" i="2"/>
  <c r="E191" i="2"/>
  <c r="C191" i="2"/>
  <c r="E190" i="2"/>
  <c r="C190" i="2"/>
  <c r="C189" i="2"/>
  <c r="E189" i="2" s="1"/>
  <c r="E188" i="2"/>
  <c r="C188" i="2"/>
  <c r="E187" i="2"/>
  <c r="C187" i="2"/>
  <c r="E186" i="2"/>
  <c r="C186" i="2"/>
  <c r="C185" i="2"/>
  <c r="E185" i="2" s="1"/>
  <c r="E184" i="2"/>
  <c r="C184" i="2"/>
  <c r="E183" i="2"/>
  <c r="C183" i="2"/>
  <c r="E182" i="2"/>
  <c r="C182" i="2"/>
  <c r="C181" i="2"/>
  <c r="E181" i="2" s="1"/>
  <c r="E180" i="2"/>
  <c r="C180" i="2"/>
  <c r="E179" i="2"/>
  <c r="C179" i="2"/>
  <c r="E178" i="2"/>
  <c r="C178" i="2"/>
  <c r="C177" i="2"/>
  <c r="E177" i="2" s="1"/>
  <c r="E176" i="2"/>
  <c r="C176" i="2"/>
  <c r="E175" i="2"/>
  <c r="C175" i="2"/>
  <c r="E174" i="2"/>
  <c r="C174" i="2"/>
  <c r="C173" i="2"/>
  <c r="E173" i="2" s="1"/>
  <c r="E172" i="2"/>
  <c r="C172" i="2"/>
  <c r="E171" i="2"/>
  <c r="C171" i="2"/>
  <c r="E170" i="2"/>
  <c r="C170" i="2"/>
  <c r="C169" i="2"/>
  <c r="E169" i="2" s="1"/>
  <c r="E168" i="2"/>
  <c r="C168" i="2"/>
  <c r="E167" i="2"/>
  <c r="C167" i="2"/>
  <c r="E166" i="2"/>
  <c r="C166" i="2"/>
  <c r="E165" i="2"/>
  <c r="C165" i="2"/>
  <c r="E164" i="2"/>
  <c r="C164" i="2"/>
  <c r="E163" i="2"/>
  <c r="C163" i="2"/>
  <c r="E162" i="2"/>
  <c r="C162" i="2"/>
  <c r="C161" i="2"/>
  <c r="E161" i="2" s="1"/>
  <c r="E160" i="2"/>
  <c r="C160" i="2"/>
  <c r="E159" i="2"/>
  <c r="C159" i="2"/>
  <c r="E158" i="2"/>
  <c r="C158" i="2"/>
  <c r="E157" i="2"/>
  <c r="C157" i="2"/>
  <c r="E156" i="2"/>
  <c r="C156" i="2"/>
  <c r="E155" i="2"/>
  <c r="C155" i="2"/>
  <c r="E154" i="2"/>
  <c r="C154" i="2"/>
  <c r="C153" i="2"/>
  <c r="E153" i="2" s="1"/>
  <c r="E152" i="2"/>
  <c r="C152" i="2"/>
  <c r="E151" i="2"/>
  <c r="C151" i="2"/>
  <c r="E150" i="2"/>
  <c r="C150" i="2"/>
  <c r="E149" i="2"/>
  <c r="C149" i="2"/>
  <c r="E148" i="2"/>
  <c r="C148" i="2"/>
  <c r="E147" i="2"/>
  <c r="C147" i="2"/>
  <c r="E146" i="2"/>
  <c r="C146" i="2"/>
  <c r="C145" i="2"/>
  <c r="E145" i="2" s="1"/>
  <c r="E144" i="2"/>
  <c r="C144" i="2"/>
  <c r="E143" i="2"/>
  <c r="C143" i="2"/>
  <c r="E142" i="2"/>
  <c r="C142" i="2"/>
  <c r="E141" i="2"/>
  <c r="C141" i="2"/>
  <c r="E140" i="2"/>
  <c r="C140" i="2"/>
  <c r="E139" i="2"/>
  <c r="C139" i="2"/>
  <c r="E138" i="2"/>
  <c r="C138" i="2"/>
  <c r="C137" i="2"/>
  <c r="E137" i="2" s="1"/>
  <c r="E136" i="2"/>
  <c r="C136" i="2"/>
  <c r="E135" i="2"/>
  <c r="C135" i="2"/>
  <c r="E134" i="2"/>
  <c r="C134" i="2"/>
  <c r="E133" i="2"/>
  <c r="C133" i="2"/>
  <c r="E132" i="2"/>
  <c r="C132" i="2"/>
  <c r="C131" i="2"/>
  <c r="E131" i="2" s="1"/>
  <c r="E130" i="2"/>
  <c r="C130" i="2"/>
  <c r="C129" i="2"/>
  <c r="E129" i="2" s="1"/>
  <c r="E128" i="2"/>
  <c r="C128" i="2"/>
  <c r="E127" i="2"/>
  <c r="C127" i="2"/>
  <c r="E126" i="2"/>
  <c r="C126" i="2"/>
  <c r="E125" i="2"/>
  <c r="C125" i="2"/>
  <c r="E124" i="2"/>
  <c r="C124" i="2"/>
  <c r="C123" i="2"/>
  <c r="E123" i="2" s="1"/>
  <c r="G123" i="2" s="1"/>
  <c r="E122" i="2"/>
  <c r="C122" i="2"/>
  <c r="C121" i="2"/>
  <c r="E121" i="2" s="1"/>
  <c r="E120" i="2"/>
  <c r="C120" i="2"/>
  <c r="E119" i="2"/>
  <c r="C119" i="2"/>
  <c r="E118" i="2"/>
  <c r="C118" i="2"/>
  <c r="C117" i="2"/>
  <c r="E117" i="2" s="1"/>
  <c r="E116" i="2"/>
  <c r="C116" i="2"/>
  <c r="C115" i="2"/>
  <c r="E115" i="2" s="1"/>
  <c r="E114" i="2"/>
  <c r="C114" i="2"/>
  <c r="C113" i="2"/>
  <c r="E113" i="2" s="1"/>
  <c r="E112" i="2"/>
  <c r="C112" i="2"/>
  <c r="E111" i="2"/>
  <c r="C111" i="2"/>
  <c r="E110" i="2"/>
  <c r="C110" i="2"/>
  <c r="E109" i="2"/>
  <c r="G109" i="2" s="1"/>
  <c r="C109" i="2"/>
  <c r="E108" i="2"/>
  <c r="C108" i="2"/>
  <c r="E107" i="2"/>
  <c r="C107" i="2"/>
  <c r="E106" i="2"/>
  <c r="C106" i="2"/>
  <c r="C105" i="2"/>
  <c r="E105" i="2" s="1"/>
  <c r="E104" i="2"/>
  <c r="C104" i="2"/>
  <c r="E103" i="2"/>
  <c r="C103" i="2"/>
  <c r="E102" i="2"/>
  <c r="C102" i="2"/>
  <c r="E101" i="2"/>
  <c r="C101" i="2"/>
  <c r="E100" i="2"/>
  <c r="C100" i="2"/>
  <c r="C99" i="2"/>
  <c r="E99" i="2" s="1"/>
  <c r="C98" i="2"/>
  <c r="E98" i="2" s="1"/>
  <c r="C97" i="2"/>
  <c r="E97" i="2" s="1"/>
  <c r="E96" i="2"/>
  <c r="C96" i="2"/>
  <c r="E95" i="2"/>
  <c r="C95" i="2"/>
  <c r="E94" i="2"/>
  <c r="C94" i="2"/>
  <c r="E93" i="2"/>
  <c r="C93" i="2"/>
  <c r="C92" i="2"/>
  <c r="E92" i="2" s="1"/>
  <c r="C91" i="2"/>
  <c r="E91" i="2" s="1"/>
  <c r="G91" i="2" s="1"/>
  <c r="C90" i="2"/>
  <c r="E90" i="2" s="1"/>
  <c r="C89" i="2"/>
  <c r="E89" i="2" s="1"/>
  <c r="E88" i="2"/>
  <c r="C88" i="2"/>
  <c r="E87" i="2"/>
  <c r="C87" i="2"/>
  <c r="E86" i="2"/>
  <c r="C86" i="2"/>
  <c r="E85" i="2"/>
  <c r="C85" i="2"/>
  <c r="E84" i="2"/>
  <c r="C84" i="2"/>
  <c r="C83" i="2"/>
  <c r="E83" i="2" s="1"/>
  <c r="C82" i="2"/>
  <c r="E82" i="2" s="1"/>
  <c r="C81" i="2"/>
  <c r="E81" i="2" s="1"/>
  <c r="E80" i="2"/>
  <c r="C80" i="2"/>
  <c r="E79" i="2"/>
  <c r="C79" i="2"/>
  <c r="E78" i="2"/>
  <c r="C78" i="2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G68" i="2" s="1"/>
  <c r="H68" i="2" s="1"/>
  <c r="C67" i="2"/>
  <c r="E67" i="2" s="1"/>
  <c r="C66" i="2"/>
  <c r="E66" i="2" s="1"/>
  <c r="E65" i="2"/>
  <c r="C65" i="2"/>
  <c r="C64" i="2"/>
  <c r="E64" i="2" s="1"/>
  <c r="E63" i="2"/>
  <c r="C63" i="2"/>
  <c r="C62" i="2"/>
  <c r="E62" i="2" s="1"/>
  <c r="E61" i="2"/>
  <c r="C61" i="2"/>
  <c r="C60" i="2"/>
  <c r="E60" i="2" s="1"/>
  <c r="C59" i="2"/>
  <c r="E59" i="2" s="1"/>
  <c r="C58" i="2"/>
  <c r="E58" i="2" s="1"/>
  <c r="C57" i="2"/>
  <c r="E57" i="2" s="1"/>
  <c r="C56" i="2"/>
  <c r="E56" i="2" s="1"/>
  <c r="E55" i="2"/>
  <c r="C55" i="2"/>
  <c r="C54" i="2"/>
  <c r="E54" i="2" s="1"/>
  <c r="C53" i="2"/>
  <c r="E53" i="2" s="1"/>
  <c r="C52" i="2"/>
  <c r="E52" i="2" s="1"/>
  <c r="G52" i="2" s="1"/>
  <c r="C51" i="2"/>
  <c r="E51" i="2" s="1"/>
  <c r="C50" i="2"/>
  <c r="E50" i="2" s="1"/>
  <c r="E49" i="2"/>
  <c r="C49" i="2"/>
  <c r="C48" i="2"/>
  <c r="E48" i="2" s="1"/>
  <c r="E47" i="2"/>
  <c r="C47" i="2"/>
  <c r="C46" i="2"/>
  <c r="E46" i="2" s="1"/>
  <c r="E45" i="2"/>
  <c r="C45" i="2"/>
  <c r="C44" i="2"/>
  <c r="E44" i="2" s="1"/>
  <c r="C43" i="2"/>
  <c r="E43" i="2" s="1"/>
  <c r="C42" i="2"/>
  <c r="E42" i="2" s="1"/>
  <c r="C41" i="2"/>
  <c r="E41" i="2" s="1"/>
  <c r="C40" i="2"/>
  <c r="E40" i="2" s="1"/>
  <c r="E39" i="2"/>
  <c r="C39" i="2"/>
  <c r="C38" i="2"/>
  <c r="E38" i="2" s="1"/>
  <c r="C37" i="2"/>
  <c r="E37" i="2" s="1"/>
  <c r="C36" i="2"/>
  <c r="E36" i="2" s="1"/>
  <c r="G36" i="2" s="1"/>
  <c r="C35" i="2"/>
  <c r="E35" i="2" s="1"/>
  <c r="C34" i="2"/>
  <c r="E34" i="2" s="1"/>
  <c r="E33" i="2"/>
  <c r="C33" i="2"/>
  <c r="C32" i="2"/>
  <c r="E32" i="2" s="1"/>
  <c r="E31" i="2"/>
  <c r="C31" i="2"/>
  <c r="C30" i="2"/>
  <c r="E30" i="2" s="1"/>
  <c r="E29" i="2"/>
  <c r="C29" i="2"/>
  <c r="C28" i="2"/>
  <c r="E28" i="2" s="1"/>
  <c r="C27" i="2"/>
  <c r="E27" i="2" s="1"/>
  <c r="C26" i="2"/>
  <c r="E26" i="2" s="1"/>
  <c r="C25" i="2"/>
  <c r="E25" i="2" s="1"/>
  <c r="C24" i="2"/>
  <c r="E24" i="2" s="1"/>
  <c r="E23" i="2"/>
  <c r="C23" i="2"/>
  <c r="C22" i="2"/>
  <c r="E22" i="2" s="1"/>
  <c r="C21" i="2"/>
  <c r="E21" i="2" s="1"/>
  <c r="G21" i="2" s="1"/>
  <c r="C20" i="2"/>
  <c r="E20" i="2" s="1"/>
  <c r="G20" i="2" s="1"/>
  <c r="C19" i="2"/>
  <c r="E19" i="2" s="1"/>
  <c r="C18" i="2"/>
  <c r="E18" i="2" s="1"/>
  <c r="C17" i="2"/>
  <c r="E17" i="2" s="1"/>
  <c r="C16" i="2"/>
  <c r="E16" i="2" s="1"/>
  <c r="E15" i="2"/>
  <c r="C15" i="2"/>
  <c r="C14" i="2"/>
  <c r="E14" i="2" s="1"/>
  <c r="M13" i="2"/>
  <c r="M7" i="2" s="1"/>
  <c r="G179" i="2" s="1"/>
  <c r="C13" i="2"/>
  <c r="E13" i="2" s="1"/>
  <c r="E12" i="2"/>
  <c r="C12" i="2"/>
  <c r="C11" i="2"/>
  <c r="E11" i="2" s="1"/>
  <c r="C10" i="2"/>
  <c r="E10" i="2" s="1"/>
  <c r="C9" i="2"/>
  <c r="E9" i="2" s="1"/>
  <c r="E8" i="2"/>
  <c r="C8" i="2"/>
  <c r="E7" i="2"/>
  <c r="C7" i="2"/>
  <c r="M6" i="2"/>
  <c r="G175" i="2" s="1"/>
  <c r="H175" i="2" s="1"/>
  <c r="G6" i="2"/>
  <c r="H6" i="2" s="1"/>
  <c r="C6" i="2"/>
  <c r="E6" i="2" s="1"/>
  <c r="C5" i="2"/>
  <c r="E5" i="2" s="1"/>
  <c r="C4" i="2"/>
  <c r="E4" i="2" s="1"/>
  <c r="C3" i="2"/>
  <c r="E3" i="2" s="1"/>
  <c r="E244" i="1"/>
  <c r="C244" i="1"/>
  <c r="C243" i="1"/>
  <c r="E243" i="1" s="1"/>
  <c r="C242" i="1"/>
  <c r="E242" i="1" s="1"/>
  <c r="C241" i="1"/>
  <c r="E241" i="1" s="1"/>
  <c r="E240" i="1"/>
  <c r="C240" i="1"/>
  <c r="C239" i="1"/>
  <c r="E239" i="1" s="1"/>
  <c r="C238" i="1"/>
  <c r="E238" i="1" s="1"/>
  <c r="C237" i="1"/>
  <c r="E237" i="1" s="1"/>
  <c r="E236" i="1"/>
  <c r="C236" i="1"/>
  <c r="C235" i="1"/>
  <c r="E235" i="1" s="1"/>
  <c r="C234" i="1"/>
  <c r="E234" i="1" s="1"/>
  <c r="C233" i="1"/>
  <c r="E233" i="1" s="1"/>
  <c r="E232" i="1"/>
  <c r="C232" i="1"/>
  <c r="C231" i="1"/>
  <c r="E231" i="1" s="1"/>
  <c r="C230" i="1"/>
  <c r="E230" i="1" s="1"/>
  <c r="C229" i="1"/>
  <c r="E229" i="1" s="1"/>
  <c r="E228" i="1"/>
  <c r="C228" i="1"/>
  <c r="C227" i="1"/>
  <c r="E227" i="1" s="1"/>
  <c r="C226" i="1"/>
  <c r="E226" i="1" s="1"/>
  <c r="C225" i="1"/>
  <c r="E225" i="1" s="1"/>
  <c r="E224" i="1"/>
  <c r="C224" i="1"/>
  <c r="C223" i="1"/>
  <c r="E223" i="1" s="1"/>
  <c r="C222" i="1"/>
  <c r="E222" i="1" s="1"/>
  <c r="C221" i="1"/>
  <c r="E221" i="1" s="1"/>
  <c r="C220" i="1"/>
  <c r="E220" i="1" s="1"/>
  <c r="C219" i="1"/>
  <c r="E219" i="1" s="1"/>
  <c r="C218" i="1"/>
  <c r="E218" i="1" s="1"/>
  <c r="C217" i="1"/>
  <c r="E217" i="1" s="1"/>
  <c r="E216" i="1"/>
  <c r="C216" i="1"/>
  <c r="C215" i="1"/>
  <c r="E215" i="1" s="1"/>
  <c r="C214" i="1"/>
  <c r="E214" i="1" s="1"/>
  <c r="C213" i="1"/>
  <c r="E213" i="1" s="1"/>
  <c r="E212" i="1"/>
  <c r="C212" i="1"/>
  <c r="C211" i="1"/>
  <c r="E211" i="1" s="1"/>
  <c r="E210" i="1"/>
  <c r="C210" i="1"/>
  <c r="C209" i="1"/>
  <c r="E209" i="1" s="1"/>
  <c r="E208" i="1"/>
  <c r="C208" i="1"/>
  <c r="C207" i="1"/>
  <c r="E207" i="1" s="1"/>
  <c r="C206" i="1"/>
  <c r="E206" i="1" s="1"/>
  <c r="C205" i="1"/>
  <c r="E205" i="1" s="1"/>
  <c r="E204" i="1"/>
  <c r="C204" i="1"/>
  <c r="C203" i="1"/>
  <c r="E203" i="1" s="1"/>
  <c r="C202" i="1"/>
  <c r="E202" i="1" s="1"/>
  <c r="C201" i="1"/>
  <c r="E201" i="1" s="1"/>
  <c r="E200" i="1"/>
  <c r="C200" i="1"/>
  <c r="C199" i="1"/>
  <c r="E199" i="1" s="1"/>
  <c r="C198" i="1"/>
  <c r="E198" i="1" s="1"/>
  <c r="C197" i="1"/>
  <c r="E197" i="1" s="1"/>
  <c r="E196" i="1"/>
  <c r="C196" i="1"/>
  <c r="C195" i="1"/>
  <c r="E195" i="1" s="1"/>
  <c r="C194" i="1"/>
  <c r="E194" i="1" s="1"/>
  <c r="C193" i="1"/>
  <c r="E193" i="1" s="1"/>
  <c r="C192" i="1"/>
  <c r="E192" i="1" s="1"/>
  <c r="C191" i="1"/>
  <c r="E191" i="1" s="1"/>
  <c r="C190" i="1"/>
  <c r="E190" i="1" s="1"/>
  <c r="C189" i="1"/>
  <c r="E189" i="1" s="1"/>
  <c r="C188" i="1"/>
  <c r="E188" i="1" s="1"/>
  <c r="C187" i="1"/>
  <c r="E187" i="1" s="1"/>
  <c r="C186" i="1"/>
  <c r="E186" i="1" s="1"/>
  <c r="C185" i="1"/>
  <c r="E185" i="1" s="1"/>
  <c r="C184" i="1"/>
  <c r="E184" i="1" s="1"/>
  <c r="C183" i="1"/>
  <c r="E183" i="1" s="1"/>
  <c r="C182" i="1"/>
  <c r="E182" i="1" s="1"/>
  <c r="C181" i="1"/>
  <c r="E181" i="1" s="1"/>
  <c r="C180" i="1"/>
  <c r="E180" i="1" s="1"/>
  <c r="C179" i="1"/>
  <c r="E179" i="1" s="1"/>
  <c r="E178" i="1"/>
  <c r="C178" i="1"/>
  <c r="C177" i="1"/>
  <c r="E177" i="1" s="1"/>
  <c r="C176" i="1"/>
  <c r="E176" i="1" s="1"/>
  <c r="C175" i="1"/>
  <c r="E175" i="1" s="1"/>
  <c r="C174" i="1"/>
  <c r="E174" i="1" s="1"/>
  <c r="C173" i="1"/>
  <c r="E173" i="1" s="1"/>
  <c r="C172" i="1"/>
  <c r="E172" i="1" s="1"/>
  <c r="C171" i="1"/>
  <c r="E171" i="1" s="1"/>
  <c r="E170" i="1"/>
  <c r="C170" i="1"/>
  <c r="C169" i="1"/>
  <c r="E169" i="1" s="1"/>
  <c r="C168" i="1"/>
  <c r="E168" i="1" s="1"/>
  <c r="C167" i="1"/>
  <c r="E167" i="1" s="1"/>
  <c r="C166" i="1"/>
  <c r="E166" i="1" s="1"/>
  <c r="C165" i="1"/>
  <c r="E165" i="1" s="1"/>
  <c r="C164" i="1"/>
  <c r="E164" i="1" s="1"/>
  <c r="C163" i="1"/>
  <c r="E163" i="1" s="1"/>
  <c r="C162" i="1"/>
  <c r="E162" i="1" s="1"/>
  <c r="C161" i="1"/>
  <c r="E161" i="1" s="1"/>
  <c r="C160" i="1"/>
  <c r="E160" i="1" s="1"/>
  <c r="C159" i="1"/>
  <c r="E159" i="1" s="1"/>
  <c r="C158" i="1"/>
  <c r="E158" i="1" s="1"/>
  <c r="C157" i="1"/>
  <c r="E157" i="1" s="1"/>
  <c r="C156" i="1"/>
  <c r="E156" i="1" s="1"/>
  <c r="C155" i="1"/>
  <c r="E155" i="1" s="1"/>
  <c r="C154" i="1"/>
  <c r="E154" i="1" s="1"/>
  <c r="C153" i="1"/>
  <c r="E153" i="1" s="1"/>
  <c r="C152" i="1"/>
  <c r="E152" i="1" s="1"/>
  <c r="C151" i="1"/>
  <c r="E151" i="1" s="1"/>
  <c r="C150" i="1"/>
  <c r="E150" i="1" s="1"/>
  <c r="C149" i="1"/>
  <c r="E149" i="1" s="1"/>
  <c r="C148" i="1"/>
  <c r="E148" i="1" s="1"/>
  <c r="C147" i="1"/>
  <c r="E147" i="1" s="1"/>
  <c r="C146" i="1"/>
  <c r="E146" i="1" s="1"/>
  <c r="C145" i="1"/>
  <c r="E145" i="1" s="1"/>
  <c r="C144" i="1"/>
  <c r="E144" i="1" s="1"/>
  <c r="C143" i="1"/>
  <c r="E143" i="1" s="1"/>
  <c r="C142" i="1"/>
  <c r="E142" i="1" s="1"/>
  <c r="C141" i="1"/>
  <c r="E141" i="1" s="1"/>
  <c r="C140" i="1"/>
  <c r="E140" i="1" s="1"/>
  <c r="C139" i="1"/>
  <c r="E139" i="1" s="1"/>
  <c r="E138" i="1"/>
  <c r="C138" i="1"/>
  <c r="C137" i="1"/>
  <c r="E137" i="1" s="1"/>
  <c r="C136" i="1"/>
  <c r="E136" i="1" s="1"/>
  <c r="C135" i="1"/>
  <c r="E135" i="1" s="1"/>
  <c r="C134" i="1"/>
  <c r="E134" i="1" s="1"/>
  <c r="C133" i="1"/>
  <c r="E133" i="1" s="1"/>
  <c r="E132" i="1"/>
  <c r="C132" i="1"/>
  <c r="C131" i="1"/>
  <c r="E131" i="1" s="1"/>
  <c r="C130" i="1"/>
  <c r="E130" i="1" s="1"/>
  <c r="E129" i="1"/>
  <c r="C129" i="1"/>
  <c r="E128" i="1"/>
  <c r="C128" i="1"/>
  <c r="C127" i="1"/>
  <c r="E127" i="1" s="1"/>
  <c r="E126" i="1"/>
  <c r="C126" i="1"/>
  <c r="E125" i="1"/>
  <c r="C125" i="1"/>
  <c r="C124" i="1"/>
  <c r="E124" i="1" s="1"/>
  <c r="C123" i="1"/>
  <c r="E123" i="1" s="1"/>
  <c r="C122" i="1"/>
  <c r="E122" i="1" s="1"/>
  <c r="E121" i="1"/>
  <c r="C121" i="1"/>
  <c r="E120" i="1"/>
  <c r="C120" i="1"/>
  <c r="E119" i="1"/>
  <c r="C119" i="1"/>
  <c r="C118" i="1"/>
  <c r="E118" i="1" s="1"/>
  <c r="C117" i="1"/>
  <c r="E117" i="1" s="1"/>
  <c r="E116" i="1"/>
  <c r="C116" i="1"/>
  <c r="C115" i="1"/>
  <c r="E115" i="1" s="1"/>
  <c r="C114" i="1"/>
  <c r="E114" i="1" s="1"/>
  <c r="E113" i="1"/>
  <c r="C113" i="1"/>
  <c r="E112" i="1"/>
  <c r="C112" i="1"/>
  <c r="C111" i="1"/>
  <c r="E111" i="1" s="1"/>
  <c r="E110" i="1"/>
  <c r="C110" i="1"/>
  <c r="E109" i="1"/>
  <c r="C109" i="1"/>
  <c r="C108" i="1"/>
  <c r="E108" i="1" s="1"/>
  <c r="C107" i="1"/>
  <c r="E107" i="1" s="1"/>
  <c r="C106" i="1"/>
  <c r="E106" i="1" s="1"/>
  <c r="E105" i="1"/>
  <c r="C105" i="1"/>
  <c r="E104" i="1"/>
  <c r="C104" i="1"/>
  <c r="C103" i="1"/>
  <c r="E103" i="1" s="1"/>
  <c r="C102" i="1"/>
  <c r="E102" i="1" s="1"/>
  <c r="C101" i="1"/>
  <c r="E101" i="1" s="1"/>
  <c r="E100" i="1"/>
  <c r="C100" i="1"/>
  <c r="C99" i="1"/>
  <c r="E99" i="1" s="1"/>
  <c r="E98" i="1"/>
  <c r="C98" i="1"/>
  <c r="E97" i="1"/>
  <c r="C97" i="1"/>
  <c r="C96" i="1"/>
  <c r="E96" i="1" s="1"/>
  <c r="C95" i="1"/>
  <c r="E95" i="1" s="1"/>
  <c r="E94" i="1"/>
  <c r="C94" i="1"/>
  <c r="E93" i="1"/>
  <c r="C93" i="1"/>
  <c r="E92" i="1"/>
  <c r="C92" i="1"/>
  <c r="C91" i="1"/>
  <c r="E91" i="1" s="1"/>
  <c r="C90" i="1"/>
  <c r="E90" i="1" s="1"/>
  <c r="E89" i="1"/>
  <c r="C89" i="1"/>
  <c r="E88" i="1"/>
  <c r="C88" i="1"/>
  <c r="E87" i="1"/>
  <c r="C87" i="1"/>
  <c r="C86" i="1"/>
  <c r="E86" i="1" s="1"/>
  <c r="C85" i="1"/>
  <c r="E85" i="1" s="1"/>
  <c r="E84" i="1"/>
  <c r="C84" i="1"/>
  <c r="C83" i="1"/>
  <c r="E83" i="1" s="1"/>
  <c r="C82" i="1"/>
  <c r="E82" i="1" s="1"/>
  <c r="E81" i="1"/>
  <c r="C81" i="1"/>
  <c r="C80" i="1"/>
  <c r="E80" i="1" s="1"/>
  <c r="C79" i="1"/>
  <c r="E79" i="1" s="1"/>
  <c r="E78" i="1"/>
  <c r="C78" i="1"/>
  <c r="E77" i="1"/>
  <c r="C77" i="1"/>
  <c r="E76" i="1"/>
  <c r="C76" i="1"/>
  <c r="C75" i="1"/>
  <c r="E75" i="1" s="1"/>
  <c r="C74" i="1"/>
  <c r="E74" i="1" s="1"/>
  <c r="E73" i="1"/>
  <c r="C73" i="1"/>
  <c r="C72" i="1"/>
  <c r="E72" i="1" s="1"/>
  <c r="E71" i="1"/>
  <c r="C71" i="1"/>
  <c r="C70" i="1"/>
  <c r="E70" i="1" s="1"/>
  <c r="E69" i="1"/>
  <c r="C69" i="1"/>
  <c r="C68" i="1"/>
  <c r="E68" i="1" s="1"/>
  <c r="C67" i="1"/>
  <c r="E67" i="1" s="1"/>
  <c r="C66" i="1"/>
  <c r="E66" i="1" s="1"/>
  <c r="C65" i="1"/>
  <c r="E65" i="1" s="1"/>
  <c r="C64" i="1"/>
  <c r="E64" i="1" s="1"/>
  <c r="C63" i="1"/>
  <c r="E63" i="1" s="1"/>
  <c r="C62" i="1"/>
  <c r="E62" i="1" s="1"/>
  <c r="E61" i="1"/>
  <c r="C61" i="1"/>
  <c r="C60" i="1"/>
  <c r="E60" i="1" s="1"/>
  <c r="C59" i="1"/>
  <c r="E59" i="1" s="1"/>
  <c r="C58" i="1"/>
  <c r="E58" i="1" s="1"/>
  <c r="E57" i="1"/>
  <c r="C57" i="1"/>
  <c r="C56" i="1"/>
  <c r="E56" i="1" s="1"/>
  <c r="E55" i="1"/>
  <c r="C55" i="1"/>
  <c r="C54" i="1"/>
  <c r="E54" i="1" s="1"/>
  <c r="E53" i="1"/>
  <c r="C53" i="1"/>
  <c r="C52" i="1"/>
  <c r="E52" i="1" s="1"/>
  <c r="C51" i="1"/>
  <c r="E51" i="1" s="1"/>
  <c r="C50" i="1"/>
  <c r="E50" i="1" s="1"/>
  <c r="C49" i="1"/>
  <c r="E49" i="1" s="1"/>
  <c r="C48" i="1"/>
  <c r="E48" i="1" s="1"/>
  <c r="C47" i="1"/>
  <c r="E47" i="1" s="1"/>
  <c r="C46" i="1"/>
  <c r="E46" i="1" s="1"/>
  <c r="E45" i="1"/>
  <c r="C45" i="1"/>
  <c r="C44" i="1"/>
  <c r="E44" i="1" s="1"/>
  <c r="C43" i="1"/>
  <c r="E43" i="1" s="1"/>
  <c r="C42" i="1"/>
  <c r="E42" i="1" s="1"/>
  <c r="E41" i="1"/>
  <c r="C41" i="1"/>
  <c r="C40" i="1"/>
  <c r="E40" i="1" s="1"/>
  <c r="E39" i="1"/>
  <c r="C39" i="1"/>
  <c r="C38" i="1"/>
  <c r="E38" i="1" s="1"/>
  <c r="E37" i="1"/>
  <c r="C37" i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30" i="1"/>
  <c r="E30" i="1" s="1"/>
  <c r="E29" i="1"/>
  <c r="C29" i="1"/>
  <c r="C28" i="1"/>
  <c r="E28" i="1" s="1"/>
  <c r="C27" i="1"/>
  <c r="E27" i="1" s="1"/>
  <c r="C26" i="1"/>
  <c r="E26" i="1" s="1"/>
  <c r="E25" i="1"/>
  <c r="C25" i="1"/>
  <c r="C24" i="1"/>
  <c r="E24" i="1" s="1"/>
  <c r="E23" i="1"/>
  <c r="C23" i="1"/>
  <c r="C22" i="1"/>
  <c r="E22" i="1" s="1"/>
  <c r="E21" i="1"/>
  <c r="C21" i="1"/>
  <c r="C20" i="1"/>
  <c r="E20" i="1" s="1"/>
  <c r="C19" i="1"/>
  <c r="E19" i="1" s="1"/>
  <c r="C18" i="1"/>
  <c r="E18" i="1" s="1"/>
  <c r="C17" i="1"/>
  <c r="E17" i="1" s="1"/>
  <c r="C16" i="1"/>
  <c r="E16" i="1" s="1"/>
  <c r="C15" i="1"/>
  <c r="E15" i="1" s="1"/>
  <c r="M14" i="1"/>
  <c r="M7" i="1" s="1"/>
  <c r="E14" i="1"/>
  <c r="C14" i="1"/>
  <c r="C13" i="1"/>
  <c r="E13" i="1" s="1"/>
  <c r="G12" i="1"/>
  <c r="H12" i="1" s="1"/>
  <c r="E12" i="1"/>
  <c r="C12" i="1"/>
  <c r="C11" i="1"/>
  <c r="E11" i="1" s="1"/>
  <c r="E10" i="1"/>
  <c r="C10" i="1"/>
  <c r="C9" i="1"/>
  <c r="E9" i="1" s="1"/>
  <c r="G8" i="1"/>
  <c r="H8" i="1" s="1"/>
  <c r="E8" i="1"/>
  <c r="C8" i="1"/>
  <c r="C7" i="1"/>
  <c r="E7" i="1" s="1"/>
  <c r="M6" i="1"/>
  <c r="G55" i="1" s="1"/>
  <c r="H55" i="1" s="1"/>
  <c r="C6" i="1"/>
  <c r="E6" i="1" s="1"/>
  <c r="C5" i="1"/>
  <c r="E5" i="1" s="1"/>
  <c r="C4" i="1"/>
  <c r="E4" i="1" s="1"/>
  <c r="C3" i="1"/>
  <c r="E3" i="1" s="1"/>
  <c r="G11" i="2" l="1"/>
  <c r="H11" i="2" s="1"/>
  <c r="G17" i="2"/>
  <c r="H17" i="2"/>
  <c r="G51" i="2"/>
  <c r="H51" i="2" s="1"/>
  <c r="G181" i="2"/>
  <c r="H181" i="2"/>
  <c r="G25" i="2"/>
  <c r="H25" i="2" s="1"/>
  <c r="G46" i="2"/>
  <c r="H46" i="2"/>
  <c r="G139" i="2"/>
  <c r="H139" i="2" s="1"/>
  <c r="H52" i="2"/>
  <c r="G75" i="2"/>
  <c r="H75" i="2" s="1"/>
  <c r="G105" i="2"/>
  <c r="H105" i="2" s="1"/>
  <c r="G4" i="2"/>
  <c r="H4" i="2" s="1"/>
  <c r="H21" i="2"/>
  <c r="G31" i="2"/>
  <c r="H31" i="2" s="1"/>
  <c r="G37" i="2"/>
  <c r="H37" i="2" s="1"/>
  <c r="G53" i="2"/>
  <c r="H53" i="2" s="1"/>
  <c r="G69" i="2"/>
  <c r="H69" i="2"/>
  <c r="G81" i="2"/>
  <c r="H81" i="2"/>
  <c r="H91" i="2"/>
  <c r="H123" i="2"/>
  <c r="G205" i="2"/>
  <c r="H205" i="2" s="1"/>
  <c r="G237" i="2"/>
  <c r="H237" i="2"/>
  <c r="G5" i="2"/>
  <c r="H5" i="2"/>
  <c r="H8" i="2"/>
  <c r="G12" i="2"/>
  <c r="H12" i="2" s="1"/>
  <c r="G27" i="2"/>
  <c r="H27" i="2"/>
  <c r="H38" i="2"/>
  <c r="G43" i="2"/>
  <c r="H43" i="2"/>
  <c r="G59" i="2"/>
  <c r="H59" i="2" s="1"/>
  <c r="G77" i="2"/>
  <c r="H77" i="2" s="1"/>
  <c r="G149" i="2"/>
  <c r="H149" i="2" s="1"/>
  <c r="G67" i="2"/>
  <c r="H67" i="2"/>
  <c r="G15" i="2"/>
  <c r="H15" i="2"/>
  <c r="H20" i="2"/>
  <c r="G8" i="2"/>
  <c r="H13" i="2"/>
  <c r="G13" i="2"/>
  <c r="G28" i="2"/>
  <c r="H28" i="2" s="1"/>
  <c r="G71" i="2"/>
  <c r="H71" i="2" s="1"/>
  <c r="G102" i="2"/>
  <c r="H102" i="2" s="1"/>
  <c r="G192" i="2"/>
  <c r="H192" i="2" s="1"/>
  <c r="G197" i="2"/>
  <c r="H197" i="2"/>
  <c r="G35" i="2"/>
  <c r="H35" i="2" s="1"/>
  <c r="G73" i="2"/>
  <c r="H73" i="2" s="1"/>
  <c r="G62" i="2"/>
  <c r="H62" i="2" s="1"/>
  <c r="G169" i="2"/>
  <c r="H169" i="2" s="1"/>
  <c r="H36" i="2"/>
  <c r="G167" i="2"/>
  <c r="H167" i="2" s="1"/>
  <c r="G207" i="2"/>
  <c r="H207" i="2" s="1"/>
  <c r="G187" i="2"/>
  <c r="H187" i="2" s="1"/>
  <c r="G143" i="2"/>
  <c r="H143" i="2" s="1"/>
  <c r="G137" i="2"/>
  <c r="H137" i="2" s="1"/>
  <c r="G79" i="2"/>
  <c r="H79" i="2" s="1"/>
  <c r="G235" i="2"/>
  <c r="G89" i="2"/>
  <c r="H89" i="2" s="1"/>
  <c r="G223" i="2"/>
  <c r="H223" i="2" s="1"/>
  <c r="G199" i="2"/>
  <c r="H199" i="2" s="1"/>
  <c r="G23" i="2"/>
  <c r="H23" i="2" s="1"/>
  <c r="G33" i="2"/>
  <c r="H33" i="2"/>
  <c r="G39" i="2"/>
  <c r="H39" i="2" s="1"/>
  <c r="G49" i="2"/>
  <c r="H49" i="2"/>
  <c r="G55" i="2"/>
  <c r="G65" i="2"/>
  <c r="H65" i="2"/>
  <c r="G78" i="2"/>
  <c r="H78" i="2"/>
  <c r="G98" i="2"/>
  <c r="H98" i="2" s="1"/>
  <c r="G133" i="2"/>
  <c r="H133" i="2" s="1"/>
  <c r="G189" i="2"/>
  <c r="H189" i="2" s="1"/>
  <c r="G229" i="2"/>
  <c r="H229" i="2" s="1"/>
  <c r="G239" i="2"/>
  <c r="H10" i="2"/>
  <c r="G10" i="2"/>
  <c r="G173" i="2"/>
  <c r="H173" i="2" s="1"/>
  <c r="G30" i="2"/>
  <c r="H30" i="2"/>
  <c r="G41" i="2"/>
  <c r="H41" i="2"/>
  <c r="G57" i="2"/>
  <c r="H57" i="2" s="1"/>
  <c r="G85" i="2"/>
  <c r="H85" i="2" s="1"/>
  <c r="G186" i="2"/>
  <c r="H186" i="2" s="1"/>
  <c r="G7" i="2"/>
  <c r="H7" i="2"/>
  <c r="G9" i="2"/>
  <c r="H9" i="2" s="1"/>
  <c r="G14" i="2"/>
  <c r="H14" i="2" s="1"/>
  <c r="G19" i="2"/>
  <c r="H19" i="2"/>
  <c r="H55" i="2"/>
  <c r="G117" i="2"/>
  <c r="H117" i="2" s="1"/>
  <c r="G121" i="2"/>
  <c r="H121" i="2" s="1"/>
  <c r="G142" i="2"/>
  <c r="H142" i="2"/>
  <c r="H203" i="2"/>
  <c r="G213" i="2"/>
  <c r="H213" i="2" s="1"/>
  <c r="G241" i="2"/>
  <c r="H241" i="2" s="1"/>
  <c r="G24" i="2"/>
  <c r="H24" i="2" s="1"/>
  <c r="G40" i="2"/>
  <c r="G56" i="2"/>
  <c r="H56" i="2" s="1"/>
  <c r="G72" i="2"/>
  <c r="H72" i="2" s="1"/>
  <c r="G92" i="2"/>
  <c r="H92" i="2"/>
  <c r="G95" i="2"/>
  <c r="H95" i="2" s="1"/>
  <c r="G111" i="2"/>
  <c r="H111" i="2" s="1"/>
  <c r="G118" i="2"/>
  <c r="H118" i="2" s="1"/>
  <c r="G146" i="2"/>
  <c r="H146" i="2" s="1"/>
  <c r="H152" i="2"/>
  <c r="G152" i="2"/>
  <c r="G159" i="2"/>
  <c r="H159" i="2" s="1"/>
  <c r="H163" i="2"/>
  <c r="G193" i="2"/>
  <c r="H193" i="2" s="1"/>
  <c r="G203" i="2"/>
  <c r="G210" i="2"/>
  <c r="H210" i="2" s="1"/>
  <c r="G216" i="2"/>
  <c r="H216" i="2" s="1"/>
  <c r="G227" i="2"/>
  <c r="H227" i="2" s="1"/>
  <c r="G18" i="2"/>
  <c r="H18" i="2" s="1"/>
  <c r="G34" i="2"/>
  <c r="H34" i="2" s="1"/>
  <c r="H40" i="2"/>
  <c r="G50" i="2"/>
  <c r="H50" i="2" s="1"/>
  <c r="G66" i="2"/>
  <c r="H66" i="2" s="1"/>
  <c r="G82" i="2"/>
  <c r="H82" i="2" s="1"/>
  <c r="G86" i="2"/>
  <c r="H86" i="2" s="1"/>
  <c r="G99" i="2"/>
  <c r="H99" i="2" s="1"/>
  <c r="G127" i="2"/>
  <c r="H127" i="2" s="1"/>
  <c r="G134" i="2"/>
  <c r="H134" i="2" s="1"/>
  <c r="G153" i="2"/>
  <c r="H153" i="2" s="1"/>
  <c r="G163" i="2"/>
  <c r="G170" i="2"/>
  <c r="H170" i="2" s="1"/>
  <c r="G176" i="2"/>
  <c r="H176" i="2" s="1"/>
  <c r="G183" i="2"/>
  <c r="H183" i="2" s="1"/>
  <c r="H217" i="2"/>
  <c r="G217" i="2"/>
  <c r="H235" i="2"/>
  <c r="H242" i="2"/>
  <c r="G47" i="2"/>
  <c r="G63" i="2"/>
  <c r="G76" i="2"/>
  <c r="H76" i="2"/>
  <c r="H103" i="2"/>
  <c r="G115" i="2"/>
  <c r="H115" i="2" s="1"/>
  <c r="H147" i="2"/>
  <c r="G177" i="2"/>
  <c r="H177" i="2" s="1"/>
  <c r="G194" i="2"/>
  <c r="H194" i="2" s="1"/>
  <c r="G224" i="2"/>
  <c r="H224" i="2" s="1"/>
  <c r="G22" i="2"/>
  <c r="H22" i="2" s="1"/>
  <c r="G54" i="2"/>
  <c r="H54" i="2" s="1"/>
  <c r="H63" i="2"/>
  <c r="G96" i="2"/>
  <c r="H96" i="2" s="1"/>
  <c r="G103" i="2"/>
  <c r="H119" i="2"/>
  <c r="H125" i="2"/>
  <c r="G147" i="2"/>
  <c r="G160" i="2"/>
  <c r="H160" i="2" s="1"/>
  <c r="H218" i="2"/>
  <c r="G218" i="2"/>
  <c r="G225" i="2"/>
  <c r="H225" i="2" s="1"/>
  <c r="H243" i="2"/>
  <c r="G16" i="2"/>
  <c r="H16" i="2" s="1"/>
  <c r="G32" i="2"/>
  <c r="H32" i="2" s="1"/>
  <c r="G48" i="2"/>
  <c r="H48" i="2" s="1"/>
  <c r="G64" i="2"/>
  <c r="H64" i="2" s="1"/>
  <c r="H87" i="2"/>
  <c r="G90" i="2"/>
  <c r="H90" i="2"/>
  <c r="G116" i="2"/>
  <c r="H116" i="2"/>
  <c r="G119" i="2"/>
  <c r="G125" i="2"/>
  <c r="G128" i="2"/>
  <c r="H128" i="2" s="1"/>
  <c r="G161" i="2"/>
  <c r="H161" i="2" s="1"/>
  <c r="G171" i="2"/>
  <c r="H171" i="2" s="1"/>
  <c r="G178" i="2"/>
  <c r="H178" i="2" s="1"/>
  <c r="H184" i="2"/>
  <c r="G184" i="2"/>
  <c r="G191" i="2"/>
  <c r="H191" i="2" s="1"/>
  <c r="H239" i="2"/>
  <c r="G243" i="2"/>
  <c r="G44" i="2"/>
  <c r="G60" i="2"/>
  <c r="H60" i="2" s="1"/>
  <c r="H109" i="2"/>
  <c r="G157" i="2"/>
  <c r="G200" i="2"/>
  <c r="H200" i="2" s="1"/>
  <c r="G221" i="2"/>
  <c r="H221" i="2" s="1"/>
  <c r="G38" i="2"/>
  <c r="H44" i="2"/>
  <c r="H47" i="2"/>
  <c r="G70" i="2"/>
  <c r="H70" i="2" s="1"/>
  <c r="G83" i="2"/>
  <c r="H83" i="2" s="1"/>
  <c r="G93" i="2"/>
  <c r="H93" i="2" s="1"/>
  <c r="G100" i="2"/>
  <c r="H100" i="2"/>
  <c r="G112" i="2"/>
  <c r="H112" i="2" s="1"/>
  <c r="G131" i="2"/>
  <c r="H131" i="2" s="1"/>
  <c r="G154" i="2"/>
  <c r="H154" i="2" s="1"/>
  <c r="H157" i="2"/>
  <c r="G201" i="2"/>
  <c r="H201" i="2" s="1"/>
  <c r="G211" i="2"/>
  <c r="H211" i="2" s="1"/>
  <c r="G3" i="2"/>
  <c r="H3" i="2" s="1"/>
  <c r="G26" i="2"/>
  <c r="H26" i="2" s="1"/>
  <c r="G29" i="2"/>
  <c r="H29" i="2" s="1"/>
  <c r="G42" i="2"/>
  <c r="H42" i="2" s="1"/>
  <c r="G45" i="2"/>
  <c r="H45" i="2" s="1"/>
  <c r="G58" i="2"/>
  <c r="H58" i="2" s="1"/>
  <c r="G61" i="2"/>
  <c r="H61" i="2" s="1"/>
  <c r="G74" i="2"/>
  <c r="H74" i="2" s="1"/>
  <c r="G80" i="2"/>
  <c r="G84" i="2"/>
  <c r="H84" i="2" s="1"/>
  <c r="G87" i="2"/>
  <c r="G94" i="2"/>
  <c r="H94" i="2" s="1"/>
  <c r="G97" i="2"/>
  <c r="H101" i="2"/>
  <c r="G101" i="2"/>
  <c r="G107" i="2"/>
  <c r="H107" i="2" s="1"/>
  <c r="G110" i="2"/>
  <c r="H110" i="2"/>
  <c r="G113" i="2"/>
  <c r="H113" i="2" s="1"/>
  <c r="G132" i="2"/>
  <c r="H132" i="2"/>
  <c r="G135" i="2"/>
  <c r="H135" i="2" s="1"/>
  <c r="G141" i="2"/>
  <c r="H141" i="2" s="1"/>
  <c r="H144" i="2"/>
  <c r="G144" i="2"/>
  <c r="G151" i="2"/>
  <c r="H151" i="2" s="1"/>
  <c r="G165" i="2"/>
  <c r="G185" i="2"/>
  <c r="H185" i="2" s="1"/>
  <c r="G195" i="2"/>
  <c r="H195" i="2" s="1"/>
  <c r="G202" i="2"/>
  <c r="H202" i="2" s="1"/>
  <c r="G208" i="2"/>
  <c r="H208" i="2" s="1"/>
  <c r="G215" i="2"/>
  <c r="H215" i="2" s="1"/>
  <c r="H219" i="2"/>
  <c r="H226" i="2"/>
  <c r="G233" i="2"/>
  <c r="H233" i="2" s="1"/>
  <c r="H80" i="2"/>
  <c r="H97" i="2"/>
  <c r="G126" i="2"/>
  <c r="H126" i="2" s="1"/>
  <c r="G129" i="2"/>
  <c r="H129" i="2" s="1"/>
  <c r="G145" i="2"/>
  <c r="H145" i="2" s="1"/>
  <c r="G155" i="2"/>
  <c r="H155" i="2" s="1"/>
  <c r="G162" i="2"/>
  <c r="H162" i="2" s="1"/>
  <c r="H165" i="2"/>
  <c r="G168" i="2"/>
  <c r="H168" i="2" s="1"/>
  <c r="H179" i="2"/>
  <c r="G209" i="2"/>
  <c r="H209" i="2" s="1"/>
  <c r="G219" i="2"/>
  <c r="H240" i="2"/>
  <c r="G114" i="2"/>
  <c r="H114" i="2" s="1"/>
  <c r="G130" i="2"/>
  <c r="H130" i="2" s="1"/>
  <c r="G108" i="2"/>
  <c r="G124" i="2"/>
  <c r="H124" i="2" s="1"/>
  <c r="G140" i="2"/>
  <c r="H150" i="2"/>
  <c r="G150" i="2"/>
  <c r="G158" i="2"/>
  <c r="H158" i="2" s="1"/>
  <c r="G166" i="2"/>
  <c r="H166" i="2" s="1"/>
  <c r="G174" i="2"/>
  <c r="H174" i="2" s="1"/>
  <c r="H182" i="2"/>
  <c r="G182" i="2"/>
  <c r="G190" i="2"/>
  <c r="H190" i="2" s="1"/>
  <c r="G198" i="2"/>
  <c r="H198" i="2" s="1"/>
  <c r="G206" i="2"/>
  <c r="H206" i="2" s="1"/>
  <c r="H214" i="2"/>
  <c r="G214" i="2"/>
  <c r="G222" i="2"/>
  <c r="H222" i="2" s="1"/>
  <c r="H230" i="2"/>
  <c r="G106" i="2"/>
  <c r="H106" i="2" s="1"/>
  <c r="H108" i="2"/>
  <c r="G122" i="2"/>
  <c r="H122" i="2" s="1"/>
  <c r="G138" i="2"/>
  <c r="H138" i="2" s="1"/>
  <c r="H140" i="2"/>
  <c r="G88" i="2"/>
  <c r="H88" i="2" s="1"/>
  <c r="G104" i="2"/>
  <c r="H104" i="2" s="1"/>
  <c r="G120" i="2"/>
  <c r="H120" i="2" s="1"/>
  <c r="G136" i="2"/>
  <c r="H136" i="2" s="1"/>
  <c r="H148" i="2"/>
  <c r="G148" i="2"/>
  <c r="G156" i="2"/>
  <c r="H156" i="2" s="1"/>
  <c r="G164" i="2"/>
  <c r="H164" i="2" s="1"/>
  <c r="G172" i="2"/>
  <c r="H172" i="2" s="1"/>
  <c r="H180" i="2"/>
  <c r="G180" i="2"/>
  <c r="G188" i="2"/>
  <c r="H188" i="2" s="1"/>
  <c r="G196" i="2"/>
  <c r="H196" i="2" s="1"/>
  <c r="G204" i="2"/>
  <c r="H204" i="2" s="1"/>
  <c r="H212" i="2"/>
  <c r="G212" i="2"/>
  <c r="G220" i="2"/>
  <c r="H220" i="2" s="1"/>
  <c r="H236" i="2"/>
  <c r="G226" i="2"/>
  <c r="G228" i="2"/>
  <c r="H228" i="2" s="1"/>
  <c r="G230" i="2"/>
  <c r="G232" i="2"/>
  <c r="H232" i="2" s="1"/>
  <c r="G234" i="2"/>
  <c r="H234" i="2" s="1"/>
  <c r="G236" i="2"/>
  <c r="G238" i="2"/>
  <c r="H238" i="2" s="1"/>
  <c r="G240" i="2"/>
  <c r="G242" i="2"/>
  <c r="G244" i="2"/>
  <c r="H244" i="2" s="1"/>
  <c r="G3" i="1"/>
  <c r="H3" i="1" s="1"/>
  <c r="G75" i="1"/>
  <c r="H75" i="1"/>
  <c r="G117" i="1"/>
  <c r="H117" i="1" s="1"/>
  <c r="G9" i="1"/>
  <c r="H9" i="1" s="1"/>
  <c r="G33" i="1"/>
  <c r="H33" i="1" s="1"/>
  <c r="G44" i="1"/>
  <c r="H44" i="1" s="1"/>
  <c r="G96" i="1"/>
  <c r="H96" i="1" s="1"/>
  <c r="G71" i="1"/>
  <c r="H71" i="1" s="1"/>
  <c r="G43" i="1"/>
  <c r="H43" i="1" s="1"/>
  <c r="G59" i="1"/>
  <c r="H59" i="1" s="1"/>
  <c r="G80" i="1"/>
  <c r="H80" i="1"/>
  <c r="G85" i="1"/>
  <c r="H85" i="1" s="1"/>
  <c r="G133" i="1"/>
  <c r="H133" i="1"/>
  <c r="H186" i="1"/>
  <c r="G186" i="1"/>
  <c r="G194" i="1"/>
  <c r="H194" i="1" s="1"/>
  <c r="G226" i="1"/>
  <c r="H226" i="1" s="1"/>
  <c r="G4" i="1"/>
  <c r="H4" i="1" s="1"/>
  <c r="G13" i="1"/>
  <c r="H13" i="1"/>
  <c r="H17" i="1"/>
  <c r="G17" i="1"/>
  <c r="G28" i="1"/>
  <c r="H28" i="1"/>
  <c r="G49" i="1"/>
  <c r="H49" i="1" s="1"/>
  <c r="G60" i="1"/>
  <c r="H60" i="1"/>
  <c r="H65" i="1"/>
  <c r="G65" i="1"/>
  <c r="G91" i="1"/>
  <c r="H91" i="1"/>
  <c r="G101" i="1"/>
  <c r="H101" i="1" s="1"/>
  <c r="H123" i="1"/>
  <c r="G220" i="1"/>
  <c r="H220" i="1" s="1"/>
  <c r="G5" i="1"/>
  <c r="H5" i="1" s="1"/>
  <c r="G23" i="1"/>
  <c r="H23" i="1" s="1"/>
  <c r="G39" i="1"/>
  <c r="H39" i="1" s="1"/>
  <c r="G76" i="1"/>
  <c r="H76" i="1"/>
  <c r="G108" i="1"/>
  <c r="H108" i="1"/>
  <c r="G124" i="1"/>
  <c r="H124" i="1"/>
  <c r="G180" i="1"/>
  <c r="H180" i="1" s="1"/>
  <c r="G214" i="1"/>
  <c r="G6" i="1"/>
  <c r="H6" i="1" s="1"/>
  <c r="G19" i="1"/>
  <c r="H19" i="1" s="1"/>
  <c r="G24" i="1"/>
  <c r="H24" i="1" s="1"/>
  <c r="H29" i="1"/>
  <c r="H35" i="1"/>
  <c r="G35" i="1"/>
  <c r="G40" i="1"/>
  <c r="H40" i="1" s="1"/>
  <c r="H45" i="1"/>
  <c r="G51" i="1"/>
  <c r="H51" i="1" s="1"/>
  <c r="G56" i="1"/>
  <c r="H56" i="1" s="1"/>
  <c r="H67" i="1"/>
  <c r="G67" i="1"/>
  <c r="G72" i="1"/>
  <c r="H72" i="1" s="1"/>
  <c r="H82" i="1"/>
  <c r="G82" i="1"/>
  <c r="G87" i="1"/>
  <c r="G103" i="1"/>
  <c r="H103" i="1"/>
  <c r="H151" i="1"/>
  <c r="G152" i="1"/>
  <c r="G148" i="1"/>
  <c r="H148" i="1" s="1"/>
  <c r="G122" i="1"/>
  <c r="H122" i="1" s="1"/>
  <c r="G78" i="1"/>
  <c r="G73" i="1"/>
  <c r="H73" i="1" s="1"/>
  <c r="G64" i="1"/>
  <c r="H64" i="1" s="1"/>
  <c r="G57" i="1"/>
  <c r="H57" i="1" s="1"/>
  <c r="G48" i="1"/>
  <c r="H48" i="1" s="1"/>
  <c r="G41" i="1"/>
  <c r="H41" i="1" s="1"/>
  <c r="G32" i="1"/>
  <c r="H32" i="1" s="1"/>
  <c r="G25" i="1"/>
  <c r="H25" i="1" s="1"/>
  <c r="G16" i="1"/>
  <c r="H16" i="1" s="1"/>
  <c r="G176" i="1"/>
  <c r="H176" i="1" s="1"/>
  <c r="G142" i="1"/>
  <c r="G118" i="1"/>
  <c r="H118" i="1" s="1"/>
  <c r="G70" i="1"/>
  <c r="H70" i="1" s="1"/>
  <c r="G54" i="1"/>
  <c r="H54" i="1" s="1"/>
  <c r="G38" i="1"/>
  <c r="H38" i="1" s="1"/>
  <c r="G22" i="1"/>
  <c r="H22" i="1" s="1"/>
  <c r="G178" i="1"/>
  <c r="G230" i="1"/>
  <c r="G222" i="1"/>
  <c r="H222" i="1" s="1"/>
  <c r="G160" i="1"/>
  <c r="H160" i="1" s="1"/>
  <c r="G156" i="1"/>
  <c r="H156" i="1" s="1"/>
  <c r="G128" i="1"/>
  <c r="H128" i="1" s="1"/>
  <c r="G106" i="1"/>
  <c r="G100" i="1"/>
  <c r="H100" i="1" s="1"/>
  <c r="G66" i="1"/>
  <c r="H66" i="1" s="1"/>
  <c r="G50" i="1"/>
  <c r="H50" i="1" s="1"/>
  <c r="G34" i="1"/>
  <c r="H34" i="1" s="1"/>
  <c r="G18" i="1"/>
  <c r="H18" i="1" s="1"/>
  <c r="G144" i="1"/>
  <c r="G140" i="1"/>
  <c r="H140" i="1" s="1"/>
  <c r="G198" i="1"/>
  <c r="H198" i="1" s="1"/>
  <c r="G172" i="1"/>
  <c r="H172" i="1" s="1"/>
  <c r="G200" i="1"/>
  <c r="G192" i="1"/>
  <c r="G174" i="1"/>
  <c r="G98" i="1"/>
  <c r="H98" i="1" s="1"/>
  <c r="G110" i="1"/>
  <c r="H110" i="1" s="1"/>
  <c r="H114" i="1"/>
  <c r="G242" i="1"/>
  <c r="H242" i="1" s="1"/>
  <c r="G11" i="1"/>
  <c r="H11" i="1"/>
  <c r="G30" i="1"/>
  <c r="H30" i="1" s="1"/>
  <c r="G46" i="1"/>
  <c r="H46" i="1" s="1"/>
  <c r="H93" i="1"/>
  <c r="H115" i="1"/>
  <c r="G210" i="1"/>
  <c r="G216" i="1"/>
  <c r="G21" i="1"/>
  <c r="H21" i="1"/>
  <c r="G37" i="1"/>
  <c r="H37" i="1" s="1"/>
  <c r="G53" i="1"/>
  <c r="H53" i="1" s="1"/>
  <c r="G63" i="1"/>
  <c r="H63" i="1"/>
  <c r="G69" i="1"/>
  <c r="H69" i="1"/>
  <c r="G126" i="1"/>
  <c r="H126" i="1" s="1"/>
  <c r="G138" i="1"/>
  <c r="G146" i="1"/>
  <c r="H146" i="1" s="1"/>
  <c r="G154" i="1"/>
  <c r="H154" i="1" s="1"/>
  <c r="G162" i="1"/>
  <c r="H162" i="1" s="1"/>
  <c r="H27" i="1"/>
  <c r="G27" i="1"/>
  <c r="G10" i="1"/>
  <c r="H10" i="1" s="1"/>
  <c r="H20" i="1"/>
  <c r="H52" i="1"/>
  <c r="G130" i="1"/>
  <c r="H130" i="1" s="1"/>
  <c r="G168" i="1"/>
  <c r="G7" i="1"/>
  <c r="H7" i="1" s="1"/>
  <c r="G62" i="1"/>
  <c r="H62" i="1" s="1"/>
  <c r="G15" i="1"/>
  <c r="H15" i="1"/>
  <c r="G31" i="1"/>
  <c r="H31" i="1" s="1"/>
  <c r="G47" i="1"/>
  <c r="H47" i="1"/>
  <c r="H26" i="1"/>
  <c r="H58" i="1"/>
  <c r="H74" i="1"/>
  <c r="G79" i="1"/>
  <c r="H79" i="1"/>
  <c r="G84" i="1"/>
  <c r="H84" i="1" s="1"/>
  <c r="G94" i="1"/>
  <c r="G170" i="1"/>
  <c r="H170" i="1" s="1"/>
  <c r="H136" i="1"/>
  <c r="G236" i="1"/>
  <c r="H236" i="1" s="1"/>
  <c r="H87" i="1"/>
  <c r="G90" i="1"/>
  <c r="H90" i="1" s="1"/>
  <c r="G111" i="1"/>
  <c r="H111" i="1" s="1"/>
  <c r="G120" i="1"/>
  <c r="H120" i="1" s="1"/>
  <c r="G129" i="1"/>
  <c r="H129" i="1"/>
  <c r="G136" i="1"/>
  <c r="G145" i="1"/>
  <c r="H145" i="1"/>
  <c r="G166" i="1"/>
  <c r="H166" i="1" s="1"/>
  <c r="G175" i="1"/>
  <c r="H175" i="1" s="1"/>
  <c r="G179" i="1"/>
  <c r="H179" i="1"/>
  <c r="G188" i="1"/>
  <c r="H188" i="1" s="1"/>
  <c r="G197" i="1"/>
  <c r="H197" i="1" s="1"/>
  <c r="G201" i="1"/>
  <c r="H201" i="1"/>
  <c r="G206" i="1"/>
  <c r="H206" i="1" s="1"/>
  <c r="G237" i="1"/>
  <c r="H237" i="1"/>
  <c r="G26" i="1"/>
  <c r="G42" i="1"/>
  <c r="H42" i="1" s="1"/>
  <c r="G58" i="1"/>
  <c r="G74" i="1"/>
  <c r="G99" i="1"/>
  <c r="H99" i="1" s="1"/>
  <c r="G114" i="1"/>
  <c r="G127" i="1"/>
  <c r="H127" i="1" s="1"/>
  <c r="G137" i="1"/>
  <c r="H137" i="1"/>
  <c r="G141" i="1"/>
  <c r="H141" i="1" s="1"/>
  <c r="G158" i="1"/>
  <c r="H158" i="1" s="1"/>
  <c r="G167" i="1"/>
  <c r="G171" i="1"/>
  <c r="H171" i="1" s="1"/>
  <c r="G184" i="1"/>
  <c r="H184" i="1" s="1"/>
  <c r="G202" i="1"/>
  <c r="H202" i="1" s="1"/>
  <c r="G207" i="1"/>
  <c r="H207" i="1" s="1"/>
  <c r="H224" i="1"/>
  <c r="G224" i="1"/>
  <c r="G232" i="1"/>
  <c r="H232" i="1" s="1"/>
  <c r="H238" i="1"/>
  <c r="G77" i="1"/>
  <c r="H77" i="1" s="1"/>
  <c r="G88" i="1"/>
  <c r="H88" i="1" s="1"/>
  <c r="G102" i="1"/>
  <c r="H102" i="1" s="1"/>
  <c r="G105" i="1"/>
  <c r="H105" i="1" s="1"/>
  <c r="H142" i="1"/>
  <c r="G150" i="1"/>
  <c r="H150" i="1" s="1"/>
  <c r="G159" i="1"/>
  <c r="H159" i="1" s="1"/>
  <c r="G163" i="1"/>
  <c r="H163" i="1"/>
  <c r="H167" i="1"/>
  <c r="G189" i="1"/>
  <c r="H189" i="1"/>
  <c r="G229" i="1"/>
  <c r="H229" i="1" s="1"/>
  <c r="G233" i="1"/>
  <c r="H233" i="1"/>
  <c r="G238" i="1"/>
  <c r="G157" i="1"/>
  <c r="H157" i="1" s="1"/>
  <c r="G83" i="1"/>
  <c r="H83" i="1" s="1"/>
  <c r="H134" i="1"/>
  <c r="G155" i="1"/>
  <c r="H155" i="1"/>
  <c r="G221" i="1"/>
  <c r="H221" i="1"/>
  <c r="H234" i="1"/>
  <c r="G234" i="1"/>
  <c r="G20" i="1"/>
  <c r="G29" i="1"/>
  <c r="G36" i="1"/>
  <c r="H36" i="1" s="1"/>
  <c r="G45" i="1"/>
  <c r="G52" i="1"/>
  <c r="G61" i="1"/>
  <c r="H61" i="1" s="1"/>
  <c r="G68" i="1"/>
  <c r="H68" i="1" s="1"/>
  <c r="G86" i="1"/>
  <c r="H86" i="1" s="1"/>
  <c r="G97" i="1"/>
  <c r="H97" i="1"/>
  <c r="H106" i="1"/>
  <c r="G109" i="1"/>
  <c r="H109" i="1"/>
  <c r="G112" i="1"/>
  <c r="H112" i="1" s="1"/>
  <c r="G131" i="1"/>
  <c r="H131" i="1" s="1"/>
  <c r="G134" i="1"/>
  <c r="G143" i="1"/>
  <c r="H143" i="1" s="1"/>
  <c r="G147" i="1"/>
  <c r="H147" i="1"/>
  <c r="G164" i="1"/>
  <c r="H164" i="1" s="1"/>
  <c r="G177" i="1"/>
  <c r="G181" i="1"/>
  <c r="H181" i="1"/>
  <c r="G191" i="1"/>
  <c r="H191" i="1" s="1"/>
  <c r="G208" i="1"/>
  <c r="H208" i="1" s="1"/>
  <c r="H230" i="1"/>
  <c r="G104" i="1"/>
  <c r="H104" i="1" s="1"/>
  <c r="G113" i="1"/>
  <c r="H113" i="1"/>
  <c r="G132" i="1"/>
  <c r="H132" i="1" s="1"/>
  <c r="H210" i="1"/>
  <c r="G93" i="1"/>
  <c r="G121" i="1"/>
  <c r="H121" i="1" s="1"/>
  <c r="G151" i="1"/>
  <c r="H168" i="1"/>
  <c r="G190" i="1"/>
  <c r="H190" i="1" s="1"/>
  <c r="H216" i="1"/>
  <c r="G239" i="1"/>
  <c r="H239" i="1" s="1"/>
  <c r="H78" i="1"/>
  <c r="G89" i="1"/>
  <c r="H89" i="1" s="1"/>
  <c r="G92" i="1"/>
  <c r="H92" i="1" s="1"/>
  <c r="G95" i="1"/>
  <c r="H95" i="1" s="1"/>
  <c r="G119" i="1"/>
  <c r="H119" i="1" s="1"/>
  <c r="G125" i="1"/>
  <c r="H125" i="1" s="1"/>
  <c r="G135" i="1"/>
  <c r="H135" i="1" s="1"/>
  <c r="G139" i="1"/>
  <c r="H139" i="1" s="1"/>
  <c r="H152" i="1"/>
  <c r="G169" i="1"/>
  <c r="H169" i="1"/>
  <c r="G173" i="1"/>
  <c r="H173" i="1" s="1"/>
  <c r="G182" i="1"/>
  <c r="H182" i="1" s="1"/>
  <c r="G204" i="1"/>
  <c r="H204" i="1" s="1"/>
  <c r="G213" i="1"/>
  <c r="H213" i="1" s="1"/>
  <c r="G217" i="1"/>
  <c r="H217" i="1"/>
  <c r="G123" i="1"/>
  <c r="G153" i="1"/>
  <c r="H153" i="1"/>
  <c r="H214" i="1"/>
  <c r="G149" i="1"/>
  <c r="H149" i="1"/>
  <c r="H94" i="1"/>
  <c r="G115" i="1"/>
  <c r="H138" i="1"/>
  <c r="G14" i="1"/>
  <c r="H14" i="1" s="1"/>
  <c r="G81" i="1"/>
  <c r="H81" i="1" s="1"/>
  <c r="G107" i="1"/>
  <c r="H107" i="1" s="1"/>
  <c r="G116" i="1"/>
  <c r="H116" i="1" s="1"/>
  <c r="H144" i="1"/>
  <c r="G161" i="1"/>
  <c r="H161" i="1"/>
  <c r="G165" i="1"/>
  <c r="H165" i="1" s="1"/>
  <c r="H174" i="1"/>
  <c r="H178" i="1"/>
  <c r="G183" i="1"/>
  <c r="H183" i="1" s="1"/>
  <c r="G187" i="1"/>
  <c r="H187" i="1" s="1"/>
  <c r="H192" i="1"/>
  <c r="H200" i="1"/>
  <c r="G205" i="1"/>
  <c r="H205" i="1"/>
  <c r="G218" i="1"/>
  <c r="H218" i="1" s="1"/>
  <c r="G223" i="1"/>
  <c r="H223" i="1" s="1"/>
  <c r="G240" i="1"/>
  <c r="H240" i="1" s="1"/>
  <c r="G195" i="1"/>
  <c r="H195" i="1" s="1"/>
  <c r="G211" i="1"/>
  <c r="H211" i="1" s="1"/>
  <c r="G227" i="1"/>
  <c r="H227" i="1" s="1"/>
  <c r="G243" i="1"/>
  <c r="H243" i="1" s="1"/>
  <c r="G199" i="1"/>
  <c r="H199" i="1" s="1"/>
  <c r="G215" i="1"/>
  <c r="H215" i="1" s="1"/>
  <c r="G231" i="1"/>
  <c r="H231" i="1" s="1"/>
  <c r="G185" i="1"/>
  <c r="H185" i="1" s="1"/>
  <c r="G193" i="1"/>
  <c r="H193" i="1" s="1"/>
  <c r="G209" i="1"/>
  <c r="H212" i="1"/>
  <c r="G225" i="1"/>
  <c r="H228" i="1"/>
  <c r="G241" i="1"/>
  <c r="H244" i="1"/>
  <c r="H177" i="1"/>
  <c r="G196" i="1"/>
  <c r="H196" i="1" s="1"/>
  <c r="G203" i="1"/>
  <c r="H203" i="1" s="1"/>
  <c r="H209" i="1"/>
  <c r="G212" i="1"/>
  <c r="G219" i="1"/>
  <c r="H219" i="1" s="1"/>
  <c r="H225" i="1"/>
  <c r="G228" i="1"/>
  <c r="G235" i="1"/>
  <c r="H235" i="1" s="1"/>
  <c r="H241" i="1"/>
  <c r="G244" i="1"/>
</calcChain>
</file>

<file path=xl/sharedStrings.xml><?xml version="1.0" encoding="utf-8"?>
<sst xmlns="http://schemas.openxmlformats.org/spreadsheetml/2006/main" count="541" uniqueCount="41">
  <si>
    <t>PEF NATURAL GAS DISPATCH PRICES</t>
  </si>
  <si>
    <t>Month</t>
  </si>
  <si>
    <t>Year</t>
  </si>
  <si>
    <t>Base HH Regular Supply Cost</t>
  </si>
  <si>
    <t>Physical Basis FGT Z3</t>
  </si>
  <si>
    <t>Base Cost Regular Supply Z3</t>
  </si>
  <si>
    <t>GSNG MMBTU Variable Cost</t>
  </si>
  <si>
    <t>GSNG Variable MMBTU Delivered Costs</t>
  </si>
  <si>
    <t>Nov</t>
  </si>
  <si>
    <t>GSNG</t>
  </si>
  <si>
    <t>Dec</t>
  </si>
  <si>
    <t>A.</t>
  </si>
  <si>
    <t>Current Yr</t>
  </si>
  <si>
    <t>Ö</t>
  </si>
  <si>
    <t>Jan</t>
  </si>
  <si>
    <t>B.</t>
  </si>
  <si>
    <t>Fuel Retention</t>
  </si>
  <si>
    <t>Feb</t>
  </si>
  <si>
    <t>C.</t>
  </si>
  <si>
    <t>100%-B</t>
  </si>
  <si>
    <t>Mar</t>
  </si>
  <si>
    <t>D.</t>
  </si>
  <si>
    <t>GSNG Variable</t>
  </si>
  <si>
    <t>Apr</t>
  </si>
  <si>
    <t>E.</t>
  </si>
  <si>
    <t>Esc%</t>
  </si>
  <si>
    <t>May</t>
  </si>
  <si>
    <t>Jun</t>
  </si>
  <si>
    <t>Jul</t>
  </si>
  <si>
    <t>Variable</t>
  </si>
  <si>
    <t>Aug</t>
  </si>
  <si>
    <t>Sep</t>
  </si>
  <si>
    <t>UFS</t>
  </si>
  <si>
    <t>Oct</t>
  </si>
  <si>
    <t>Total Variable</t>
  </si>
  <si>
    <t>FGT MMBTU Variable Cost</t>
  </si>
  <si>
    <t>FGT Variable MMBTU Delivered Costs</t>
  </si>
  <si>
    <t>FGT</t>
  </si>
  <si>
    <t>FGT Variable</t>
  </si>
  <si>
    <t>Usage Rate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</si>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</sst>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_);_(&quot;$&quot;* \(#,##0.0000\);_(&quot;$&quot;* &quot;-&quot;??_);_(@_)"/>
    <numFmt numFmtId="166" formatCode="#,##0.000_);\(#,##0.000\)"/>
    <numFmt numFmtId="167" formatCode="_(&quot;$&quot;* #,##0.000_);_(&quot;$&quot;* \(#,##0.000\);_(&quot;$&quot;* &quot;-&quot;???_);_(@_)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10"/>
      <color rgb="FFFF0000"/>
      <name val="Symbol"/>
      <family val="1"/>
      <charset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quotePrefix="1" applyFont="1" applyAlignment="1">
      <alignment horizontal="left"/>
    </xf>
    <xf numFmtId="164" fontId="0" fillId="0" borderId="0" xfId="1" applyNumberFormat="1" applyFont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2" applyFont="1"/>
    <xf numFmtId="166" fontId="5" fillId="0" borderId="0" xfId="3" applyNumberFormat="1" applyFont="1" applyFill="1" applyBorder="1" applyAlignment="1">
      <alignment horizontal="center" vertical="top" wrapText="1"/>
    </xf>
    <xf numFmtId="167" fontId="5" fillId="0" borderId="0" xfId="0" applyNumberFormat="1" applyFont="1"/>
    <xf numFmtId="164" fontId="0" fillId="0" borderId="0" xfId="1" applyNumberFormat="1" applyFont="1" applyBorder="1"/>
    <xf numFmtId="8" fontId="0" fillId="0" borderId="0" xfId="2" applyNumberFormat="1" applyFont="1" applyBorder="1"/>
    <xf numFmtId="2" fontId="0" fillId="0" borderId="0" xfId="2" applyNumberFormat="1" applyFont="1"/>
    <xf numFmtId="0" fontId="4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right"/>
    </xf>
    <xf numFmtId="0" fontId="2" fillId="0" borderId="0" xfId="2" applyFont="1" applyBorder="1"/>
    <xf numFmtId="0" fontId="5" fillId="0" borderId="6" xfId="2" applyFont="1" applyBorder="1"/>
    <xf numFmtId="17" fontId="7" fillId="0" borderId="0" xfId="2" applyNumberFormat="1" applyFont="1" applyBorder="1" applyAlignment="1">
      <alignment horizontal="center"/>
    </xf>
    <xf numFmtId="10" fontId="8" fillId="0" borderId="6" xfId="2" applyNumberFormat="1" applyFont="1" applyBorder="1"/>
    <xf numFmtId="10" fontId="2" fillId="0" borderId="6" xfId="2" applyNumberFormat="1" applyFont="1" applyBorder="1"/>
    <xf numFmtId="168" fontId="2" fillId="0" borderId="6" xfId="2" applyNumberFormat="1" applyFont="1" applyBorder="1"/>
    <xf numFmtId="10" fontId="5" fillId="0" borderId="6" xfId="2" applyNumberFormat="1" applyFont="1" applyBorder="1"/>
    <xf numFmtId="0" fontId="2" fillId="0" borderId="5" xfId="2" applyFont="1" applyBorder="1"/>
    <xf numFmtId="0" fontId="2" fillId="0" borderId="0" xfId="2" applyFont="1" applyFill="1" applyBorder="1"/>
    <xf numFmtId="168" fontId="2" fillId="0" borderId="6" xfId="2" applyNumberFormat="1" applyFont="1" applyFill="1" applyBorder="1"/>
    <xf numFmtId="0" fontId="6" fillId="0" borderId="0" xfId="2" applyFont="1" applyBorder="1" applyAlignment="1">
      <alignment horizontal="center"/>
    </xf>
    <xf numFmtId="0" fontId="2" fillId="0" borderId="6" xfId="2" applyFont="1" applyBorder="1"/>
    <xf numFmtId="168" fontId="8" fillId="0" borderId="6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0" fillId="0" borderId="9" xfId="0" applyBorder="1"/>
    <xf numFmtId="0" fontId="0" fillId="0" borderId="10" xfId="0" applyBorder="1"/>
    <xf numFmtId="0" fontId="3" fillId="0" borderId="2" xfId="2" applyFont="1" applyBorder="1" applyAlignment="1">
      <alignment horizontal="center"/>
    </xf>
    <xf numFmtId="0" fontId="0" fillId="0" borderId="3" xfId="0" applyFont="1" applyBorder="1"/>
    <xf numFmtId="0" fontId="0" fillId="0" borderId="4" xfId="0" applyBorder="1"/>
    <xf numFmtId="0" fontId="2" fillId="0" borderId="0" xfId="2" applyFont="1" applyBorder="1" applyAlignment="1">
      <alignment horizontal="center"/>
    </xf>
    <xf numFmtId="0" fontId="0" fillId="0" borderId="5" xfId="0" applyBorder="1"/>
    <xf numFmtId="10" fontId="2" fillId="0" borderId="0" xfId="2" applyNumberFormat="1" applyFont="1" applyFill="1" applyBorder="1"/>
    <xf numFmtId="0" fontId="0" fillId="0" borderId="6" xfId="0" applyBorder="1"/>
    <xf numFmtId="0" fontId="4" fillId="0" borderId="0" xfId="2" applyFont="1" applyBorder="1" applyAlignment="1">
      <alignment horizontal="left"/>
    </xf>
    <xf numFmtId="0" fontId="0" fillId="0" borderId="8" xfId="0" applyBorder="1"/>
    <xf numFmtId="0" fontId="0" fillId="0" borderId="9" xfId="0" applyFont="1" applyBorder="1"/>
    <xf numFmtId="0" fontId="2" fillId="0" borderId="0" xfId="2" applyFont="1" applyBorder="1" applyAlignment="1">
      <alignment horizontal="right"/>
    </xf>
    <xf numFmtId="0" fontId="5" fillId="0" borderId="0" xfId="2" applyFont="1" applyBorder="1"/>
    <xf numFmtId="10" fontId="2" fillId="0" borderId="0" xfId="2" applyNumberFormat="1" applyFont="1" applyBorder="1"/>
    <xf numFmtId="10" fontId="8" fillId="0" borderId="0" xfId="2" applyNumberFormat="1" applyFont="1" applyBorder="1"/>
    <xf numFmtId="168" fontId="2" fillId="0" borderId="0" xfId="2" applyNumberFormat="1" applyFont="1" applyBorder="1"/>
    <xf numFmtId="10" fontId="5" fillId="0" borderId="0" xfId="2" applyNumberFormat="1" applyFont="1" applyBorder="1"/>
    <xf numFmtId="168" fontId="2" fillId="0" borderId="0" xfId="2" applyNumberFormat="1" applyFont="1" applyFill="1" applyBorder="1"/>
    <xf numFmtId="168" fontId="8" fillId="0" borderId="0" xfId="2" applyNumberFormat="1" applyFont="1" applyBorder="1"/>
    <xf numFmtId="0" fontId="2" fillId="0" borderId="0" xfId="2" applyFont="1" applyFill="1"/>
    <xf numFmtId="167" fontId="5" fillId="0" borderId="0" xfId="1" applyNumberFormat="1" applyFont="1" applyBorder="1"/>
    <xf numFmtId="165" fontId="0" fillId="0" borderId="0" xfId="1" applyNumberFormat="1" applyFont="1"/>
  </cellXfs>
  <cellStyles count="4">
    <cellStyle name="_x0013_" xfId="2"/>
    <cellStyle name="Comma_NAGS LTV Fundamental Data (Jun 2009)" xf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L%20Natural%20Gas%20IRP%202013_1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 Gas $ - Dispatch"/>
      <sheetName val="ST Burns"/>
      <sheetName val="LT Burns"/>
      <sheetName val="FTU"/>
      <sheetName val="FT Contracts"/>
      <sheetName val="Elba-Cypress-FGT Firm Var"/>
      <sheetName val="FGT Firm Var"/>
      <sheetName val="FGT IT Rate"/>
      <sheetName val="FGT Firm Var UofF"/>
      <sheetName val="Gulfstream Firm Var"/>
      <sheetName val="Gulfstream IT Rate"/>
      <sheetName val="Gulfstream SESH"/>
      <sheetName val="NYMEX + Fundy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E3">
            <v>3.7759999999999998</v>
          </cell>
        </row>
        <row r="4">
          <cell r="E4">
            <v>3.9289990000000001</v>
          </cell>
        </row>
        <row r="5">
          <cell r="E5">
            <v>4.0229990000000004</v>
          </cell>
        </row>
        <row r="6">
          <cell r="E6">
            <v>4.0259999999999998</v>
          </cell>
        </row>
        <row r="7">
          <cell r="E7">
            <v>4</v>
          </cell>
        </row>
        <row r="8">
          <cell r="E8">
            <v>3.9389989999999999</v>
          </cell>
        </row>
        <row r="9">
          <cell r="E9">
            <v>3.956</v>
          </cell>
        </row>
        <row r="10">
          <cell r="E10">
            <v>3.9830000000000001</v>
          </cell>
        </row>
        <row r="11">
          <cell r="E11">
            <v>4.0139990000000001</v>
          </cell>
        </row>
        <row r="12">
          <cell r="E12">
            <v>4.0250000000000004</v>
          </cell>
        </row>
        <row r="13">
          <cell r="E13">
            <v>4.0179999999999998</v>
          </cell>
        </row>
        <row r="14">
          <cell r="E14">
            <v>4.034999</v>
          </cell>
        </row>
        <row r="15">
          <cell r="E15">
            <v>4.0989990000000001</v>
          </cell>
        </row>
        <row r="16">
          <cell r="E16">
            <v>4.2469999999999999</v>
          </cell>
        </row>
        <row r="17">
          <cell r="E17">
            <v>4.3319989999999997</v>
          </cell>
        </row>
        <row r="18">
          <cell r="E18">
            <v>4.3090000000000002</v>
          </cell>
        </row>
        <row r="19">
          <cell r="E19">
            <v>4.242</v>
          </cell>
        </row>
        <row r="20">
          <cell r="E20">
            <v>4.026999</v>
          </cell>
        </row>
        <row r="21">
          <cell r="E21">
            <v>4.0339989999999997</v>
          </cell>
        </row>
        <row r="22">
          <cell r="E22">
            <v>4.0549989999999996</v>
          </cell>
        </row>
        <row r="23">
          <cell r="E23">
            <v>4.0799989999999999</v>
          </cell>
        </row>
        <row r="24">
          <cell r="E24">
            <v>4.0919999999999996</v>
          </cell>
        </row>
        <row r="25">
          <cell r="E25">
            <v>4.0910000000000002</v>
          </cell>
        </row>
        <row r="26">
          <cell r="E26">
            <v>4.1129990000000003</v>
          </cell>
        </row>
        <row r="27">
          <cell r="E27">
            <v>4.1840000000000002</v>
          </cell>
        </row>
        <row r="28">
          <cell r="E28">
            <v>4.3419999999999996</v>
          </cell>
        </row>
        <row r="29">
          <cell r="E29">
            <v>4.4285554940464165</v>
          </cell>
        </row>
        <row r="30">
          <cell r="E30">
            <v>4.4172769946816111</v>
          </cell>
        </row>
        <row r="31">
          <cell r="E31">
            <v>4.3495832322560828</v>
          </cell>
        </row>
        <row r="32">
          <cell r="E32">
            <v>4.1312109312885115</v>
          </cell>
        </row>
        <row r="33">
          <cell r="E33">
            <v>4.1330544744611393</v>
          </cell>
        </row>
        <row r="34">
          <cell r="E34">
            <v>4.1473333095870348</v>
          </cell>
        </row>
        <row r="35">
          <cell r="E35">
            <v>4.2058116873063174</v>
          </cell>
        </row>
        <row r="36">
          <cell r="E36">
            <v>4.2567975289321325</v>
          </cell>
        </row>
        <row r="37">
          <cell r="E37">
            <v>4.2339972436795499</v>
          </cell>
        </row>
        <row r="38">
          <cell r="E38">
            <v>4.214090115978391</v>
          </cell>
        </row>
        <row r="39">
          <cell r="E39">
            <v>4.3256895010434064</v>
          </cell>
        </row>
        <row r="40">
          <cell r="E40">
            <v>4.4979974485569976</v>
          </cell>
        </row>
        <row r="41">
          <cell r="E41">
            <v>4.9419144998015767</v>
          </cell>
        </row>
        <row r="42">
          <cell r="E42">
            <v>4.9990426958173213</v>
          </cell>
        </row>
        <row r="43">
          <cell r="E43">
            <v>4.9298932188587061</v>
          </cell>
        </row>
        <row r="44">
          <cell r="E44">
            <v>4.796804457379638</v>
          </cell>
        </row>
        <row r="45">
          <cell r="E45">
            <v>4.7651909355585307</v>
          </cell>
        </row>
        <row r="46">
          <cell r="E46">
            <v>4.7601731747635405</v>
          </cell>
        </row>
        <row r="47">
          <cell r="E47">
            <v>4.894196154749709</v>
          </cell>
        </row>
        <row r="48">
          <cell r="E48">
            <v>5.0221789347358783</v>
          </cell>
        </row>
        <row r="49">
          <cell r="E49">
            <v>4.9646187478812562</v>
          </cell>
        </row>
        <row r="50">
          <cell r="E50">
            <v>4.8902293158221051</v>
          </cell>
        </row>
        <row r="51">
          <cell r="E51">
            <v>5.0864369249832286</v>
          </cell>
        </row>
        <row r="52">
          <cell r="E52">
            <v>5.2939368857875255</v>
          </cell>
        </row>
        <row r="53">
          <cell r="E53">
            <v>5.6028312660985682</v>
          </cell>
        </row>
        <row r="54">
          <cell r="E54">
            <v>5.6692155228058985</v>
          </cell>
        </row>
        <row r="55">
          <cell r="E55">
            <v>5.5364470093912406</v>
          </cell>
        </row>
        <row r="56">
          <cell r="E56">
            <v>5.4169553473180478</v>
          </cell>
        </row>
        <row r="57">
          <cell r="E57">
            <v>5.297463685244856</v>
          </cell>
        </row>
        <row r="58">
          <cell r="E58">
            <v>5.2310794285375266</v>
          </cell>
        </row>
        <row r="59">
          <cell r="E59">
            <v>5.3638479419521845</v>
          </cell>
        </row>
        <row r="60">
          <cell r="E60">
            <v>5.4833396040253781</v>
          </cell>
        </row>
        <row r="61">
          <cell r="E61">
            <v>5.3638479419521845</v>
          </cell>
        </row>
        <row r="62">
          <cell r="E62">
            <v>5.2310794285375266</v>
          </cell>
        </row>
        <row r="63">
          <cell r="E63">
            <v>5.4169553473180478</v>
          </cell>
        </row>
        <row r="64">
          <cell r="E64">
            <v>5.6028312660985682</v>
          </cell>
        </row>
        <row r="65">
          <cell r="E65">
            <v>5.8841364074637017</v>
          </cell>
        </row>
        <row r="66">
          <cell r="E66">
            <v>5.9538536634763055</v>
          </cell>
        </row>
        <row r="67">
          <cell r="E67">
            <v>5.8144191514510997</v>
          </cell>
        </row>
        <row r="68">
          <cell r="E68">
            <v>5.6889280906284139</v>
          </cell>
        </row>
        <row r="69">
          <cell r="E69">
            <v>5.5634370298057281</v>
          </cell>
        </row>
        <row r="70">
          <cell r="E70">
            <v>5.4937197737931251</v>
          </cell>
        </row>
        <row r="71">
          <cell r="E71">
            <v>5.633154285818331</v>
          </cell>
        </row>
        <row r="72">
          <cell r="E72">
            <v>5.7586453466410177</v>
          </cell>
        </row>
        <row r="73">
          <cell r="E73">
            <v>5.633154285818331</v>
          </cell>
        </row>
        <row r="74">
          <cell r="E74">
            <v>5.4937197737931251</v>
          </cell>
        </row>
        <row r="75">
          <cell r="E75">
            <v>5.6889280906284139</v>
          </cell>
        </row>
        <row r="76">
          <cell r="E76">
            <v>5.8841364074637017</v>
          </cell>
        </row>
        <row r="77">
          <cell r="E77">
            <v>6.4723201731776498</v>
          </cell>
        </row>
        <row r="78">
          <cell r="E78">
            <v>6.5490064311536891</v>
          </cell>
        </row>
        <row r="79">
          <cell r="E79">
            <v>6.3956339152016124</v>
          </cell>
        </row>
        <row r="80">
          <cell r="E80">
            <v>6.2575986508447423</v>
          </cell>
        </row>
        <row r="81">
          <cell r="E81">
            <v>6.119563386487874</v>
          </cell>
        </row>
        <row r="82">
          <cell r="E82">
            <v>6.0428771285118357</v>
          </cell>
        </row>
        <row r="83">
          <cell r="E83">
            <v>6.1962496444639115</v>
          </cell>
        </row>
        <row r="84">
          <cell r="E84">
            <v>6.3342849088207824</v>
          </cell>
        </row>
        <row r="85">
          <cell r="E85">
            <v>6.1962496444639115</v>
          </cell>
        </row>
        <row r="86">
          <cell r="E86">
            <v>6.0428771285118357</v>
          </cell>
        </row>
        <row r="87">
          <cell r="E87">
            <v>6.2575986508447423</v>
          </cell>
        </row>
        <row r="88">
          <cell r="E88">
            <v>6.4723201731776498</v>
          </cell>
        </row>
        <row r="89">
          <cell r="E89">
            <v>6.7784460733315015</v>
          </cell>
        </row>
        <row r="90">
          <cell r="E90">
            <v>6.8587594154325862</v>
          </cell>
        </row>
        <row r="91">
          <cell r="E91">
            <v>6.6981327312304177</v>
          </cell>
        </row>
        <row r="92">
          <cell r="E92">
            <v>6.5535687154484661</v>
          </cell>
        </row>
        <row r="93">
          <cell r="E93">
            <v>6.4090046996665153</v>
          </cell>
        </row>
        <row r="94">
          <cell r="E94">
            <v>6.3286913575654316</v>
          </cell>
        </row>
        <row r="95">
          <cell r="E95">
            <v>6.4893180417675991</v>
          </cell>
        </row>
        <row r="96">
          <cell r="E96">
            <v>6.6338820575495525</v>
          </cell>
        </row>
        <row r="97">
          <cell r="E97">
            <v>6.4893180417675991</v>
          </cell>
        </row>
        <row r="98">
          <cell r="E98">
            <v>6.3286913575654316</v>
          </cell>
        </row>
        <row r="99">
          <cell r="E99">
            <v>6.5535687154484661</v>
          </cell>
        </row>
        <row r="100">
          <cell r="E100">
            <v>6.7784460733315015</v>
          </cell>
        </row>
        <row r="101">
          <cell r="E101">
            <v>7.0083450259947027</v>
          </cell>
        </row>
        <row r="102">
          <cell r="E102">
            <v>7.0913822893358729</v>
          </cell>
        </row>
        <row r="103">
          <cell r="E103">
            <v>6.9253077626535333</v>
          </cell>
        </row>
        <row r="104">
          <cell r="E104">
            <v>6.7758406886394287</v>
          </cell>
        </row>
        <row r="105">
          <cell r="E105">
            <v>6.626373614625324</v>
          </cell>
        </row>
        <row r="106">
          <cell r="E106">
            <v>6.5433363512841547</v>
          </cell>
        </row>
        <row r="107">
          <cell r="E107">
            <v>6.7094108779664925</v>
          </cell>
        </row>
        <row r="108">
          <cell r="E108">
            <v>6.8588779519805998</v>
          </cell>
        </row>
        <row r="109">
          <cell r="E109">
            <v>6.7094108779664925</v>
          </cell>
        </row>
        <row r="110">
          <cell r="E110">
            <v>6.5433363512841547</v>
          </cell>
        </row>
        <row r="111">
          <cell r="E111">
            <v>6.7758406886394287</v>
          </cell>
        </row>
        <row r="112">
          <cell r="E112">
            <v>7.0083450259947027</v>
          </cell>
        </row>
        <row r="113">
          <cell r="E113">
            <v>7.2343382901770044</v>
          </cell>
        </row>
        <row r="114">
          <cell r="E114">
            <v>7.3200531988283917</v>
          </cell>
        </row>
        <row r="115">
          <cell r="E115">
            <v>7.1486233815256188</v>
          </cell>
        </row>
        <row r="116">
          <cell r="E116">
            <v>6.9943365459531233</v>
          </cell>
        </row>
        <row r="117">
          <cell r="E117">
            <v>6.8400497103806286</v>
          </cell>
        </row>
        <row r="118">
          <cell r="E118">
            <v>6.7543348017292422</v>
          </cell>
        </row>
        <row r="119">
          <cell r="E119">
            <v>6.9257646190320141</v>
          </cell>
        </row>
        <row r="120">
          <cell r="E120">
            <v>7.0800514546045115</v>
          </cell>
        </row>
        <row r="121">
          <cell r="E121">
            <v>6.9257646190320141</v>
          </cell>
        </row>
        <row r="122">
          <cell r="E122">
            <v>6.7543348017292422</v>
          </cell>
        </row>
        <row r="123">
          <cell r="E123">
            <v>6.9943365459531233</v>
          </cell>
        </row>
        <row r="124">
          <cell r="E124">
            <v>7.2343382901770044</v>
          </cell>
        </row>
        <row r="125">
          <cell r="E125">
            <v>7.49537239886285</v>
          </cell>
        </row>
        <row r="126">
          <cell r="E126">
            <v>7.5841801287071977</v>
          </cell>
        </row>
        <row r="127">
          <cell r="E127">
            <v>7.4065646690185041</v>
          </cell>
        </row>
        <row r="128">
          <cell r="E128">
            <v>7.2467107552986798</v>
          </cell>
        </row>
        <row r="129">
          <cell r="E129">
            <v>7.0868568415788573</v>
          </cell>
        </row>
        <row r="130">
          <cell r="E130">
            <v>6.9980491117345105</v>
          </cell>
        </row>
        <row r="131">
          <cell r="E131">
            <v>7.1756645714232024</v>
          </cell>
        </row>
        <row r="132">
          <cell r="E132">
            <v>7.3355184851430284</v>
          </cell>
        </row>
        <row r="133">
          <cell r="E133">
            <v>7.1756645714232024</v>
          </cell>
        </row>
        <row r="134">
          <cell r="E134">
            <v>6.9980491117345105</v>
          </cell>
        </row>
        <row r="135">
          <cell r="E135">
            <v>7.2467107552986798</v>
          </cell>
        </row>
        <row r="136">
          <cell r="E136">
            <v>7.49537239886285</v>
          </cell>
        </row>
        <row r="137">
          <cell r="E137">
            <v>7.7626890797074486</v>
          </cell>
        </row>
        <row r="138">
          <cell r="E138">
            <v>7.8546640688035101</v>
          </cell>
        </row>
        <row r="139">
          <cell r="E139">
            <v>7.6707140906113898</v>
          </cell>
        </row>
        <row r="140">
          <cell r="E140">
            <v>7.5051591102384823</v>
          </cell>
        </row>
        <row r="141">
          <cell r="E141">
            <v>7.3396041298655748</v>
          </cell>
        </row>
        <row r="142">
          <cell r="E142">
            <v>7.247629140769515</v>
          </cell>
        </row>
        <row r="143">
          <cell r="E143">
            <v>7.4315791189616345</v>
          </cell>
        </row>
        <row r="144">
          <cell r="E144">
            <v>7.5971340993345438</v>
          </cell>
        </row>
        <row r="145">
          <cell r="E145">
            <v>7.4315791189616345</v>
          </cell>
        </row>
        <row r="146">
          <cell r="E146">
            <v>7.247629140769515</v>
          </cell>
        </row>
        <row r="147">
          <cell r="E147">
            <v>7.5051591102384823</v>
          </cell>
        </row>
        <row r="148">
          <cell r="E148">
            <v>7.7626890797074486</v>
          </cell>
        </row>
        <row r="149">
          <cell r="E149">
            <v>8.0746228988845825</v>
          </cell>
        </row>
        <row r="150">
          <cell r="E150">
            <v>8.1702937863121257</v>
          </cell>
        </row>
        <row r="151">
          <cell r="E151">
            <v>7.9789520114570411</v>
          </cell>
        </row>
        <row r="152">
          <cell r="E152">
            <v>7.8067444140874649</v>
          </cell>
        </row>
        <row r="153">
          <cell r="E153">
            <v>7.6345368167178886</v>
          </cell>
        </row>
        <row r="154">
          <cell r="E154">
            <v>7.5388659292903464</v>
          </cell>
        </row>
        <row r="155">
          <cell r="E155">
            <v>7.7302077041454309</v>
          </cell>
        </row>
        <row r="156">
          <cell r="E156">
            <v>7.9024153015150089</v>
          </cell>
        </row>
        <row r="157">
          <cell r="E157">
            <v>7.7302077041454309</v>
          </cell>
        </row>
        <row r="158">
          <cell r="E158">
            <v>7.5388659292903464</v>
          </cell>
        </row>
        <row r="159">
          <cell r="E159">
            <v>7.8067444140874649</v>
          </cell>
        </row>
        <row r="160">
          <cell r="E160">
            <v>8.0746228988845825</v>
          </cell>
        </row>
        <row r="161">
          <cell r="E161">
            <v>8.3661161556905128</v>
          </cell>
        </row>
        <row r="162">
          <cell r="E162">
            <v>8.4652407546915853</v>
          </cell>
        </row>
        <row r="163">
          <cell r="E163">
            <v>8.2669915566894403</v>
          </cell>
        </row>
        <row r="164">
          <cell r="E164">
            <v>8.0885672784875098</v>
          </cell>
        </row>
        <row r="165">
          <cell r="E165">
            <v>7.910143000285581</v>
          </cell>
        </row>
        <row r="166">
          <cell r="E166">
            <v>7.8110184012845085</v>
          </cell>
        </row>
        <row r="167">
          <cell r="E167">
            <v>8.0092675992866518</v>
          </cell>
        </row>
        <row r="168">
          <cell r="E168">
            <v>8.1876918774885841</v>
          </cell>
        </row>
        <row r="169">
          <cell r="E169">
            <v>8.0092675992866518</v>
          </cell>
        </row>
        <row r="170">
          <cell r="E170">
            <v>7.8110184012845085</v>
          </cell>
        </row>
        <row r="171">
          <cell r="E171">
            <v>8.0885672784875098</v>
          </cell>
        </row>
        <row r="172">
          <cell r="E172">
            <v>8.3661161556905128</v>
          </cell>
        </row>
        <row r="173">
          <cell r="E173">
            <v>8.6353524477575458</v>
          </cell>
        </row>
        <row r="174">
          <cell r="E174">
            <v>8.7376670502191303</v>
          </cell>
        </row>
        <row r="175">
          <cell r="E175">
            <v>8.533037845295965</v>
          </cell>
        </row>
        <row r="176">
          <cell r="E176">
            <v>8.3488715608651169</v>
          </cell>
        </row>
        <row r="177">
          <cell r="E177">
            <v>8.1647052764342689</v>
          </cell>
        </row>
        <row r="178">
          <cell r="E178">
            <v>8.0623906739726863</v>
          </cell>
        </row>
        <row r="179">
          <cell r="E179">
            <v>8.2670198788958498</v>
          </cell>
        </row>
        <row r="180">
          <cell r="E180">
            <v>8.4511861633267014</v>
          </cell>
        </row>
        <row r="181">
          <cell r="E181">
            <v>8.2670198788958498</v>
          </cell>
        </row>
        <row r="182">
          <cell r="E182">
            <v>8.0623906739726863</v>
          </cell>
        </row>
        <row r="183">
          <cell r="E183">
            <v>8.3488715608651169</v>
          </cell>
        </row>
        <row r="184">
          <cell r="E184">
            <v>8.6353524477575458</v>
          </cell>
        </row>
        <row r="185">
          <cell r="E185">
            <v>8.9244060875068154</v>
          </cell>
        </row>
        <row r="186">
          <cell r="E186">
            <v>9.0301454961265648</v>
          </cell>
        </row>
        <row r="187">
          <cell r="E187">
            <v>8.8186666788870678</v>
          </cell>
        </row>
        <row r="188">
          <cell r="E188">
            <v>8.6283357433715189</v>
          </cell>
        </row>
        <row r="189">
          <cell r="E189">
            <v>8.4380048078559717</v>
          </cell>
        </row>
        <row r="190">
          <cell r="E190">
            <v>8.3322653992362223</v>
          </cell>
        </row>
        <row r="191">
          <cell r="E191">
            <v>8.5437442164757194</v>
          </cell>
        </row>
        <row r="192">
          <cell r="E192">
            <v>8.73407515199127</v>
          </cell>
        </row>
        <row r="193">
          <cell r="E193">
            <v>8.5437442164757194</v>
          </cell>
        </row>
        <row r="194">
          <cell r="E194">
            <v>8.3322653992362223</v>
          </cell>
        </row>
        <row r="195">
          <cell r="E195">
            <v>8.6283357433715189</v>
          </cell>
        </row>
        <row r="196">
          <cell r="E196">
            <v>8.9244060875068154</v>
          </cell>
        </row>
        <row r="197">
          <cell r="E197">
            <v>9.2339285058054443</v>
          </cell>
        </row>
        <row r="198">
          <cell r="E198">
            <v>9.3433352416562201</v>
          </cell>
        </row>
        <row r="199">
          <cell r="E199">
            <v>9.1245217699546686</v>
          </cell>
        </row>
        <row r="200">
          <cell r="E200">
            <v>8.9275896454232733</v>
          </cell>
        </row>
        <row r="201">
          <cell r="E201">
            <v>8.730657520891878</v>
          </cell>
        </row>
        <row r="202">
          <cell r="E202">
            <v>8.621250785041104</v>
          </cell>
        </row>
        <row r="203">
          <cell r="E203">
            <v>8.8400642567426537</v>
          </cell>
        </row>
        <row r="204">
          <cell r="E204">
            <v>9.0369963812740508</v>
          </cell>
        </row>
        <row r="205">
          <cell r="E205">
            <v>8.8400642567426537</v>
          </cell>
        </row>
        <row r="206">
          <cell r="E206">
            <v>8.621250785041104</v>
          </cell>
        </row>
        <row r="207">
          <cell r="E207">
            <v>8.9275896454232733</v>
          </cell>
        </row>
        <row r="208">
          <cell r="E208">
            <v>9.2339285058054443</v>
          </cell>
        </row>
        <row r="209">
          <cell r="E209">
            <v>9.5501471689039548</v>
          </cell>
        </row>
        <row r="210">
          <cell r="E210">
            <v>9.6633005713791214</v>
          </cell>
        </row>
        <row r="211">
          <cell r="E211">
            <v>9.43699376642879</v>
          </cell>
        </row>
        <row r="212">
          <cell r="E212">
            <v>9.2333176419734926</v>
          </cell>
        </row>
        <row r="213">
          <cell r="E213">
            <v>9.0296415175181952</v>
          </cell>
        </row>
        <row r="214">
          <cell r="E214">
            <v>8.9164881150430304</v>
          </cell>
        </row>
        <row r="215">
          <cell r="E215">
            <v>9.14279491999336</v>
          </cell>
        </row>
        <row r="216">
          <cell r="E216">
            <v>9.3464710444486592</v>
          </cell>
        </row>
        <row r="217">
          <cell r="E217">
            <v>9.14279491999336</v>
          </cell>
        </row>
        <row r="218">
          <cell r="E218">
            <v>8.9164881150430304</v>
          </cell>
        </row>
        <row r="219">
          <cell r="E219">
            <v>9.2333176419734926</v>
          </cell>
        </row>
        <row r="220">
          <cell r="E220">
            <v>9.5501471689039548</v>
          </cell>
        </row>
        <row r="221">
          <cell r="E221">
            <v>9.9197132261054026</v>
          </cell>
        </row>
        <row r="222">
          <cell r="E222">
            <v>10.037245373334139</v>
          </cell>
        </row>
        <row r="223">
          <cell r="E223">
            <v>9.8021810788766661</v>
          </cell>
        </row>
        <row r="224">
          <cell r="E224">
            <v>9.590623213864939</v>
          </cell>
        </row>
        <row r="225">
          <cell r="E225">
            <v>9.3790653488532136</v>
          </cell>
        </row>
        <row r="226">
          <cell r="E226">
            <v>9.2615332016244771</v>
          </cell>
        </row>
        <row r="227">
          <cell r="E227">
            <v>9.4965974960819501</v>
          </cell>
        </row>
        <row r="228">
          <cell r="E228">
            <v>9.708155361093679</v>
          </cell>
        </row>
        <row r="229">
          <cell r="E229">
            <v>9.4965974960819501</v>
          </cell>
        </row>
        <row r="230">
          <cell r="E230">
            <v>9.2615332016244771</v>
          </cell>
        </row>
        <row r="231">
          <cell r="E231">
            <v>9.590623213864939</v>
          </cell>
        </row>
        <row r="232">
          <cell r="E232">
            <v>9.9197132261054026</v>
          </cell>
        </row>
        <row r="233">
          <cell r="E233">
            <v>10.298406854094615</v>
          </cell>
        </row>
        <row r="234">
          <cell r="E234">
            <v>10.42042589265024</v>
          </cell>
        </row>
        <row r="235">
          <cell r="E235">
            <v>10.176387815538993</v>
          </cell>
        </row>
        <row r="236">
          <cell r="E236">
            <v>9.9567535461388701</v>
          </cell>
        </row>
        <row r="237">
          <cell r="E237">
            <v>9.7371192767387491</v>
          </cell>
        </row>
        <row r="238">
          <cell r="E238">
            <v>9.6151002381831265</v>
          </cell>
        </row>
        <row r="239">
          <cell r="E239">
            <v>9.8591383152943717</v>
          </cell>
        </row>
        <row r="240">
          <cell r="E240">
            <v>10.078772584694496</v>
          </cell>
        </row>
        <row r="241">
          <cell r="E241">
            <v>9.8591383152943717</v>
          </cell>
        </row>
        <row r="242">
          <cell r="E242">
            <v>9.6151002381831265</v>
          </cell>
        </row>
        <row r="243">
          <cell r="E243">
            <v>9.9567535461388701</v>
          </cell>
        </row>
        <row r="244">
          <cell r="E244">
            <v>10.298406854094615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workbookViewId="0">
      <selection activeCell="I1" sqref="I1:I1048576"/>
    </sheetView>
  </sheetViews>
  <sheetFormatPr defaultRowHeight="14.4" x14ac:dyDescent="0.3"/>
  <cols>
    <col min="1" max="2" width="8.5546875" customWidth="1"/>
    <col min="3" max="3" width="11.6640625" style="2" bestFit="1" customWidth="1"/>
    <col min="4" max="4" width="10" style="57" bestFit="1" customWidth="1"/>
    <col min="5" max="5" width="10.44140625" style="2" bestFit="1" customWidth="1"/>
    <col min="6" max="6" width="3.44140625" customWidth="1"/>
    <col min="7" max="7" width="13.33203125" bestFit="1" customWidth="1"/>
    <col min="8" max="8" width="10.5546875" customWidth="1"/>
    <col min="9" max="9" width="1.44140625" customWidth="1"/>
    <col min="10" max="10" width="1.21875" customWidth="1"/>
    <col min="11" max="11" width="13.109375" bestFit="1" customWidth="1"/>
    <col min="12" max="12" width="14.88671875" customWidth="1"/>
    <col min="16" max="16" width="13.109375" bestFit="1" customWidth="1"/>
  </cols>
  <sheetData>
    <row r="1" spans="1:14" ht="15" x14ac:dyDescent="0.25">
      <c r="A1" s="1" t="s">
        <v>0</v>
      </c>
      <c r="D1"/>
    </row>
    <row r="2" spans="1:14" ht="65.25" thickBot="1" x14ac:dyDescent="0.3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 t="s">
        <v>6</v>
      </c>
      <c r="H2" s="8" t="s">
        <v>7</v>
      </c>
      <c r="I2" s="9"/>
    </row>
    <row r="3" spans="1:14" ht="15" x14ac:dyDescent="0.25">
      <c r="A3" s="10" t="s">
        <v>8</v>
      </c>
      <c r="B3" s="10">
        <v>2013</v>
      </c>
      <c r="C3" s="11">
        <f>'[1]NYMEX + Fundy'!E3</f>
        <v>3.7759999999999998</v>
      </c>
      <c r="D3" s="12">
        <v>0.05</v>
      </c>
      <c r="E3" s="13">
        <f t="shared" ref="E3:E66" si="0">ROUND(C3+D3,3)</f>
        <v>3.8260000000000001</v>
      </c>
      <c r="F3" s="9"/>
      <c r="G3" s="14">
        <f t="shared" ref="G3:G66" si="1">(E3/$M$6)*$M$5+($M$7*$M$8^(B3-$M$4))</f>
        <v>9.4101936799184507E-2</v>
      </c>
      <c r="H3" s="15">
        <f t="shared" ref="H3:H66" si="2">+E3+G3</f>
        <v>3.9201019367991847</v>
      </c>
      <c r="K3" s="16" t="s">
        <v>9</v>
      </c>
      <c r="L3" s="17"/>
      <c r="M3" s="18"/>
    </row>
    <row r="4" spans="1:14" x14ac:dyDescent="0.3">
      <c r="A4" s="10" t="s">
        <v>10</v>
      </c>
      <c r="B4" s="10">
        <v>2013</v>
      </c>
      <c r="C4" s="11">
        <f>'[1]NYMEX + Fundy'!E4</f>
        <v>3.9289990000000001</v>
      </c>
      <c r="D4" s="12">
        <v>0.06</v>
      </c>
      <c r="E4" s="13">
        <f t="shared" si="0"/>
        <v>3.9889999999999999</v>
      </c>
      <c r="F4" s="9"/>
      <c r="G4" s="14">
        <f t="shared" si="1"/>
        <v>9.7258919469928651E-2</v>
      </c>
      <c r="H4" s="15">
        <f t="shared" si="2"/>
        <v>4.0862589194699286</v>
      </c>
      <c r="K4" s="19" t="s">
        <v>11</v>
      </c>
      <c r="L4" s="20" t="s">
        <v>12</v>
      </c>
      <c r="M4" s="21">
        <v>2013</v>
      </c>
      <c r="N4" s="22" t="s">
        <v>13</v>
      </c>
    </row>
    <row r="5" spans="1:14" x14ac:dyDescent="0.3">
      <c r="A5" s="10" t="s">
        <v>14</v>
      </c>
      <c r="B5" s="10">
        <v>2014</v>
      </c>
      <c r="C5" s="11">
        <f>'[1]NYMEX + Fundy'!E5</f>
        <v>4.0229990000000004</v>
      </c>
      <c r="D5" s="12">
        <v>5.5E-2</v>
      </c>
      <c r="E5" s="13">
        <f t="shared" si="0"/>
        <v>4.0780000000000003</v>
      </c>
      <c r="F5" s="9"/>
      <c r="G5" s="14">
        <f t="shared" si="1"/>
        <v>9.8982670744138634E-2</v>
      </c>
      <c r="H5" s="15">
        <f t="shared" si="2"/>
        <v>4.1769826707441391</v>
      </c>
      <c r="K5" s="19" t="s">
        <v>15</v>
      </c>
      <c r="L5" s="20" t="s">
        <v>16</v>
      </c>
      <c r="M5" s="23">
        <v>1.9E-2</v>
      </c>
      <c r="N5" s="22" t="s">
        <v>13</v>
      </c>
    </row>
    <row r="6" spans="1:14" ht="15" x14ac:dyDescent="0.25">
      <c r="A6" s="10" t="s">
        <v>17</v>
      </c>
      <c r="B6" s="10">
        <v>2014</v>
      </c>
      <c r="C6" s="11">
        <f>'[1]NYMEX + Fundy'!E6</f>
        <v>4.0259999999999998</v>
      </c>
      <c r="D6" s="12">
        <v>5.5E-2</v>
      </c>
      <c r="E6" s="13">
        <f t="shared" si="0"/>
        <v>4.0810000000000004</v>
      </c>
      <c r="F6" s="9"/>
      <c r="G6" s="14">
        <f t="shared" si="1"/>
        <v>9.9040774719673819E-2</v>
      </c>
      <c r="H6" s="15">
        <f t="shared" si="2"/>
        <v>4.1800407747196742</v>
      </c>
      <c r="K6" s="19" t="s">
        <v>18</v>
      </c>
      <c r="L6" s="20" t="s">
        <v>19</v>
      </c>
      <c r="M6" s="24">
        <f>100%-M5</f>
        <v>0.98099999999999998</v>
      </c>
    </row>
    <row r="7" spans="1:14" ht="15" x14ac:dyDescent="0.25">
      <c r="A7" s="10" t="s">
        <v>20</v>
      </c>
      <c r="B7" s="10">
        <v>2014</v>
      </c>
      <c r="C7" s="11">
        <f>'[1]NYMEX + Fundy'!E7</f>
        <v>4</v>
      </c>
      <c r="D7" s="12">
        <v>5.5E-2</v>
      </c>
      <c r="E7" s="13">
        <f t="shared" si="0"/>
        <v>4.0549999999999997</v>
      </c>
      <c r="F7" s="9"/>
      <c r="G7" s="14">
        <f t="shared" si="1"/>
        <v>9.8537206931702342E-2</v>
      </c>
      <c r="H7" s="15">
        <f t="shared" si="2"/>
        <v>4.153537206931702</v>
      </c>
      <c r="K7" s="19" t="s">
        <v>21</v>
      </c>
      <c r="L7" s="20" t="s">
        <v>22</v>
      </c>
      <c r="M7" s="25">
        <f>M14</f>
        <v>0.02</v>
      </c>
    </row>
    <row r="8" spans="1:14" ht="15" x14ac:dyDescent="0.25">
      <c r="A8" s="10" t="s">
        <v>23</v>
      </c>
      <c r="B8" s="10">
        <v>2014</v>
      </c>
      <c r="C8" s="11">
        <f>'[1]NYMEX + Fundy'!E8</f>
        <v>3.9389989999999999</v>
      </c>
      <c r="D8" s="12">
        <v>0.14600000000000002</v>
      </c>
      <c r="E8" s="13">
        <f t="shared" si="0"/>
        <v>4.085</v>
      </c>
      <c r="F8" s="9"/>
      <c r="G8" s="14">
        <f t="shared" si="1"/>
        <v>9.9118246687054032E-2</v>
      </c>
      <c r="H8" s="15">
        <f t="shared" si="2"/>
        <v>4.1841182466870537</v>
      </c>
      <c r="K8" s="19" t="s">
        <v>24</v>
      </c>
      <c r="L8" s="20" t="s">
        <v>25</v>
      </c>
      <c r="M8" s="26">
        <v>1</v>
      </c>
      <c r="N8" s="22"/>
    </row>
    <row r="9" spans="1:14" ht="15" x14ac:dyDescent="0.25">
      <c r="A9" s="10" t="s">
        <v>26</v>
      </c>
      <c r="B9" s="10">
        <v>2014</v>
      </c>
      <c r="C9" s="11">
        <f>'[1]NYMEX + Fundy'!E9</f>
        <v>3.956</v>
      </c>
      <c r="D9" s="12">
        <v>0.126</v>
      </c>
      <c r="E9" s="13">
        <f t="shared" si="0"/>
        <v>4.0819999999999999</v>
      </c>
      <c r="F9" s="9"/>
      <c r="G9" s="14">
        <f t="shared" si="1"/>
        <v>9.9060142711518862E-2</v>
      </c>
      <c r="H9" s="15">
        <f t="shared" si="2"/>
        <v>4.1810601427115186</v>
      </c>
      <c r="K9" s="27"/>
      <c r="L9" s="28"/>
      <c r="M9" s="29"/>
    </row>
    <row r="10" spans="1:14" ht="15" x14ac:dyDescent="0.25">
      <c r="A10" s="10" t="s">
        <v>27</v>
      </c>
      <c r="B10" s="10">
        <v>2014</v>
      </c>
      <c r="C10" s="11">
        <f>'[1]NYMEX + Fundy'!E10</f>
        <v>3.9830000000000001</v>
      </c>
      <c r="D10" s="12">
        <v>0.20100000000000001</v>
      </c>
      <c r="E10" s="13">
        <f t="shared" si="0"/>
        <v>4.1840000000000002</v>
      </c>
      <c r="F10" s="9"/>
      <c r="G10" s="14">
        <f t="shared" si="1"/>
        <v>0.10103567787971458</v>
      </c>
      <c r="H10" s="15">
        <f t="shared" si="2"/>
        <v>4.2850356778797147</v>
      </c>
      <c r="K10" s="27"/>
      <c r="L10" s="28"/>
      <c r="M10" s="29"/>
    </row>
    <row r="11" spans="1:14" ht="15" x14ac:dyDescent="0.25">
      <c r="A11" s="10" t="s">
        <v>28</v>
      </c>
      <c r="B11" s="10">
        <v>2014</v>
      </c>
      <c r="C11" s="11">
        <f>'[1]NYMEX + Fundy'!E11</f>
        <v>4.0139990000000001</v>
      </c>
      <c r="D11" s="12">
        <v>0.20600000000000002</v>
      </c>
      <c r="E11" s="13">
        <f t="shared" si="0"/>
        <v>4.22</v>
      </c>
      <c r="F11" s="9"/>
      <c r="G11" s="14">
        <f t="shared" si="1"/>
        <v>0.10173292558613659</v>
      </c>
      <c r="H11" s="15">
        <f t="shared" si="2"/>
        <v>4.3217329255861365</v>
      </c>
      <c r="K11" s="27"/>
      <c r="L11" s="30" t="s">
        <v>29</v>
      </c>
      <c r="M11" s="31"/>
    </row>
    <row r="12" spans="1:14" x14ac:dyDescent="0.3">
      <c r="A12" s="10" t="s">
        <v>30</v>
      </c>
      <c r="B12" s="10">
        <v>2014</v>
      </c>
      <c r="C12" s="11">
        <f>'[1]NYMEX + Fundy'!E12</f>
        <v>4.0250000000000004</v>
      </c>
      <c r="D12" s="12">
        <v>0.22600000000000001</v>
      </c>
      <c r="E12" s="13">
        <f t="shared" si="0"/>
        <v>4.2510000000000003</v>
      </c>
      <c r="F12" s="9"/>
      <c r="G12" s="14">
        <f t="shared" si="1"/>
        <v>0.10233333333333335</v>
      </c>
      <c r="H12" s="15">
        <f t="shared" si="2"/>
        <v>4.3533333333333335</v>
      </c>
      <c r="K12" s="27"/>
      <c r="L12" s="20" t="s">
        <v>22</v>
      </c>
      <c r="M12" s="32">
        <v>0.02</v>
      </c>
      <c r="N12" s="22" t="s">
        <v>13</v>
      </c>
    </row>
    <row r="13" spans="1:14" x14ac:dyDescent="0.3">
      <c r="A13" s="10" t="s">
        <v>31</v>
      </c>
      <c r="B13" s="10">
        <v>2014</v>
      </c>
      <c r="C13" s="11">
        <f>'[1]NYMEX + Fundy'!E13</f>
        <v>4.0179999999999998</v>
      </c>
      <c r="D13" s="12">
        <v>0.216</v>
      </c>
      <c r="E13" s="13">
        <f t="shared" si="0"/>
        <v>4.234</v>
      </c>
      <c r="F13" s="9"/>
      <c r="G13" s="14">
        <f t="shared" si="1"/>
        <v>0.10200407747196738</v>
      </c>
      <c r="H13" s="15">
        <f t="shared" si="2"/>
        <v>4.3360040774719675</v>
      </c>
      <c r="K13" s="27"/>
      <c r="L13" s="20" t="s">
        <v>32</v>
      </c>
      <c r="M13" s="32">
        <v>0</v>
      </c>
      <c r="N13" s="22" t="s">
        <v>13</v>
      </c>
    </row>
    <row r="14" spans="1:14" ht="15" x14ac:dyDescent="0.25">
      <c r="A14" s="10" t="s">
        <v>33</v>
      </c>
      <c r="B14" s="10">
        <v>2014</v>
      </c>
      <c r="C14" s="11">
        <f>'[1]NYMEX + Fundy'!E14</f>
        <v>4.034999</v>
      </c>
      <c r="D14" s="12">
        <v>0.216</v>
      </c>
      <c r="E14" s="13">
        <f t="shared" si="0"/>
        <v>4.2510000000000003</v>
      </c>
      <c r="F14" s="9"/>
      <c r="G14" s="14">
        <f t="shared" si="1"/>
        <v>0.10233333333333335</v>
      </c>
      <c r="H14" s="15">
        <f t="shared" si="2"/>
        <v>4.3533333333333335</v>
      </c>
      <c r="K14" s="27"/>
      <c r="L14" s="33" t="s">
        <v>34</v>
      </c>
      <c r="M14" s="25">
        <f>SUM(M12:M13)</f>
        <v>0.02</v>
      </c>
      <c r="N14" s="22"/>
    </row>
    <row r="15" spans="1:14" ht="15.75" thickBot="1" x14ac:dyDescent="0.3">
      <c r="A15" s="10" t="s">
        <v>8</v>
      </c>
      <c r="B15" s="10">
        <v>2014</v>
      </c>
      <c r="C15" s="11">
        <f>'[1]NYMEX + Fundy'!E15</f>
        <v>4.0989990000000001</v>
      </c>
      <c r="D15" s="12">
        <v>5.6000000000000001E-2</v>
      </c>
      <c r="E15" s="13">
        <f t="shared" si="0"/>
        <v>4.1550000000000002</v>
      </c>
      <c r="F15" s="9"/>
      <c r="G15" s="14">
        <f t="shared" si="1"/>
        <v>0.10047400611620795</v>
      </c>
      <c r="H15" s="15">
        <f t="shared" si="2"/>
        <v>4.2554740061162084</v>
      </c>
      <c r="K15" s="34"/>
      <c r="L15" s="35"/>
      <c r="M15" s="36"/>
    </row>
    <row r="16" spans="1:14" ht="15" x14ac:dyDescent="0.25">
      <c r="A16" s="10" t="s">
        <v>10</v>
      </c>
      <c r="B16" s="10">
        <v>2014</v>
      </c>
      <c r="C16" s="11">
        <f>'[1]NYMEX + Fundy'!E16</f>
        <v>4.2469999999999999</v>
      </c>
      <c r="D16" s="12">
        <v>5.6000000000000001E-2</v>
      </c>
      <c r="E16" s="13">
        <f t="shared" si="0"/>
        <v>4.3029999999999999</v>
      </c>
      <c r="F16" s="9"/>
      <c r="G16" s="14">
        <f t="shared" si="1"/>
        <v>0.10334046890927626</v>
      </c>
      <c r="H16" s="15">
        <f t="shared" si="2"/>
        <v>4.406340468909276</v>
      </c>
    </row>
    <row r="17" spans="1:17" ht="15.75" thickBot="1" x14ac:dyDescent="0.3">
      <c r="A17" s="10" t="s">
        <v>14</v>
      </c>
      <c r="B17" s="10">
        <v>2015</v>
      </c>
      <c r="C17" s="11">
        <f>'[1]NYMEX + Fundy'!E17</f>
        <v>4.3319989999999997</v>
      </c>
      <c r="D17" s="12">
        <v>5.6000000000000001E-2</v>
      </c>
      <c r="E17" s="13">
        <f t="shared" si="0"/>
        <v>4.3879999999999999</v>
      </c>
      <c r="F17" s="9"/>
      <c r="G17" s="14">
        <f t="shared" si="1"/>
        <v>0.10498674821610601</v>
      </c>
      <c r="H17" s="15">
        <f t="shared" si="2"/>
        <v>4.4929867482161061</v>
      </c>
    </row>
    <row r="18" spans="1:17" ht="15" x14ac:dyDescent="0.25">
      <c r="A18" s="10" t="s">
        <v>17</v>
      </c>
      <c r="B18" s="10">
        <v>2015</v>
      </c>
      <c r="C18" s="11">
        <f>'[1]NYMEX + Fundy'!E18</f>
        <v>4.3090000000000002</v>
      </c>
      <c r="D18" s="12">
        <v>5.6000000000000001E-2</v>
      </c>
      <c r="E18" s="13">
        <f t="shared" si="0"/>
        <v>4.3650000000000002</v>
      </c>
      <c r="F18" s="9"/>
      <c r="G18" s="14">
        <f t="shared" si="1"/>
        <v>0.10454128440366973</v>
      </c>
      <c r="H18" s="15">
        <f t="shared" si="2"/>
        <v>4.4695412844036699</v>
      </c>
      <c r="K18" s="37" t="s">
        <v>9</v>
      </c>
      <c r="L18" s="38"/>
      <c r="M18" s="39"/>
      <c r="O18" s="9"/>
      <c r="P18" s="9"/>
      <c r="Q18" s="9"/>
    </row>
    <row r="19" spans="1:17" ht="15" x14ac:dyDescent="0.25">
      <c r="A19" s="10" t="s">
        <v>20</v>
      </c>
      <c r="B19" s="10">
        <v>2015</v>
      </c>
      <c r="C19" s="11">
        <f>'[1]NYMEX + Fundy'!E19</f>
        <v>4.242</v>
      </c>
      <c r="D19" s="12">
        <v>5.6000000000000001E-2</v>
      </c>
      <c r="E19" s="13">
        <f t="shared" si="0"/>
        <v>4.298</v>
      </c>
      <c r="F19" s="9"/>
      <c r="G19" s="14">
        <f t="shared" si="1"/>
        <v>0.10324362895005096</v>
      </c>
      <c r="H19" s="15">
        <f t="shared" si="2"/>
        <v>4.4012436289500512</v>
      </c>
      <c r="I19" s="40"/>
      <c r="K19" s="41" t="s">
        <v>16</v>
      </c>
      <c r="L19" s="42">
        <v>1.9E-2</v>
      </c>
      <c r="M19" s="43"/>
      <c r="O19" s="44"/>
      <c r="P19" s="30"/>
      <c r="Q19" s="40"/>
    </row>
    <row r="20" spans="1:17" ht="15.75" thickBot="1" x14ac:dyDescent="0.3">
      <c r="A20" s="10" t="s">
        <v>23</v>
      </c>
      <c r="B20" s="10">
        <v>2015</v>
      </c>
      <c r="C20" s="11">
        <f>'[1]NYMEX + Fundy'!E20</f>
        <v>4.026999</v>
      </c>
      <c r="D20" s="12">
        <v>0.2</v>
      </c>
      <c r="E20" s="13">
        <f t="shared" si="0"/>
        <v>4.2270000000000003</v>
      </c>
      <c r="F20" s="9"/>
      <c r="G20" s="14">
        <f t="shared" si="1"/>
        <v>0.101868501529052</v>
      </c>
      <c r="H20" s="15">
        <f t="shared" si="2"/>
        <v>4.328868501529052</v>
      </c>
      <c r="I20" s="20"/>
      <c r="K20" s="45" t="s">
        <v>29</v>
      </c>
      <c r="L20" s="46">
        <v>0.02</v>
      </c>
      <c r="M20" s="36"/>
      <c r="O20" s="47"/>
      <c r="P20" s="20"/>
      <c r="Q20" s="48"/>
    </row>
    <row r="21" spans="1:17" ht="15" x14ac:dyDescent="0.25">
      <c r="A21" s="10" t="s">
        <v>26</v>
      </c>
      <c r="B21" s="10">
        <v>2015</v>
      </c>
      <c r="C21" s="11">
        <f>'[1]NYMEX + Fundy'!E21</f>
        <v>4.0339989999999997</v>
      </c>
      <c r="D21" s="12">
        <v>0.2</v>
      </c>
      <c r="E21" s="13">
        <f t="shared" si="0"/>
        <v>4.234</v>
      </c>
      <c r="F21" s="9"/>
      <c r="G21" s="14">
        <f t="shared" si="1"/>
        <v>0.10200407747196738</v>
      </c>
      <c r="H21" s="15">
        <f t="shared" si="2"/>
        <v>4.3360040774719675</v>
      </c>
      <c r="I21" s="49"/>
      <c r="J21" s="22"/>
      <c r="K21" s="9"/>
      <c r="L21" s="9"/>
      <c r="M21" s="9"/>
      <c r="O21" s="47"/>
      <c r="P21" s="20"/>
      <c r="Q21" s="50"/>
    </row>
    <row r="22" spans="1:17" ht="15" x14ac:dyDescent="0.25">
      <c r="A22" s="10" t="s">
        <v>27</v>
      </c>
      <c r="B22" s="10">
        <v>2015</v>
      </c>
      <c r="C22" s="11">
        <f>'[1]NYMEX + Fundy'!E22</f>
        <v>4.0549989999999996</v>
      </c>
      <c r="D22" s="12">
        <v>0.2</v>
      </c>
      <c r="E22" s="13">
        <f t="shared" si="0"/>
        <v>4.2549999999999999</v>
      </c>
      <c r="F22" s="9"/>
      <c r="G22" s="14">
        <f t="shared" si="1"/>
        <v>0.10241080530071356</v>
      </c>
      <c r="H22" s="15">
        <f t="shared" si="2"/>
        <v>4.357410805300713</v>
      </c>
      <c r="I22" s="49"/>
      <c r="J22" s="9"/>
      <c r="K22" s="44"/>
      <c r="L22" s="30"/>
      <c r="M22" s="40"/>
      <c r="O22" s="47"/>
      <c r="P22" s="20"/>
      <c r="Q22" s="49"/>
    </row>
    <row r="23" spans="1:17" ht="15" x14ac:dyDescent="0.25">
      <c r="A23" s="10" t="s">
        <v>28</v>
      </c>
      <c r="B23" s="10">
        <v>2015</v>
      </c>
      <c r="C23" s="11">
        <f>'[1]NYMEX + Fundy'!E23</f>
        <v>4.0799989999999999</v>
      </c>
      <c r="D23" s="12">
        <v>0.2</v>
      </c>
      <c r="E23" s="13">
        <f t="shared" si="0"/>
        <v>4.28</v>
      </c>
      <c r="F23" s="9"/>
      <c r="G23" s="14">
        <f t="shared" si="1"/>
        <v>0.10289500509683996</v>
      </c>
      <c r="H23" s="15">
        <f t="shared" si="2"/>
        <v>4.3828950050968398</v>
      </c>
      <c r="I23" s="51"/>
      <c r="J23" s="9"/>
      <c r="K23" s="47"/>
      <c r="L23" s="20"/>
      <c r="M23" s="48"/>
      <c r="O23" s="47"/>
      <c r="P23" s="20"/>
      <c r="Q23" s="51"/>
    </row>
    <row r="24" spans="1:17" ht="15" x14ac:dyDescent="0.25">
      <c r="A24" s="10" t="s">
        <v>30</v>
      </c>
      <c r="B24" s="10">
        <v>2015</v>
      </c>
      <c r="C24" s="11">
        <f>'[1]NYMEX + Fundy'!E24</f>
        <v>4.0919999999999996</v>
      </c>
      <c r="D24" s="12">
        <v>0.2</v>
      </c>
      <c r="E24" s="13">
        <f t="shared" si="0"/>
        <v>4.2919999999999998</v>
      </c>
      <c r="F24" s="9"/>
      <c r="G24" s="14">
        <f t="shared" si="1"/>
        <v>0.10312742099898063</v>
      </c>
      <c r="H24" s="15">
        <f t="shared" si="2"/>
        <v>4.3951274209989801</v>
      </c>
      <c r="I24" s="49"/>
      <c r="J24" s="9"/>
      <c r="K24" s="47"/>
      <c r="L24" s="20"/>
      <c r="M24" s="50"/>
      <c r="N24" s="22"/>
      <c r="O24" s="47"/>
      <c r="P24" s="20"/>
      <c r="Q24" s="52"/>
    </row>
    <row r="25" spans="1:17" ht="15" x14ac:dyDescent="0.25">
      <c r="A25" s="10" t="s">
        <v>31</v>
      </c>
      <c r="B25" s="10">
        <v>2015</v>
      </c>
      <c r="C25" s="11">
        <f>'[1]NYMEX + Fundy'!E25</f>
        <v>4.0910000000000002</v>
      </c>
      <c r="D25" s="12">
        <v>0.2</v>
      </c>
      <c r="E25" s="13">
        <f t="shared" si="0"/>
        <v>4.2910000000000004</v>
      </c>
      <c r="F25" s="9"/>
      <c r="G25" s="14">
        <f t="shared" si="1"/>
        <v>0.10310805300713559</v>
      </c>
      <c r="H25" s="15">
        <f t="shared" si="2"/>
        <v>4.3941080530071357</v>
      </c>
      <c r="I25" s="53"/>
      <c r="J25" s="9"/>
      <c r="K25" s="47"/>
      <c r="L25" s="20"/>
      <c r="M25" s="49"/>
      <c r="N25" s="22"/>
      <c r="O25" s="20"/>
      <c r="P25" s="28"/>
      <c r="Q25" s="53"/>
    </row>
    <row r="26" spans="1:17" ht="15" x14ac:dyDescent="0.25">
      <c r="A26" s="10" t="s">
        <v>33</v>
      </c>
      <c r="B26" s="10">
        <v>2015</v>
      </c>
      <c r="C26" s="11">
        <f>'[1]NYMEX + Fundy'!E26</f>
        <v>4.1129990000000003</v>
      </c>
      <c r="D26" s="12">
        <v>0.2</v>
      </c>
      <c r="E26" s="13">
        <f t="shared" si="0"/>
        <v>4.3129999999999997</v>
      </c>
      <c r="F26" s="9"/>
      <c r="G26" s="14">
        <f t="shared" si="1"/>
        <v>0.10353414882772681</v>
      </c>
      <c r="H26" s="15">
        <f t="shared" si="2"/>
        <v>4.4165341488277265</v>
      </c>
      <c r="I26" s="53"/>
      <c r="J26" s="9"/>
      <c r="K26" s="47"/>
      <c r="L26" s="20"/>
      <c r="M26" s="51"/>
      <c r="O26" s="20"/>
      <c r="P26" s="28"/>
      <c r="Q26" s="53"/>
    </row>
    <row r="27" spans="1:17" x14ac:dyDescent="0.3">
      <c r="A27" s="10" t="s">
        <v>8</v>
      </c>
      <c r="B27" s="10">
        <v>2015</v>
      </c>
      <c r="C27" s="11">
        <f>'[1]NYMEX + Fundy'!E27</f>
        <v>4.1840000000000002</v>
      </c>
      <c r="D27" s="12">
        <v>0.06</v>
      </c>
      <c r="E27" s="13">
        <f t="shared" si="0"/>
        <v>4.2439999999999998</v>
      </c>
      <c r="F27" s="9"/>
      <c r="G27" s="14">
        <f t="shared" si="1"/>
        <v>0.10219775739041793</v>
      </c>
      <c r="H27" s="15">
        <f t="shared" si="2"/>
        <v>4.346197757390418</v>
      </c>
      <c r="I27" s="20"/>
      <c r="J27" s="9"/>
      <c r="K27" s="47"/>
      <c r="L27" s="20"/>
      <c r="M27" s="52"/>
      <c r="O27" s="20"/>
      <c r="P27" s="30"/>
      <c r="Q27" s="20"/>
    </row>
    <row r="28" spans="1:17" x14ac:dyDescent="0.3">
      <c r="A28" s="10" t="s">
        <v>10</v>
      </c>
      <c r="B28" s="10">
        <v>2015</v>
      </c>
      <c r="C28" s="11">
        <f>'[1]NYMEX + Fundy'!E28</f>
        <v>4.3419999999999996</v>
      </c>
      <c r="D28" s="12">
        <v>0.06</v>
      </c>
      <c r="E28" s="13">
        <f t="shared" si="0"/>
        <v>4.4020000000000001</v>
      </c>
      <c r="F28" s="9"/>
      <c r="G28" s="14">
        <f t="shared" si="1"/>
        <v>0.10525790010193679</v>
      </c>
      <c r="H28" s="15">
        <f t="shared" si="2"/>
        <v>4.5072579001019371</v>
      </c>
      <c r="I28" s="51"/>
      <c r="J28" s="22"/>
      <c r="K28" s="20"/>
      <c r="L28" s="28"/>
      <c r="M28" s="53"/>
      <c r="N28" s="22"/>
      <c r="O28" s="20"/>
      <c r="P28" s="20"/>
      <c r="Q28" s="54"/>
    </row>
    <row r="29" spans="1:17" x14ac:dyDescent="0.3">
      <c r="A29" s="10" t="s">
        <v>14</v>
      </c>
      <c r="B29" s="10">
        <v>2016</v>
      </c>
      <c r="C29" s="11">
        <f>'[1]NYMEX + Fundy'!E29</f>
        <v>4.4285554940464165</v>
      </c>
      <c r="D29" s="12">
        <v>6.0500000000000005E-2</v>
      </c>
      <c r="E29" s="13">
        <f t="shared" si="0"/>
        <v>4.4889999999999999</v>
      </c>
      <c r="F29" s="9"/>
      <c r="G29" s="14">
        <f t="shared" si="1"/>
        <v>0.10694291539245668</v>
      </c>
      <c r="H29" s="15">
        <f t="shared" si="2"/>
        <v>4.5959429153924569</v>
      </c>
      <c r="I29" s="51"/>
      <c r="J29" s="22"/>
      <c r="K29" s="20"/>
      <c r="L29" s="28"/>
      <c r="M29" s="53"/>
      <c r="O29" s="20"/>
      <c r="P29" s="20"/>
      <c r="Q29" s="54"/>
    </row>
    <row r="30" spans="1:17" x14ac:dyDescent="0.3">
      <c r="A30" s="10" t="s">
        <v>17</v>
      </c>
      <c r="B30" s="10">
        <v>2016</v>
      </c>
      <c r="C30" s="11">
        <f>'[1]NYMEX + Fundy'!E30</f>
        <v>4.4172769946816111</v>
      </c>
      <c r="D30" s="12">
        <v>6.0500000000000005E-2</v>
      </c>
      <c r="E30" s="13">
        <f t="shared" si="0"/>
        <v>4.4779999999999998</v>
      </c>
      <c r="F30" s="9"/>
      <c r="G30" s="14">
        <f t="shared" si="1"/>
        <v>0.10672986748216105</v>
      </c>
      <c r="H30" s="15">
        <f t="shared" si="2"/>
        <v>4.584729867482161</v>
      </c>
      <c r="I30" s="54"/>
      <c r="J30" s="22"/>
      <c r="K30" s="20"/>
      <c r="L30" s="30"/>
      <c r="M30" s="20"/>
      <c r="O30" s="20"/>
      <c r="P30" s="20"/>
      <c r="Q30" s="54"/>
    </row>
    <row r="31" spans="1:17" x14ac:dyDescent="0.3">
      <c r="A31" s="10" t="s">
        <v>20</v>
      </c>
      <c r="B31" s="10">
        <v>2016</v>
      </c>
      <c r="C31" s="11">
        <f>'[1]NYMEX + Fundy'!E31</f>
        <v>4.3495832322560828</v>
      </c>
      <c r="D31" s="12">
        <v>6.0500000000000005E-2</v>
      </c>
      <c r="E31" s="13">
        <f t="shared" si="0"/>
        <v>4.41</v>
      </c>
      <c r="F31" s="9"/>
      <c r="G31" s="14">
        <f t="shared" si="1"/>
        <v>0.10541284403669725</v>
      </c>
      <c r="H31" s="15">
        <f t="shared" si="2"/>
        <v>4.515412844036697</v>
      </c>
      <c r="I31" s="51"/>
      <c r="J31" s="9"/>
      <c r="K31" s="20"/>
      <c r="L31" s="20"/>
      <c r="M31" s="54"/>
      <c r="O31" s="20"/>
      <c r="P31" s="20"/>
      <c r="Q31" s="51"/>
    </row>
    <row r="32" spans="1:17" x14ac:dyDescent="0.3">
      <c r="A32" s="10" t="s">
        <v>23</v>
      </c>
      <c r="B32" s="10">
        <v>2016</v>
      </c>
      <c r="C32" s="11">
        <f>'[1]NYMEX + Fundy'!E32</f>
        <v>4.1312109312885115</v>
      </c>
      <c r="D32" s="12">
        <v>0.1991</v>
      </c>
      <c r="E32" s="13">
        <f t="shared" si="0"/>
        <v>4.33</v>
      </c>
      <c r="F32" s="9"/>
      <c r="G32" s="14">
        <f t="shared" si="1"/>
        <v>0.10386340468909278</v>
      </c>
      <c r="H32" s="15">
        <f t="shared" si="2"/>
        <v>4.4338634046890926</v>
      </c>
      <c r="I32" s="9"/>
      <c r="J32" s="9"/>
      <c r="K32" s="20"/>
      <c r="L32" s="20"/>
      <c r="M32" s="54"/>
      <c r="N32" s="22"/>
      <c r="O32" s="20"/>
      <c r="P32" s="9"/>
      <c r="Q32" s="9"/>
    </row>
    <row r="33" spans="1:17" x14ac:dyDescent="0.3">
      <c r="A33" s="10" t="s">
        <v>26</v>
      </c>
      <c r="B33" s="10">
        <v>2016</v>
      </c>
      <c r="C33" s="11">
        <f>'[1]NYMEX + Fundy'!E33</f>
        <v>4.1330544744611393</v>
      </c>
      <c r="D33" s="12">
        <v>0.1991</v>
      </c>
      <c r="E33" s="13">
        <f t="shared" si="0"/>
        <v>4.3319999999999999</v>
      </c>
      <c r="F33" s="9"/>
      <c r="G33" s="14">
        <f t="shared" si="1"/>
        <v>0.10390214067278288</v>
      </c>
      <c r="H33" s="15">
        <f t="shared" si="2"/>
        <v>4.4359021406727823</v>
      </c>
      <c r="I33" s="9"/>
      <c r="J33" s="9"/>
      <c r="K33" s="20"/>
      <c r="L33" s="20"/>
      <c r="M33" s="54"/>
      <c r="N33" s="22"/>
      <c r="O33" s="9"/>
      <c r="P33" s="9"/>
      <c r="Q33" s="9"/>
    </row>
    <row r="34" spans="1:17" x14ac:dyDescent="0.3">
      <c r="A34" s="10" t="s">
        <v>27</v>
      </c>
      <c r="B34" s="10">
        <v>2016</v>
      </c>
      <c r="C34" s="11">
        <f>'[1]NYMEX + Fundy'!E34</f>
        <v>4.1473333095870348</v>
      </c>
      <c r="D34" s="12">
        <v>0.1991</v>
      </c>
      <c r="E34" s="13">
        <f t="shared" si="0"/>
        <v>4.3460000000000001</v>
      </c>
      <c r="F34" s="9"/>
      <c r="G34" s="14">
        <f t="shared" si="1"/>
        <v>0.10417329255861366</v>
      </c>
      <c r="H34" s="15">
        <f t="shared" si="2"/>
        <v>4.4501732925586142</v>
      </c>
      <c r="I34" s="9"/>
      <c r="J34" s="9"/>
      <c r="K34" s="20"/>
      <c r="L34" s="20"/>
      <c r="M34" s="51"/>
      <c r="N34" s="22"/>
    </row>
    <row r="35" spans="1:17" x14ac:dyDescent="0.3">
      <c r="A35" s="10" t="s">
        <v>28</v>
      </c>
      <c r="B35" s="10">
        <v>2016</v>
      </c>
      <c r="C35" s="11">
        <f>'[1]NYMEX + Fundy'!E35</f>
        <v>4.2058116873063174</v>
      </c>
      <c r="D35" s="12">
        <v>0.1991</v>
      </c>
      <c r="E35" s="13">
        <f t="shared" si="0"/>
        <v>4.4050000000000002</v>
      </c>
      <c r="F35" s="9"/>
      <c r="G35" s="14">
        <f t="shared" si="1"/>
        <v>0.10531600407747198</v>
      </c>
      <c r="H35" s="15">
        <f t="shared" si="2"/>
        <v>4.5103160040774721</v>
      </c>
      <c r="I35" s="9"/>
      <c r="J35" s="9"/>
      <c r="K35" s="20"/>
      <c r="L35" s="9"/>
      <c r="M35" s="9"/>
    </row>
    <row r="36" spans="1:17" x14ac:dyDescent="0.3">
      <c r="A36" s="10" t="s">
        <v>30</v>
      </c>
      <c r="B36" s="10">
        <v>2016</v>
      </c>
      <c r="C36" s="11">
        <f>'[1]NYMEX + Fundy'!E36</f>
        <v>4.2567975289321325</v>
      </c>
      <c r="D36" s="12">
        <v>0.1991</v>
      </c>
      <c r="E36" s="13">
        <f t="shared" si="0"/>
        <v>4.4560000000000004</v>
      </c>
      <c r="F36" s="9"/>
      <c r="G36" s="14">
        <f t="shared" si="1"/>
        <v>0.10630377166156985</v>
      </c>
      <c r="H36" s="15">
        <f t="shared" si="2"/>
        <v>4.5623037716615702</v>
      </c>
      <c r="I36" s="9"/>
      <c r="J36" s="9"/>
      <c r="K36" s="9"/>
      <c r="L36" s="9"/>
      <c r="M36" s="9"/>
    </row>
    <row r="37" spans="1:17" x14ac:dyDescent="0.3">
      <c r="A37" s="10" t="s">
        <v>31</v>
      </c>
      <c r="B37" s="10">
        <v>2016</v>
      </c>
      <c r="C37" s="11">
        <f>'[1]NYMEX + Fundy'!E37</f>
        <v>4.2339972436795499</v>
      </c>
      <c r="D37" s="12">
        <v>0.1991</v>
      </c>
      <c r="E37" s="13">
        <f t="shared" si="0"/>
        <v>4.4329999999999998</v>
      </c>
      <c r="F37" s="9"/>
      <c r="G37" s="14">
        <f t="shared" si="1"/>
        <v>0.10585830784913354</v>
      </c>
      <c r="H37" s="15">
        <f t="shared" si="2"/>
        <v>4.5388583078491331</v>
      </c>
      <c r="I37" s="9"/>
      <c r="J37" s="9"/>
      <c r="K37" s="9"/>
      <c r="L37" s="9"/>
      <c r="M37" s="9"/>
    </row>
    <row r="38" spans="1:17" x14ac:dyDescent="0.3">
      <c r="A38" s="10" t="s">
        <v>33</v>
      </c>
      <c r="B38" s="10">
        <v>2016</v>
      </c>
      <c r="C38" s="11">
        <f>'[1]NYMEX + Fundy'!E38</f>
        <v>4.214090115978391</v>
      </c>
      <c r="D38" s="12">
        <v>0.1991</v>
      </c>
      <c r="E38" s="13">
        <f t="shared" si="0"/>
        <v>4.4130000000000003</v>
      </c>
      <c r="F38" s="9"/>
      <c r="G38" s="14">
        <f t="shared" si="1"/>
        <v>0.10547094801223242</v>
      </c>
      <c r="H38" s="15">
        <f t="shared" si="2"/>
        <v>4.5184709480122329</v>
      </c>
      <c r="I38" s="9"/>
      <c r="J38" s="9"/>
    </row>
    <row r="39" spans="1:17" x14ac:dyDescent="0.3">
      <c r="A39" s="10" t="s">
        <v>8</v>
      </c>
      <c r="B39" s="10">
        <v>2016</v>
      </c>
      <c r="C39" s="11">
        <f>'[1]NYMEX + Fundy'!E39</f>
        <v>4.3256895010434064</v>
      </c>
      <c r="D39" s="12">
        <v>6.3200000000000006E-2</v>
      </c>
      <c r="E39" s="13">
        <f t="shared" si="0"/>
        <v>4.3890000000000002</v>
      </c>
      <c r="F39" s="9"/>
      <c r="G39" s="14">
        <f t="shared" si="1"/>
        <v>0.10500611620795107</v>
      </c>
      <c r="H39" s="15">
        <f t="shared" si="2"/>
        <v>4.4940061162079514</v>
      </c>
      <c r="I39" s="9"/>
    </row>
    <row r="40" spans="1:17" x14ac:dyDescent="0.3">
      <c r="A40" s="10" t="s">
        <v>10</v>
      </c>
      <c r="B40" s="10">
        <v>2016</v>
      </c>
      <c r="C40" s="11">
        <f>'[1]NYMEX + Fundy'!E40</f>
        <v>4.4979974485569976</v>
      </c>
      <c r="D40" s="12">
        <v>6.3200000000000006E-2</v>
      </c>
      <c r="E40" s="13">
        <f t="shared" si="0"/>
        <v>4.5609999999999999</v>
      </c>
      <c r="F40" s="9"/>
      <c r="G40" s="14">
        <f t="shared" si="1"/>
        <v>0.10833741080530072</v>
      </c>
      <c r="H40" s="15">
        <f t="shared" si="2"/>
        <v>4.6693374108053005</v>
      </c>
      <c r="I40" s="9"/>
    </row>
    <row r="41" spans="1:17" x14ac:dyDescent="0.3">
      <c r="A41" s="10" t="s">
        <v>14</v>
      </c>
      <c r="B41" s="10">
        <v>2017</v>
      </c>
      <c r="C41" s="11">
        <f>'[1]NYMEX + Fundy'!E41</f>
        <v>4.9419144998015767</v>
      </c>
      <c r="D41" s="12">
        <v>6.3200000000000006E-2</v>
      </c>
      <c r="E41" s="13">
        <f t="shared" si="0"/>
        <v>5.0049999999999999</v>
      </c>
      <c r="F41" s="9"/>
      <c r="G41" s="14">
        <f t="shared" si="1"/>
        <v>0.1169367991845056</v>
      </c>
      <c r="H41" s="15">
        <f t="shared" si="2"/>
        <v>5.1219367991845051</v>
      </c>
      <c r="I41" s="9"/>
    </row>
    <row r="42" spans="1:17" x14ac:dyDescent="0.3">
      <c r="A42" s="10" t="s">
        <v>17</v>
      </c>
      <c r="B42" s="10">
        <v>2017</v>
      </c>
      <c r="C42" s="11">
        <f>'[1]NYMEX + Fundy'!E42</f>
        <v>4.9990426958173213</v>
      </c>
      <c r="D42" s="12">
        <v>6.3200000000000006E-2</v>
      </c>
      <c r="E42" s="13">
        <f t="shared" si="0"/>
        <v>5.0620000000000003</v>
      </c>
      <c r="F42" s="9"/>
      <c r="G42" s="14">
        <f t="shared" si="1"/>
        <v>0.11804077471967382</v>
      </c>
      <c r="H42" s="15">
        <f t="shared" si="2"/>
        <v>5.1800407747196742</v>
      </c>
      <c r="I42" s="9"/>
    </row>
    <row r="43" spans="1:17" x14ac:dyDescent="0.3">
      <c r="A43" s="10" t="s">
        <v>20</v>
      </c>
      <c r="B43" s="10">
        <v>2017</v>
      </c>
      <c r="C43" s="11">
        <f>'[1]NYMEX + Fundy'!E43</f>
        <v>4.9298932188587061</v>
      </c>
      <c r="D43" s="12">
        <v>6.3200000000000006E-2</v>
      </c>
      <c r="E43" s="13">
        <f t="shared" si="0"/>
        <v>4.9930000000000003</v>
      </c>
      <c r="F43" s="9"/>
      <c r="G43" s="14">
        <f t="shared" si="1"/>
        <v>0.11670438328236495</v>
      </c>
      <c r="H43" s="15">
        <f t="shared" si="2"/>
        <v>5.1097043832823656</v>
      </c>
      <c r="I43" s="9"/>
    </row>
    <row r="44" spans="1:17" x14ac:dyDescent="0.3">
      <c r="A44" s="10" t="s">
        <v>23</v>
      </c>
      <c r="B44" s="10">
        <v>2017</v>
      </c>
      <c r="C44" s="11">
        <f>'[1]NYMEX + Fundy'!E44</f>
        <v>4.796804457379638</v>
      </c>
      <c r="D44" s="12">
        <v>0.19950000000000001</v>
      </c>
      <c r="E44" s="13">
        <f t="shared" si="0"/>
        <v>4.9960000000000004</v>
      </c>
      <c r="F44" s="9"/>
      <c r="G44" s="14">
        <f t="shared" si="1"/>
        <v>0.1167624872579001</v>
      </c>
      <c r="H44" s="15">
        <f t="shared" si="2"/>
        <v>5.1127624872579007</v>
      </c>
      <c r="I44" s="9"/>
    </row>
    <row r="45" spans="1:17" x14ac:dyDescent="0.3">
      <c r="A45" s="10" t="s">
        <v>26</v>
      </c>
      <c r="B45" s="10">
        <v>2017</v>
      </c>
      <c r="C45" s="11">
        <f>'[1]NYMEX + Fundy'!E45</f>
        <v>4.7651909355585307</v>
      </c>
      <c r="D45" s="12">
        <v>0.19950000000000001</v>
      </c>
      <c r="E45" s="13">
        <f t="shared" si="0"/>
        <v>4.9649999999999999</v>
      </c>
      <c r="F45" s="9"/>
      <c r="G45" s="14">
        <f t="shared" si="1"/>
        <v>0.11616207951070337</v>
      </c>
      <c r="H45" s="15">
        <f t="shared" si="2"/>
        <v>5.0811620795107029</v>
      </c>
    </row>
    <row r="46" spans="1:17" x14ac:dyDescent="0.3">
      <c r="A46" s="10" t="s">
        <v>27</v>
      </c>
      <c r="B46" s="10">
        <v>2017</v>
      </c>
      <c r="C46" s="11">
        <f>'[1]NYMEX + Fundy'!E46</f>
        <v>4.7601731747635405</v>
      </c>
      <c r="D46" s="12">
        <v>0.19950000000000001</v>
      </c>
      <c r="E46" s="13">
        <f t="shared" si="0"/>
        <v>4.96</v>
      </c>
      <c r="F46" s="9"/>
      <c r="G46" s="14">
        <f t="shared" si="1"/>
        <v>0.11606523955147809</v>
      </c>
      <c r="H46" s="15">
        <f t="shared" si="2"/>
        <v>5.076065239551478</v>
      </c>
    </row>
    <row r="47" spans="1:17" x14ac:dyDescent="0.3">
      <c r="A47" s="10" t="s">
        <v>28</v>
      </c>
      <c r="B47" s="10">
        <v>2017</v>
      </c>
      <c r="C47" s="11">
        <f>'[1]NYMEX + Fundy'!E47</f>
        <v>4.894196154749709</v>
      </c>
      <c r="D47" s="12">
        <v>0.19950000000000001</v>
      </c>
      <c r="E47" s="13">
        <f t="shared" si="0"/>
        <v>5.0940000000000003</v>
      </c>
      <c r="F47" s="9"/>
      <c r="G47" s="14">
        <f t="shared" si="1"/>
        <v>0.11866055045871561</v>
      </c>
      <c r="H47" s="15">
        <f t="shared" si="2"/>
        <v>5.2126605504587156</v>
      </c>
    </row>
    <row r="48" spans="1:17" x14ac:dyDescent="0.3">
      <c r="A48" s="10" t="s">
        <v>30</v>
      </c>
      <c r="B48" s="10">
        <v>2017</v>
      </c>
      <c r="C48" s="11">
        <f>'[1]NYMEX + Fundy'!E48</f>
        <v>5.0221789347358783</v>
      </c>
      <c r="D48" s="12">
        <v>0.19950000000000001</v>
      </c>
      <c r="E48" s="13">
        <f t="shared" si="0"/>
        <v>5.2220000000000004</v>
      </c>
      <c r="F48" s="9"/>
      <c r="G48" s="14">
        <f t="shared" si="1"/>
        <v>0.12113965341488278</v>
      </c>
      <c r="H48" s="15">
        <f t="shared" si="2"/>
        <v>5.343139653414883</v>
      </c>
    </row>
    <row r="49" spans="1:8" x14ac:dyDescent="0.3">
      <c r="A49" s="10" t="s">
        <v>31</v>
      </c>
      <c r="B49" s="10">
        <v>2017</v>
      </c>
      <c r="C49" s="11">
        <f>'[1]NYMEX + Fundy'!E49</f>
        <v>4.9646187478812562</v>
      </c>
      <c r="D49" s="12">
        <v>0.19950000000000001</v>
      </c>
      <c r="E49" s="13">
        <f t="shared" si="0"/>
        <v>5.1639999999999997</v>
      </c>
      <c r="F49" s="9"/>
      <c r="G49" s="14">
        <f t="shared" si="1"/>
        <v>0.12001630988786952</v>
      </c>
      <c r="H49" s="15">
        <f t="shared" si="2"/>
        <v>5.2840163098878694</v>
      </c>
    </row>
    <row r="50" spans="1:8" x14ac:dyDescent="0.3">
      <c r="A50" s="10" t="s">
        <v>33</v>
      </c>
      <c r="B50" s="10">
        <v>2017</v>
      </c>
      <c r="C50" s="11">
        <f>'[1]NYMEX + Fundy'!E50</f>
        <v>4.8902293158221051</v>
      </c>
      <c r="D50" s="12">
        <v>0.19950000000000001</v>
      </c>
      <c r="E50" s="13">
        <f t="shared" si="0"/>
        <v>5.09</v>
      </c>
      <c r="F50" s="9"/>
      <c r="G50" s="14">
        <f t="shared" si="1"/>
        <v>0.11858307849133538</v>
      </c>
      <c r="H50" s="15">
        <f t="shared" si="2"/>
        <v>5.2085830784913352</v>
      </c>
    </row>
    <row r="51" spans="1:8" x14ac:dyDescent="0.3">
      <c r="A51" s="10" t="s">
        <v>8</v>
      </c>
      <c r="B51" s="10">
        <v>2017</v>
      </c>
      <c r="C51" s="11">
        <f>'[1]NYMEX + Fundy'!E51</f>
        <v>5.0864369249832286</v>
      </c>
      <c r="D51" s="12">
        <v>6.8100000000000008E-2</v>
      </c>
      <c r="E51" s="13">
        <f t="shared" si="0"/>
        <v>5.1550000000000002</v>
      </c>
      <c r="F51" s="9"/>
      <c r="G51" s="14">
        <f t="shared" si="1"/>
        <v>0.11984199796126403</v>
      </c>
      <c r="H51" s="15">
        <f t="shared" si="2"/>
        <v>5.2748419979612642</v>
      </c>
    </row>
    <row r="52" spans="1:8" x14ac:dyDescent="0.3">
      <c r="A52" s="10" t="s">
        <v>10</v>
      </c>
      <c r="B52" s="10">
        <v>2017</v>
      </c>
      <c r="C52" s="11">
        <f>'[1]NYMEX + Fundy'!E52</f>
        <v>5.2939368857875255</v>
      </c>
      <c r="D52" s="12">
        <v>6.8100000000000008E-2</v>
      </c>
      <c r="E52" s="13">
        <f t="shared" si="0"/>
        <v>5.3620000000000001</v>
      </c>
      <c r="F52" s="9"/>
      <c r="G52" s="14">
        <f t="shared" si="1"/>
        <v>0.12385117227319063</v>
      </c>
      <c r="H52" s="15">
        <f t="shared" si="2"/>
        <v>5.4858511722731906</v>
      </c>
    </row>
    <row r="53" spans="1:8" x14ac:dyDescent="0.3">
      <c r="A53" s="10" t="s">
        <v>14</v>
      </c>
      <c r="B53" s="55">
        <v>2018</v>
      </c>
      <c r="C53" s="11">
        <f>'[1]NYMEX + Fundy'!E53</f>
        <v>5.6028312660985682</v>
      </c>
      <c r="D53" s="12">
        <v>6.8100000000000008E-2</v>
      </c>
      <c r="E53" s="13">
        <f t="shared" si="0"/>
        <v>5.6710000000000003</v>
      </c>
      <c r="F53" s="9"/>
      <c r="G53" s="14">
        <f t="shared" si="1"/>
        <v>0.12983588175331295</v>
      </c>
      <c r="H53" s="15">
        <f t="shared" si="2"/>
        <v>5.8008358817533132</v>
      </c>
    </row>
    <row r="54" spans="1:8" x14ac:dyDescent="0.3">
      <c r="A54" s="10" t="s">
        <v>17</v>
      </c>
      <c r="B54" s="55">
        <v>2018</v>
      </c>
      <c r="C54" s="11">
        <f>'[1]NYMEX + Fundy'!E54</f>
        <v>5.6692155228058985</v>
      </c>
      <c r="D54" s="12">
        <v>6.8100000000000008E-2</v>
      </c>
      <c r="E54" s="13">
        <f t="shared" si="0"/>
        <v>5.7370000000000001</v>
      </c>
      <c r="F54" s="9"/>
      <c r="G54" s="14">
        <f t="shared" si="1"/>
        <v>0.13111416921508665</v>
      </c>
      <c r="H54" s="15">
        <f t="shared" si="2"/>
        <v>5.8681141692150867</v>
      </c>
    </row>
    <row r="55" spans="1:8" x14ac:dyDescent="0.3">
      <c r="A55" s="10" t="s">
        <v>20</v>
      </c>
      <c r="B55" s="55">
        <v>2018</v>
      </c>
      <c r="C55" s="11">
        <f>'[1]NYMEX + Fundy'!E55</f>
        <v>5.5364470093912406</v>
      </c>
      <c r="D55" s="12">
        <v>6.8100000000000008E-2</v>
      </c>
      <c r="E55" s="13">
        <f t="shared" si="0"/>
        <v>5.6050000000000004</v>
      </c>
      <c r="F55" s="9"/>
      <c r="G55" s="14">
        <f t="shared" si="1"/>
        <v>0.12855759429153926</v>
      </c>
      <c r="H55" s="15">
        <f t="shared" si="2"/>
        <v>5.7335575942915398</v>
      </c>
    </row>
    <row r="56" spans="1:8" x14ac:dyDescent="0.3">
      <c r="A56" s="10" t="s">
        <v>23</v>
      </c>
      <c r="B56" s="55">
        <v>2018</v>
      </c>
      <c r="C56" s="11">
        <f>'[1]NYMEX + Fundy'!E56</f>
        <v>5.4169553473180478</v>
      </c>
      <c r="D56" s="12">
        <v>0.20200000000000001</v>
      </c>
      <c r="E56" s="13">
        <f t="shared" si="0"/>
        <v>5.6189999999999998</v>
      </c>
      <c r="F56" s="9"/>
      <c r="G56" s="14">
        <f t="shared" si="1"/>
        <v>0.12882874617737003</v>
      </c>
      <c r="H56" s="15">
        <f t="shared" si="2"/>
        <v>5.7478287461773698</v>
      </c>
    </row>
    <row r="57" spans="1:8" x14ac:dyDescent="0.3">
      <c r="A57" s="10" t="s">
        <v>26</v>
      </c>
      <c r="B57" s="55">
        <v>2018</v>
      </c>
      <c r="C57" s="11">
        <f>'[1]NYMEX + Fundy'!E57</f>
        <v>5.297463685244856</v>
      </c>
      <c r="D57" s="12">
        <v>0.20200000000000001</v>
      </c>
      <c r="E57" s="13">
        <f t="shared" si="0"/>
        <v>5.4989999999999997</v>
      </c>
      <c r="F57" s="9"/>
      <c r="G57" s="14">
        <f t="shared" si="1"/>
        <v>0.1265045871559633</v>
      </c>
      <c r="H57" s="15">
        <f t="shared" si="2"/>
        <v>5.6255045871559632</v>
      </c>
    </row>
    <row r="58" spans="1:8" x14ac:dyDescent="0.3">
      <c r="A58" s="10" t="s">
        <v>27</v>
      </c>
      <c r="B58" s="55">
        <v>2018</v>
      </c>
      <c r="C58" s="11">
        <f>'[1]NYMEX + Fundy'!E58</f>
        <v>5.2310794285375266</v>
      </c>
      <c r="D58" s="12">
        <v>0.20200000000000001</v>
      </c>
      <c r="E58" s="13">
        <f t="shared" si="0"/>
        <v>5.4329999999999998</v>
      </c>
      <c r="F58" s="9"/>
      <c r="G58" s="14">
        <f t="shared" si="1"/>
        <v>0.12522629969418958</v>
      </c>
      <c r="H58" s="15">
        <f t="shared" si="2"/>
        <v>5.5582262996941898</v>
      </c>
    </row>
    <row r="59" spans="1:8" x14ac:dyDescent="0.3">
      <c r="A59" s="10" t="s">
        <v>28</v>
      </c>
      <c r="B59" s="55">
        <v>2018</v>
      </c>
      <c r="C59" s="11">
        <f>'[1]NYMEX + Fundy'!E59</f>
        <v>5.3638479419521845</v>
      </c>
      <c r="D59" s="12">
        <v>0.20200000000000001</v>
      </c>
      <c r="E59" s="13">
        <f t="shared" si="0"/>
        <v>5.5659999999999998</v>
      </c>
      <c r="F59" s="9"/>
      <c r="G59" s="14">
        <f t="shared" si="1"/>
        <v>0.12780224260958203</v>
      </c>
      <c r="H59" s="15">
        <f t="shared" si="2"/>
        <v>5.693802242609582</v>
      </c>
    </row>
    <row r="60" spans="1:8" x14ac:dyDescent="0.3">
      <c r="A60" s="10" t="s">
        <v>30</v>
      </c>
      <c r="B60" s="55">
        <v>2018</v>
      </c>
      <c r="C60" s="11">
        <f>'[1]NYMEX + Fundy'!E60</f>
        <v>5.4833396040253781</v>
      </c>
      <c r="D60" s="12">
        <v>0.20200000000000001</v>
      </c>
      <c r="E60" s="13">
        <f t="shared" si="0"/>
        <v>5.6849999999999996</v>
      </c>
      <c r="F60" s="9"/>
      <c r="G60" s="14">
        <f t="shared" si="1"/>
        <v>0.13010703363914372</v>
      </c>
      <c r="H60" s="15">
        <f t="shared" si="2"/>
        <v>5.8151070336391433</v>
      </c>
    </row>
    <row r="61" spans="1:8" x14ac:dyDescent="0.3">
      <c r="A61" s="10" t="s">
        <v>31</v>
      </c>
      <c r="B61" s="55">
        <v>2018</v>
      </c>
      <c r="C61" s="11">
        <f>'[1]NYMEX + Fundy'!E61</f>
        <v>5.3638479419521845</v>
      </c>
      <c r="D61" s="12">
        <v>0.20200000000000001</v>
      </c>
      <c r="E61" s="13">
        <f t="shared" si="0"/>
        <v>5.5659999999999998</v>
      </c>
      <c r="F61" s="9"/>
      <c r="G61" s="14">
        <f t="shared" si="1"/>
        <v>0.12780224260958203</v>
      </c>
      <c r="H61" s="15">
        <f t="shared" si="2"/>
        <v>5.693802242609582</v>
      </c>
    </row>
    <row r="62" spans="1:8" x14ac:dyDescent="0.3">
      <c r="A62" s="10" t="s">
        <v>33</v>
      </c>
      <c r="B62" s="55">
        <v>2018</v>
      </c>
      <c r="C62" s="11">
        <f>'[1]NYMEX + Fundy'!E62</f>
        <v>5.2310794285375266</v>
      </c>
      <c r="D62" s="12">
        <v>0.20200000000000001</v>
      </c>
      <c r="E62" s="13">
        <f t="shared" si="0"/>
        <v>5.4329999999999998</v>
      </c>
      <c r="F62" s="9"/>
      <c r="G62" s="14">
        <f t="shared" si="1"/>
        <v>0.12522629969418958</v>
      </c>
      <c r="H62" s="15">
        <f t="shared" si="2"/>
        <v>5.5582262996941898</v>
      </c>
    </row>
    <row r="63" spans="1:8" x14ac:dyDescent="0.3">
      <c r="A63" s="10" t="s">
        <v>8</v>
      </c>
      <c r="B63" s="55">
        <v>2018</v>
      </c>
      <c r="C63" s="11">
        <f>'[1]NYMEX + Fundy'!E63</f>
        <v>5.4169553473180478</v>
      </c>
      <c r="D63" s="12">
        <v>6.2400000000000004E-2</v>
      </c>
      <c r="E63" s="13">
        <f t="shared" si="0"/>
        <v>5.4790000000000001</v>
      </c>
      <c r="F63" s="9"/>
      <c r="G63" s="14">
        <f t="shared" si="1"/>
        <v>0.12611722731906219</v>
      </c>
      <c r="H63" s="15">
        <f t="shared" si="2"/>
        <v>5.6051172273190621</v>
      </c>
    </row>
    <row r="64" spans="1:8" x14ac:dyDescent="0.3">
      <c r="A64" s="10" t="s">
        <v>10</v>
      </c>
      <c r="B64" s="55">
        <v>2018</v>
      </c>
      <c r="C64" s="11">
        <f>'[1]NYMEX + Fundy'!E64</f>
        <v>5.6028312660985682</v>
      </c>
      <c r="D64" s="12">
        <v>6.2400000000000004E-2</v>
      </c>
      <c r="E64" s="13">
        <f t="shared" si="0"/>
        <v>5.665</v>
      </c>
      <c r="F64" s="9"/>
      <c r="G64" s="14">
        <f t="shared" si="1"/>
        <v>0.12971967380224261</v>
      </c>
      <c r="H64" s="15">
        <f t="shared" si="2"/>
        <v>5.7947196738022431</v>
      </c>
    </row>
    <row r="65" spans="1:8" x14ac:dyDescent="0.3">
      <c r="A65" s="10" t="s">
        <v>14</v>
      </c>
      <c r="B65" s="55">
        <v>2019</v>
      </c>
      <c r="C65" s="11">
        <f>'[1]NYMEX + Fundy'!E65</f>
        <v>5.8841364074637017</v>
      </c>
      <c r="D65" s="12">
        <v>6.2400000000000004E-2</v>
      </c>
      <c r="E65" s="13">
        <f t="shared" si="0"/>
        <v>5.9470000000000001</v>
      </c>
      <c r="F65" s="9"/>
      <c r="G65" s="14">
        <f t="shared" si="1"/>
        <v>0.13518144750254843</v>
      </c>
      <c r="H65" s="15">
        <f t="shared" si="2"/>
        <v>6.0821814475025482</v>
      </c>
    </row>
    <row r="66" spans="1:8" x14ac:dyDescent="0.3">
      <c r="A66" s="10" t="s">
        <v>17</v>
      </c>
      <c r="B66" s="55">
        <v>2019</v>
      </c>
      <c r="C66" s="11">
        <f>'[1]NYMEX + Fundy'!E66</f>
        <v>5.9538536634763055</v>
      </c>
      <c r="D66" s="12">
        <v>6.2400000000000004E-2</v>
      </c>
      <c r="E66" s="13">
        <f t="shared" si="0"/>
        <v>6.016</v>
      </c>
      <c r="F66" s="9"/>
      <c r="G66" s="14">
        <f t="shared" si="1"/>
        <v>0.13651783893985728</v>
      </c>
      <c r="H66" s="15">
        <f t="shared" si="2"/>
        <v>6.1525178389398576</v>
      </c>
    </row>
    <row r="67" spans="1:8" x14ac:dyDescent="0.3">
      <c r="A67" s="10" t="s">
        <v>20</v>
      </c>
      <c r="B67" s="55">
        <v>2019</v>
      </c>
      <c r="C67" s="11">
        <f>'[1]NYMEX + Fundy'!E67</f>
        <v>5.8144191514510997</v>
      </c>
      <c r="D67" s="12">
        <v>6.2400000000000004E-2</v>
      </c>
      <c r="E67" s="13">
        <f t="shared" ref="E67:E130" si="3">ROUND(C67+D67,3)</f>
        <v>5.8769999999999998</v>
      </c>
      <c r="F67" s="9"/>
      <c r="G67" s="14">
        <f t="shared" ref="G67:G130" si="4">(E67/$M$6)*$M$5+($M$7*$M$8^(B67-$M$4))</f>
        <v>0.13382568807339448</v>
      </c>
      <c r="H67" s="15">
        <f t="shared" ref="H67:H130" si="5">+E67+G67</f>
        <v>6.0108256880733943</v>
      </c>
    </row>
    <row r="68" spans="1:8" x14ac:dyDescent="0.3">
      <c r="A68" s="10" t="s">
        <v>23</v>
      </c>
      <c r="B68" s="55">
        <v>2019</v>
      </c>
      <c r="C68" s="11">
        <f>'[1]NYMEX + Fundy'!E68</f>
        <v>5.6889280906284139</v>
      </c>
      <c r="D68" s="12">
        <v>0.20280000000000001</v>
      </c>
      <c r="E68" s="13">
        <f t="shared" si="3"/>
        <v>5.8920000000000003</v>
      </c>
      <c r="F68" s="9"/>
      <c r="G68" s="14">
        <f t="shared" si="4"/>
        <v>0.13411620795107035</v>
      </c>
      <c r="H68" s="15">
        <f t="shared" si="5"/>
        <v>6.0261162079510706</v>
      </c>
    </row>
    <row r="69" spans="1:8" x14ac:dyDescent="0.3">
      <c r="A69" s="10" t="s">
        <v>26</v>
      </c>
      <c r="B69" s="55">
        <v>2019</v>
      </c>
      <c r="C69" s="11">
        <f>'[1]NYMEX + Fundy'!E69</f>
        <v>5.5634370298057281</v>
      </c>
      <c r="D69" s="12">
        <v>0.20280000000000001</v>
      </c>
      <c r="E69" s="13">
        <f t="shared" si="3"/>
        <v>5.766</v>
      </c>
      <c r="F69" s="9"/>
      <c r="G69" s="14">
        <f t="shared" si="4"/>
        <v>0.13167584097859328</v>
      </c>
      <c r="H69" s="15">
        <f t="shared" si="5"/>
        <v>5.897675840978593</v>
      </c>
    </row>
    <row r="70" spans="1:8" x14ac:dyDescent="0.3">
      <c r="A70" s="10" t="s">
        <v>27</v>
      </c>
      <c r="B70" s="55">
        <v>2019</v>
      </c>
      <c r="C70" s="11">
        <f>'[1]NYMEX + Fundy'!E70</f>
        <v>5.4937197737931251</v>
      </c>
      <c r="D70" s="12">
        <v>0.20280000000000001</v>
      </c>
      <c r="E70" s="13">
        <f t="shared" si="3"/>
        <v>5.6970000000000001</v>
      </c>
      <c r="F70" s="9"/>
      <c r="G70" s="14">
        <f t="shared" si="4"/>
        <v>0.1303394495412844</v>
      </c>
      <c r="H70" s="15">
        <f t="shared" si="5"/>
        <v>5.8273394495412845</v>
      </c>
    </row>
    <row r="71" spans="1:8" x14ac:dyDescent="0.3">
      <c r="A71" s="10" t="s">
        <v>28</v>
      </c>
      <c r="B71" s="55">
        <v>2019</v>
      </c>
      <c r="C71" s="11">
        <f>'[1]NYMEX + Fundy'!E71</f>
        <v>5.633154285818331</v>
      </c>
      <c r="D71" s="12">
        <v>0.20280000000000001</v>
      </c>
      <c r="E71" s="13">
        <f t="shared" si="3"/>
        <v>5.8360000000000003</v>
      </c>
      <c r="F71" s="9"/>
      <c r="G71" s="14">
        <f t="shared" si="4"/>
        <v>0.1330316004077472</v>
      </c>
      <c r="H71" s="15">
        <f t="shared" si="5"/>
        <v>5.9690316004077477</v>
      </c>
    </row>
    <row r="72" spans="1:8" x14ac:dyDescent="0.3">
      <c r="A72" s="10" t="s">
        <v>30</v>
      </c>
      <c r="B72" s="55">
        <v>2019</v>
      </c>
      <c r="C72" s="11">
        <f>'[1]NYMEX + Fundy'!E72</f>
        <v>5.7586453466410177</v>
      </c>
      <c r="D72" s="12">
        <v>0.20280000000000001</v>
      </c>
      <c r="E72" s="13">
        <f t="shared" si="3"/>
        <v>5.9610000000000003</v>
      </c>
      <c r="F72" s="9"/>
      <c r="G72" s="14">
        <f t="shared" si="4"/>
        <v>0.1354525993883792</v>
      </c>
      <c r="H72" s="15">
        <f t="shared" si="5"/>
        <v>6.0964525993883791</v>
      </c>
    </row>
    <row r="73" spans="1:8" x14ac:dyDescent="0.3">
      <c r="A73" s="10" t="s">
        <v>31</v>
      </c>
      <c r="B73" s="55">
        <v>2019</v>
      </c>
      <c r="C73" s="11">
        <f>'[1]NYMEX + Fundy'!E73</f>
        <v>5.633154285818331</v>
      </c>
      <c r="D73" s="12">
        <v>0.20280000000000001</v>
      </c>
      <c r="E73" s="13">
        <f t="shared" si="3"/>
        <v>5.8360000000000003</v>
      </c>
      <c r="F73" s="9"/>
      <c r="G73" s="14">
        <f t="shared" si="4"/>
        <v>0.1330316004077472</v>
      </c>
      <c r="H73" s="15">
        <f t="shared" si="5"/>
        <v>5.9690316004077477</v>
      </c>
    </row>
    <row r="74" spans="1:8" x14ac:dyDescent="0.3">
      <c r="A74" s="10" t="s">
        <v>33</v>
      </c>
      <c r="B74" s="55">
        <v>2019</v>
      </c>
      <c r="C74" s="11">
        <f>'[1]NYMEX + Fundy'!E74</f>
        <v>5.4937197737931251</v>
      </c>
      <c r="D74" s="12">
        <v>0.20280000000000001</v>
      </c>
      <c r="E74" s="13">
        <f t="shared" si="3"/>
        <v>5.6970000000000001</v>
      </c>
      <c r="F74" s="9"/>
      <c r="G74" s="14">
        <f t="shared" si="4"/>
        <v>0.1303394495412844</v>
      </c>
      <c r="H74" s="15">
        <f t="shared" si="5"/>
        <v>5.8273394495412845</v>
      </c>
    </row>
    <row r="75" spans="1:8" x14ac:dyDescent="0.3">
      <c r="A75" s="10" t="s">
        <v>8</v>
      </c>
      <c r="B75" s="55">
        <v>2019</v>
      </c>
      <c r="C75" s="11">
        <f>'[1]NYMEX + Fundy'!E75</f>
        <v>5.6889280906284139</v>
      </c>
      <c r="D75" s="12">
        <v>5.9800000000000006E-2</v>
      </c>
      <c r="E75" s="13">
        <f t="shared" si="3"/>
        <v>5.7489999999999997</v>
      </c>
      <c r="F75" s="9"/>
      <c r="G75" s="14">
        <f t="shared" si="4"/>
        <v>0.13134658511722733</v>
      </c>
      <c r="H75" s="15">
        <f t="shared" si="5"/>
        <v>5.880346585117227</v>
      </c>
    </row>
    <row r="76" spans="1:8" x14ac:dyDescent="0.3">
      <c r="A76" s="10" t="s">
        <v>10</v>
      </c>
      <c r="B76" s="55">
        <v>2019</v>
      </c>
      <c r="C76" s="11">
        <f>'[1]NYMEX + Fundy'!E76</f>
        <v>5.8841364074637017</v>
      </c>
      <c r="D76" s="12">
        <v>5.9800000000000006E-2</v>
      </c>
      <c r="E76" s="13">
        <f t="shared" si="3"/>
        <v>5.944</v>
      </c>
      <c r="F76" s="9"/>
      <c r="G76" s="14">
        <f t="shared" si="4"/>
        <v>0.13512334352701325</v>
      </c>
      <c r="H76" s="15">
        <f t="shared" si="5"/>
        <v>6.0791233435270131</v>
      </c>
    </row>
    <row r="77" spans="1:8" x14ac:dyDescent="0.3">
      <c r="A77" s="10" t="s">
        <v>14</v>
      </c>
      <c r="B77" s="55">
        <v>2020</v>
      </c>
      <c r="C77" s="11">
        <f>'[1]NYMEX + Fundy'!E77</f>
        <v>6.4723201731776498</v>
      </c>
      <c r="D77" s="12">
        <v>5.9800000000000006E-2</v>
      </c>
      <c r="E77" s="13">
        <f t="shared" si="3"/>
        <v>6.532</v>
      </c>
      <c r="F77" s="9"/>
      <c r="G77" s="14">
        <f t="shared" si="4"/>
        <v>0.14651172273190621</v>
      </c>
      <c r="H77" s="15">
        <f t="shared" si="5"/>
        <v>6.6785117227319066</v>
      </c>
    </row>
    <row r="78" spans="1:8" x14ac:dyDescent="0.3">
      <c r="A78" s="10" t="s">
        <v>17</v>
      </c>
      <c r="B78" s="55">
        <v>2020</v>
      </c>
      <c r="C78" s="11">
        <f>'[1]NYMEX + Fundy'!E78</f>
        <v>6.5490064311536891</v>
      </c>
      <c r="D78" s="12">
        <v>5.9800000000000006E-2</v>
      </c>
      <c r="E78" s="13">
        <f t="shared" si="3"/>
        <v>6.609</v>
      </c>
      <c r="F78" s="9"/>
      <c r="G78" s="14">
        <f t="shared" si="4"/>
        <v>0.14800305810397552</v>
      </c>
      <c r="H78" s="15">
        <f t="shared" si="5"/>
        <v>6.7570030581039759</v>
      </c>
    </row>
    <row r="79" spans="1:8" x14ac:dyDescent="0.3">
      <c r="A79" s="10" t="s">
        <v>20</v>
      </c>
      <c r="B79" s="55">
        <v>2020</v>
      </c>
      <c r="C79" s="11">
        <f>'[1]NYMEX + Fundy'!E79</f>
        <v>6.3956339152016124</v>
      </c>
      <c r="D79" s="12">
        <v>5.9800000000000006E-2</v>
      </c>
      <c r="E79" s="13">
        <f t="shared" si="3"/>
        <v>6.4550000000000001</v>
      </c>
      <c r="F79" s="9"/>
      <c r="G79" s="14">
        <f t="shared" si="4"/>
        <v>0.14502038735983688</v>
      </c>
      <c r="H79" s="15">
        <f t="shared" si="5"/>
        <v>6.6000203873598373</v>
      </c>
    </row>
    <row r="80" spans="1:8" x14ac:dyDescent="0.3">
      <c r="A80" s="10" t="s">
        <v>23</v>
      </c>
      <c r="B80" s="55">
        <v>2020</v>
      </c>
      <c r="C80" s="11">
        <f>'[1]NYMEX + Fundy'!E80</f>
        <v>6.2575986508447423</v>
      </c>
      <c r="D80" s="12">
        <v>0.20020000000000002</v>
      </c>
      <c r="E80" s="13">
        <f t="shared" si="3"/>
        <v>6.4580000000000002</v>
      </c>
      <c r="F80" s="9"/>
      <c r="G80" s="14">
        <f t="shared" si="4"/>
        <v>0.14507849133537207</v>
      </c>
      <c r="H80" s="15">
        <f t="shared" si="5"/>
        <v>6.6030784913353724</v>
      </c>
    </row>
    <row r="81" spans="1:8" x14ac:dyDescent="0.3">
      <c r="A81" s="10" t="s">
        <v>26</v>
      </c>
      <c r="B81" s="55">
        <v>2020</v>
      </c>
      <c r="C81" s="11">
        <f>'[1]NYMEX + Fundy'!E81</f>
        <v>6.119563386487874</v>
      </c>
      <c r="D81" s="12">
        <v>0.20020000000000002</v>
      </c>
      <c r="E81" s="13">
        <f t="shared" si="3"/>
        <v>6.32</v>
      </c>
      <c r="F81" s="9"/>
      <c r="G81" s="14">
        <f t="shared" si="4"/>
        <v>0.14240570846075434</v>
      </c>
      <c r="H81" s="15">
        <f t="shared" si="5"/>
        <v>6.4624057084607545</v>
      </c>
    </row>
    <row r="82" spans="1:8" x14ac:dyDescent="0.3">
      <c r="A82" s="10" t="s">
        <v>27</v>
      </c>
      <c r="B82" s="55">
        <v>2020</v>
      </c>
      <c r="C82" s="11">
        <f>'[1]NYMEX + Fundy'!E82</f>
        <v>6.0428771285118357</v>
      </c>
      <c r="D82" s="12">
        <v>0.20020000000000002</v>
      </c>
      <c r="E82" s="13">
        <f t="shared" si="3"/>
        <v>6.2430000000000003</v>
      </c>
      <c r="F82" s="9"/>
      <c r="G82" s="14">
        <f t="shared" si="4"/>
        <v>0.14091437308868501</v>
      </c>
      <c r="H82" s="15">
        <f t="shared" si="5"/>
        <v>6.3839143730886851</v>
      </c>
    </row>
    <row r="83" spans="1:8" x14ac:dyDescent="0.3">
      <c r="A83" s="10" t="s">
        <v>28</v>
      </c>
      <c r="B83" s="55">
        <v>2020</v>
      </c>
      <c r="C83" s="11">
        <f>'[1]NYMEX + Fundy'!E83</f>
        <v>6.1962496444639115</v>
      </c>
      <c r="D83" s="12">
        <v>0.20020000000000002</v>
      </c>
      <c r="E83" s="13">
        <f t="shared" si="3"/>
        <v>6.3959999999999999</v>
      </c>
      <c r="F83" s="9"/>
      <c r="G83" s="14">
        <f t="shared" si="4"/>
        <v>0.1438776758409786</v>
      </c>
      <c r="H83" s="15">
        <f t="shared" si="5"/>
        <v>6.5398776758409785</v>
      </c>
    </row>
    <row r="84" spans="1:8" x14ac:dyDescent="0.3">
      <c r="A84" s="10" t="s">
        <v>30</v>
      </c>
      <c r="B84" s="55">
        <v>2020</v>
      </c>
      <c r="C84" s="11">
        <f>'[1]NYMEX + Fundy'!E84</f>
        <v>6.3342849088207824</v>
      </c>
      <c r="D84" s="12">
        <v>0.20020000000000002</v>
      </c>
      <c r="E84" s="13">
        <f t="shared" si="3"/>
        <v>6.5339999999999998</v>
      </c>
      <c r="F84" s="9"/>
      <c r="G84" s="14">
        <f t="shared" si="4"/>
        <v>0.1465504587155963</v>
      </c>
      <c r="H84" s="15">
        <f t="shared" si="5"/>
        <v>6.6805504587155964</v>
      </c>
    </row>
    <row r="85" spans="1:8" x14ac:dyDescent="0.3">
      <c r="A85" s="10" t="s">
        <v>31</v>
      </c>
      <c r="B85" s="55">
        <v>2020</v>
      </c>
      <c r="C85" s="11">
        <f>'[1]NYMEX + Fundy'!E85</f>
        <v>6.1962496444639115</v>
      </c>
      <c r="D85" s="12">
        <v>0.20020000000000002</v>
      </c>
      <c r="E85" s="13">
        <f t="shared" si="3"/>
        <v>6.3959999999999999</v>
      </c>
      <c r="F85" s="9"/>
      <c r="G85" s="14">
        <f t="shared" si="4"/>
        <v>0.1438776758409786</v>
      </c>
      <c r="H85" s="15">
        <f t="shared" si="5"/>
        <v>6.5398776758409785</v>
      </c>
    </row>
    <row r="86" spans="1:8" x14ac:dyDescent="0.3">
      <c r="A86" s="10" t="s">
        <v>33</v>
      </c>
      <c r="B86" s="55">
        <v>2020</v>
      </c>
      <c r="C86" s="11">
        <f>'[1]NYMEX + Fundy'!E86</f>
        <v>6.0428771285118357</v>
      </c>
      <c r="D86" s="12">
        <v>0.20020000000000002</v>
      </c>
      <c r="E86" s="13">
        <f t="shared" si="3"/>
        <v>6.2430000000000003</v>
      </c>
      <c r="F86" s="9"/>
      <c r="G86" s="14">
        <f t="shared" si="4"/>
        <v>0.14091437308868501</v>
      </c>
      <c r="H86" s="15">
        <f t="shared" si="5"/>
        <v>6.3839143730886851</v>
      </c>
    </row>
    <row r="87" spans="1:8" x14ac:dyDescent="0.3">
      <c r="A87" s="10" t="s">
        <v>8</v>
      </c>
      <c r="B87" s="55">
        <v>2020</v>
      </c>
      <c r="C87" s="11">
        <f>'[1]NYMEX + Fundy'!E87</f>
        <v>6.2575986508447423</v>
      </c>
      <c r="D87" s="12">
        <v>6.6299999999999998E-2</v>
      </c>
      <c r="E87" s="13">
        <f t="shared" si="3"/>
        <v>6.3239999999999998</v>
      </c>
      <c r="F87" s="9"/>
      <c r="G87" s="14">
        <f t="shared" si="4"/>
        <v>0.14248318042813454</v>
      </c>
      <c r="H87" s="15">
        <f t="shared" si="5"/>
        <v>6.466483180428134</v>
      </c>
    </row>
    <row r="88" spans="1:8" x14ac:dyDescent="0.3">
      <c r="A88" s="10" t="s">
        <v>10</v>
      </c>
      <c r="B88" s="55">
        <v>2020</v>
      </c>
      <c r="C88" s="11">
        <f>'[1]NYMEX + Fundy'!E88</f>
        <v>6.4723201731776498</v>
      </c>
      <c r="D88" s="12">
        <v>6.6299999999999998E-2</v>
      </c>
      <c r="E88" s="13">
        <f t="shared" si="3"/>
        <v>6.5389999999999997</v>
      </c>
      <c r="F88" s="9"/>
      <c r="G88" s="14">
        <f t="shared" si="4"/>
        <v>0.1466472986748216</v>
      </c>
      <c r="H88" s="15">
        <f t="shared" si="5"/>
        <v>6.6856472986748212</v>
      </c>
    </row>
    <row r="89" spans="1:8" x14ac:dyDescent="0.3">
      <c r="A89" s="10" t="s">
        <v>14</v>
      </c>
      <c r="B89" s="55">
        <v>2021</v>
      </c>
      <c r="C89" s="11">
        <f>'[1]NYMEX + Fundy'!E89</f>
        <v>6.7784460733315015</v>
      </c>
      <c r="D89" s="12">
        <v>6.6299999999999998E-2</v>
      </c>
      <c r="E89" s="13">
        <f t="shared" si="3"/>
        <v>6.8449999999999998</v>
      </c>
      <c r="F89" s="9"/>
      <c r="G89" s="14">
        <f t="shared" si="4"/>
        <v>0.15257390417940875</v>
      </c>
      <c r="H89" s="15">
        <f t="shared" si="5"/>
        <v>6.9975739041794087</v>
      </c>
    </row>
    <row r="90" spans="1:8" x14ac:dyDescent="0.3">
      <c r="A90" s="10" t="s">
        <v>17</v>
      </c>
      <c r="B90" s="55">
        <v>2021</v>
      </c>
      <c r="C90" s="11">
        <f>'[1]NYMEX + Fundy'!E90</f>
        <v>6.8587594154325862</v>
      </c>
      <c r="D90" s="12">
        <v>6.6299999999999998E-2</v>
      </c>
      <c r="E90" s="13">
        <f t="shared" si="3"/>
        <v>6.9249999999999998</v>
      </c>
      <c r="F90" s="9"/>
      <c r="G90" s="14">
        <f t="shared" si="4"/>
        <v>0.15412334352701323</v>
      </c>
      <c r="H90" s="15">
        <f t="shared" si="5"/>
        <v>7.0791233435270131</v>
      </c>
    </row>
    <row r="91" spans="1:8" x14ac:dyDescent="0.3">
      <c r="A91" s="10" t="s">
        <v>20</v>
      </c>
      <c r="B91" s="55">
        <v>2021</v>
      </c>
      <c r="C91" s="11">
        <f>'[1]NYMEX + Fundy'!E91</f>
        <v>6.6981327312304177</v>
      </c>
      <c r="D91" s="12">
        <v>6.6299999999999998E-2</v>
      </c>
      <c r="E91" s="13">
        <f t="shared" si="3"/>
        <v>6.7640000000000002</v>
      </c>
      <c r="F91" s="9"/>
      <c r="G91" s="14">
        <f t="shared" si="4"/>
        <v>0.15100509683995922</v>
      </c>
      <c r="H91" s="15">
        <f t="shared" si="5"/>
        <v>6.915005096839959</v>
      </c>
    </row>
    <row r="92" spans="1:8" x14ac:dyDescent="0.3">
      <c r="A92" s="10" t="s">
        <v>23</v>
      </c>
      <c r="B92" s="55">
        <v>2021</v>
      </c>
      <c r="C92" s="11">
        <f>'[1]NYMEX + Fundy'!E92</f>
        <v>6.5535687154484661</v>
      </c>
      <c r="D92" s="12">
        <v>0.2051</v>
      </c>
      <c r="E92" s="13">
        <f t="shared" si="3"/>
        <v>6.7590000000000003</v>
      </c>
      <c r="F92" s="9"/>
      <c r="G92" s="14">
        <f t="shared" si="4"/>
        <v>0.15090825688073395</v>
      </c>
      <c r="H92" s="15">
        <f t="shared" si="5"/>
        <v>6.9099082568807342</v>
      </c>
    </row>
    <row r="93" spans="1:8" x14ac:dyDescent="0.3">
      <c r="A93" s="10" t="s">
        <v>26</v>
      </c>
      <c r="B93" s="55">
        <v>2021</v>
      </c>
      <c r="C93" s="11">
        <f>'[1]NYMEX + Fundy'!E93</f>
        <v>6.4090046996665153</v>
      </c>
      <c r="D93" s="12">
        <v>0.2051</v>
      </c>
      <c r="E93" s="13">
        <f t="shared" si="3"/>
        <v>6.6139999999999999</v>
      </c>
      <c r="F93" s="9"/>
      <c r="G93" s="14">
        <f t="shared" si="4"/>
        <v>0.14809989806320081</v>
      </c>
      <c r="H93" s="15">
        <f t="shared" si="5"/>
        <v>6.7620998980632008</v>
      </c>
    </row>
    <row r="94" spans="1:8" x14ac:dyDescent="0.3">
      <c r="A94" s="10" t="s">
        <v>27</v>
      </c>
      <c r="B94" s="55">
        <v>2021</v>
      </c>
      <c r="C94" s="11">
        <f>'[1]NYMEX + Fundy'!E94</f>
        <v>6.3286913575654316</v>
      </c>
      <c r="D94" s="12">
        <v>0.2051</v>
      </c>
      <c r="E94" s="13">
        <f t="shared" si="3"/>
        <v>6.5339999999999998</v>
      </c>
      <c r="F94" s="9"/>
      <c r="G94" s="14">
        <f t="shared" si="4"/>
        <v>0.1465504587155963</v>
      </c>
      <c r="H94" s="15">
        <f t="shared" si="5"/>
        <v>6.6805504587155964</v>
      </c>
    </row>
    <row r="95" spans="1:8" x14ac:dyDescent="0.3">
      <c r="A95" s="10" t="s">
        <v>28</v>
      </c>
      <c r="B95" s="55">
        <v>2021</v>
      </c>
      <c r="C95" s="11">
        <f>'[1]NYMEX + Fundy'!E95</f>
        <v>6.4893180417675991</v>
      </c>
      <c r="D95" s="12">
        <v>0.2051</v>
      </c>
      <c r="E95" s="13">
        <f t="shared" si="3"/>
        <v>6.694</v>
      </c>
      <c r="F95" s="9"/>
      <c r="G95" s="14">
        <f t="shared" si="4"/>
        <v>0.1496493374108053</v>
      </c>
      <c r="H95" s="15">
        <f t="shared" si="5"/>
        <v>6.8436493374108052</v>
      </c>
    </row>
    <row r="96" spans="1:8" x14ac:dyDescent="0.3">
      <c r="A96" s="10" t="s">
        <v>30</v>
      </c>
      <c r="B96" s="55">
        <v>2021</v>
      </c>
      <c r="C96" s="11">
        <f>'[1]NYMEX + Fundy'!E96</f>
        <v>6.6338820575495525</v>
      </c>
      <c r="D96" s="12">
        <v>0.2051</v>
      </c>
      <c r="E96" s="13">
        <f t="shared" si="3"/>
        <v>6.8390000000000004</v>
      </c>
      <c r="F96" s="9"/>
      <c r="G96" s="14">
        <f t="shared" si="4"/>
        <v>0.15245769622833844</v>
      </c>
      <c r="H96" s="15">
        <f t="shared" si="5"/>
        <v>6.9914576962283386</v>
      </c>
    </row>
    <row r="97" spans="1:8" x14ac:dyDescent="0.3">
      <c r="A97" s="10" t="s">
        <v>31</v>
      </c>
      <c r="B97" s="55">
        <v>2021</v>
      </c>
      <c r="C97" s="11">
        <f>'[1]NYMEX + Fundy'!E97</f>
        <v>6.4893180417675991</v>
      </c>
      <c r="D97" s="12">
        <v>0.2051</v>
      </c>
      <c r="E97" s="13">
        <f t="shared" si="3"/>
        <v>6.694</v>
      </c>
      <c r="F97" s="9"/>
      <c r="G97" s="14">
        <f t="shared" si="4"/>
        <v>0.1496493374108053</v>
      </c>
      <c r="H97" s="15">
        <f t="shared" si="5"/>
        <v>6.8436493374108052</v>
      </c>
    </row>
    <row r="98" spans="1:8" x14ac:dyDescent="0.3">
      <c r="A98" s="10" t="s">
        <v>33</v>
      </c>
      <c r="B98" s="55">
        <v>2021</v>
      </c>
      <c r="C98" s="11">
        <f>'[1]NYMEX + Fundy'!E98</f>
        <v>6.3286913575654316</v>
      </c>
      <c r="D98" s="12">
        <v>0.2051</v>
      </c>
      <c r="E98" s="13">
        <f t="shared" si="3"/>
        <v>6.5339999999999998</v>
      </c>
      <c r="F98" s="9"/>
      <c r="G98" s="14">
        <f t="shared" si="4"/>
        <v>0.1465504587155963</v>
      </c>
      <c r="H98" s="15">
        <f t="shared" si="5"/>
        <v>6.6805504587155964</v>
      </c>
    </row>
    <row r="99" spans="1:8" x14ac:dyDescent="0.3">
      <c r="A99" s="10" t="s">
        <v>8</v>
      </c>
      <c r="B99" s="55">
        <v>2021</v>
      </c>
      <c r="C99" s="11">
        <f>'[1]NYMEX + Fundy'!E99</f>
        <v>6.5535687154484661</v>
      </c>
      <c r="D99" s="12">
        <v>6.6299999999999998E-2</v>
      </c>
      <c r="E99" s="13">
        <f t="shared" si="3"/>
        <v>6.62</v>
      </c>
      <c r="F99" s="9"/>
      <c r="G99" s="14">
        <f t="shared" si="4"/>
        <v>0.14821610601427115</v>
      </c>
      <c r="H99" s="15">
        <f t="shared" si="5"/>
        <v>6.7682161060142709</v>
      </c>
    </row>
    <row r="100" spans="1:8" x14ac:dyDescent="0.3">
      <c r="A100" s="10" t="s">
        <v>10</v>
      </c>
      <c r="B100" s="55">
        <v>2021</v>
      </c>
      <c r="C100" s="11">
        <f>'[1]NYMEX + Fundy'!E100</f>
        <v>6.7784460733315015</v>
      </c>
      <c r="D100" s="12">
        <v>6.6299999999999998E-2</v>
      </c>
      <c r="E100" s="13">
        <f t="shared" si="3"/>
        <v>6.8449999999999998</v>
      </c>
      <c r="F100" s="9"/>
      <c r="G100" s="14">
        <f t="shared" si="4"/>
        <v>0.15257390417940875</v>
      </c>
      <c r="H100" s="15">
        <f t="shared" si="5"/>
        <v>6.9975739041794087</v>
      </c>
    </row>
    <row r="101" spans="1:8" x14ac:dyDescent="0.3">
      <c r="A101" s="10" t="s">
        <v>14</v>
      </c>
      <c r="B101" s="55">
        <v>2022</v>
      </c>
      <c r="C101" s="11">
        <f>'[1]NYMEX + Fundy'!E101</f>
        <v>7.0083450259947027</v>
      </c>
      <c r="D101" s="12">
        <v>6.6299999999999998E-2</v>
      </c>
      <c r="E101" s="13">
        <f t="shared" si="3"/>
        <v>7.0750000000000002</v>
      </c>
      <c r="F101" s="9"/>
      <c r="G101" s="14">
        <f t="shared" si="4"/>
        <v>0.15702854230377164</v>
      </c>
      <c r="H101" s="15">
        <f t="shared" si="5"/>
        <v>7.2320285423037722</v>
      </c>
    </row>
    <row r="102" spans="1:8" x14ac:dyDescent="0.3">
      <c r="A102" s="10" t="s">
        <v>17</v>
      </c>
      <c r="B102" s="55">
        <v>2022</v>
      </c>
      <c r="C102" s="11">
        <f>'[1]NYMEX + Fundy'!E102</f>
        <v>7.0913822893358729</v>
      </c>
      <c r="D102" s="12">
        <v>6.6299999999999998E-2</v>
      </c>
      <c r="E102" s="13">
        <f t="shared" si="3"/>
        <v>7.1580000000000004</v>
      </c>
      <c r="F102" s="9"/>
      <c r="G102" s="14">
        <f t="shared" si="4"/>
        <v>0.15863608562691131</v>
      </c>
      <c r="H102" s="15">
        <f t="shared" si="5"/>
        <v>7.3166360856269117</v>
      </c>
    </row>
    <row r="103" spans="1:8" x14ac:dyDescent="0.3">
      <c r="A103" s="10" t="s">
        <v>20</v>
      </c>
      <c r="B103" s="55">
        <v>2022</v>
      </c>
      <c r="C103" s="11">
        <f>'[1]NYMEX + Fundy'!E103</f>
        <v>6.9253077626535333</v>
      </c>
      <c r="D103" s="12">
        <v>6.6299999999999998E-2</v>
      </c>
      <c r="E103" s="13">
        <f t="shared" si="3"/>
        <v>6.992</v>
      </c>
      <c r="F103" s="9"/>
      <c r="G103" s="14">
        <f t="shared" si="4"/>
        <v>0.155420998980632</v>
      </c>
      <c r="H103" s="15">
        <f t="shared" si="5"/>
        <v>7.1474209989806319</v>
      </c>
    </row>
    <row r="104" spans="1:8" x14ac:dyDescent="0.3">
      <c r="A104" s="10" t="s">
        <v>23</v>
      </c>
      <c r="B104" s="55">
        <v>2022</v>
      </c>
      <c r="C104" s="11">
        <f>'[1]NYMEX + Fundy'!E104</f>
        <v>6.7758406886394287</v>
      </c>
      <c r="D104" s="12">
        <v>0.2051</v>
      </c>
      <c r="E104" s="13">
        <f t="shared" si="3"/>
        <v>6.9809999999999999</v>
      </c>
      <c r="F104" s="9"/>
      <c r="G104" s="14">
        <f t="shared" si="4"/>
        <v>0.15520795107033639</v>
      </c>
      <c r="H104" s="15">
        <f t="shared" si="5"/>
        <v>7.136207951070336</v>
      </c>
    </row>
    <row r="105" spans="1:8" x14ac:dyDescent="0.3">
      <c r="A105" s="10" t="s">
        <v>26</v>
      </c>
      <c r="B105" s="55">
        <v>2022</v>
      </c>
      <c r="C105" s="11">
        <f>'[1]NYMEX + Fundy'!E105</f>
        <v>6.626373614625324</v>
      </c>
      <c r="D105" s="12">
        <v>0.2051</v>
      </c>
      <c r="E105" s="13">
        <f t="shared" si="3"/>
        <v>6.8310000000000004</v>
      </c>
      <c r="F105" s="9"/>
      <c r="G105" s="14">
        <f t="shared" si="4"/>
        <v>0.15230275229357798</v>
      </c>
      <c r="H105" s="15">
        <f t="shared" si="5"/>
        <v>6.9833027522935787</v>
      </c>
    </row>
    <row r="106" spans="1:8" x14ac:dyDescent="0.3">
      <c r="A106" s="10" t="s">
        <v>27</v>
      </c>
      <c r="B106" s="55">
        <v>2022</v>
      </c>
      <c r="C106" s="11">
        <f>'[1]NYMEX + Fundy'!E106</f>
        <v>6.5433363512841547</v>
      </c>
      <c r="D106" s="12">
        <v>0.2051</v>
      </c>
      <c r="E106" s="13">
        <f t="shared" si="3"/>
        <v>6.7480000000000002</v>
      </c>
      <c r="F106" s="9"/>
      <c r="G106" s="14">
        <f t="shared" si="4"/>
        <v>0.15069520897043831</v>
      </c>
      <c r="H106" s="15">
        <f t="shared" si="5"/>
        <v>6.8986952089704383</v>
      </c>
    </row>
    <row r="107" spans="1:8" x14ac:dyDescent="0.3">
      <c r="A107" s="10" t="s">
        <v>28</v>
      </c>
      <c r="B107" s="55">
        <v>2022</v>
      </c>
      <c r="C107" s="11">
        <f>'[1]NYMEX + Fundy'!E107</f>
        <v>6.7094108779664925</v>
      </c>
      <c r="D107" s="12">
        <v>0.2051</v>
      </c>
      <c r="E107" s="13">
        <f t="shared" si="3"/>
        <v>6.915</v>
      </c>
      <c r="F107" s="9"/>
      <c r="G107" s="14">
        <f t="shared" si="4"/>
        <v>0.15392966360856269</v>
      </c>
      <c r="H107" s="15">
        <f t="shared" si="5"/>
        <v>7.0689296636085626</v>
      </c>
    </row>
    <row r="108" spans="1:8" x14ac:dyDescent="0.3">
      <c r="A108" s="10" t="s">
        <v>30</v>
      </c>
      <c r="B108" s="55">
        <v>2022</v>
      </c>
      <c r="C108" s="11">
        <f>'[1]NYMEX + Fundy'!E108</f>
        <v>6.8588779519805998</v>
      </c>
      <c r="D108" s="12">
        <v>0.2051</v>
      </c>
      <c r="E108" s="13">
        <f t="shared" si="3"/>
        <v>7.0640000000000001</v>
      </c>
      <c r="F108" s="9"/>
      <c r="G108" s="14">
        <f t="shared" si="4"/>
        <v>0.15681549439347603</v>
      </c>
      <c r="H108" s="15">
        <f t="shared" si="5"/>
        <v>7.2208154943934764</v>
      </c>
    </row>
    <row r="109" spans="1:8" x14ac:dyDescent="0.3">
      <c r="A109" s="10" t="s">
        <v>31</v>
      </c>
      <c r="B109" s="55">
        <v>2022</v>
      </c>
      <c r="C109" s="11">
        <f>'[1]NYMEX + Fundy'!E109</f>
        <v>6.7094108779664925</v>
      </c>
      <c r="D109" s="12">
        <v>0.2051</v>
      </c>
      <c r="E109" s="13">
        <f t="shared" si="3"/>
        <v>6.915</v>
      </c>
      <c r="F109" s="9"/>
      <c r="G109" s="14">
        <f t="shared" si="4"/>
        <v>0.15392966360856269</v>
      </c>
      <c r="H109" s="15">
        <f t="shared" si="5"/>
        <v>7.0689296636085626</v>
      </c>
    </row>
    <row r="110" spans="1:8" x14ac:dyDescent="0.3">
      <c r="A110" s="10" t="s">
        <v>33</v>
      </c>
      <c r="B110" s="55">
        <v>2022</v>
      </c>
      <c r="C110" s="11">
        <f>'[1]NYMEX + Fundy'!E110</f>
        <v>6.5433363512841547</v>
      </c>
      <c r="D110" s="12">
        <v>0.2051</v>
      </c>
      <c r="E110" s="13">
        <f t="shared" si="3"/>
        <v>6.7480000000000002</v>
      </c>
      <c r="F110" s="9"/>
      <c r="G110" s="14">
        <f t="shared" si="4"/>
        <v>0.15069520897043831</v>
      </c>
      <c r="H110" s="15">
        <f t="shared" si="5"/>
        <v>6.8986952089704383</v>
      </c>
    </row>
    <row r="111" spans="1:8" x14ac:dyDescent="0.3">
      <c r="A111" s="10" t="s">
        <v>8</v>
      </c>
      <c r="B111" s="55">
        <v>2022</v>
      </c>
      <c r="C111" s="11">
        <f>'[1]NYMEX + Fundy'!E111</f>
        <v>6.7758406886394287</v>
      </c>
      <c r="D111" s="12">
        <v>7.1500000000000008E-2</v>
      </c>
      <c r="E111" s="13">
        <f t="shared" si="3"/>
        <v>6.8470000000000004</v>
      </c>
      <c r="F111" s="9"/>
      <c r="G111" s="14">
        <f t="shared" si="4"/>
        <v>0.15261264016309889</v>
      </c>
      <c r="H111" s="15">
        <f t="shared" si="5"/>
        <v>6.9996126401630994</v>
      </c>
    </row>
    <row r="112" spans="1:8" x14ac:dyDescent="0.3">
      <c r="A112" s="10" t="s">
        <v>10</v>
      </c>
      <c r="B112" s="55">
        <v>2022</v>
      </c>
      <c r="C112" s="11">
        <f>'[1]NYMEX + Fundy'!E112</f>
        <v>7.0083450259947027</v>
      </c>
      <c r="D112" s="12">
        <v>7.1500000000000008E-2</v>
      </c>
      <c r="E112" s="13">
        <f t="shared" si="3"/>
        <v>7.08</v>
      </c>
      <c r="F112" s="9"/>
      <c r="G112" s="14">
        <f t="shared" si="4"/>
        <v>0.15712538226299694</v>
      </c>
      <c r="H112" s="15">
        <f t="shared" si="5"/>
        <v>7.2371253822629971</v>
      </c>
    </row>
    <row r="113" spans="1:8" x14ac:dyDescent="0.3">
      <c r="A113" s="10" t="s">
        <v>14</v>
      </c>
      <c r="B113" s="55">
        <v>2023</v>
      </c>
      <c r="C113" s="11">
        <f>'[1]NYMEX + Fundy'!E113</f>
        <v>7.2343382901770044</v>
      </c>
      <c r="D113" s="12">
        <v>7.1500000000000008E-2</v>
      </c>
      <c r="E113" s="13">
        <f t="shared" si="3"/>
        <v>7.306</v>
      </c>
      <c r="F113" s="9"/>
      <c r="G113" s="14">
        <f t="shared" si="4"/>
        <v>0.1615025484199796</v>
      </c>
      <c r="H113" s="15">
        <f t="shared" si="5"/>
        <v>7.4675025484199793</v>
      </c>
    </row>
    <row r="114" spans="1:8" x14ac:dyDescent="0.3">
      <c r="A114" s="10" t="s">
        <v>17</v>
      </c>
      <c r="B114" s="55">
        <v>2023</v>
      </c>
      <c r="C114" s="11">
        <f>'[1]NYMEX + Fundy'!E114</f>
        <v>7.3200531988283917</v>
      </c>
      <c r="D114" s="12">
        <v>7.1500000000000008E-2</v>
      </c>
      <c r="E114" s="13">
        <f t="shared" si="3"/>
        <v>7.3920000000000003</v>
      </c>
      <c r="F114" s="9"/>
      <c r="G114" s="14">
        <f t="shared" si="4"/>
        <v>0.16316819571865443</v>
      </c>
      <c r="H114" s="15">
        <f t="shared" si="5"/>
        <v>7.5551681957186547</v>
      </c>
    </row>
    <row r="115" spans="1:8" x14ac:dyDescent="0.3">
      <c r="A115" s="10" t="s">
        <v>20</v>
      </c>
      <c r="B115" s="55">
        <v>2023</v>
      </c>
      <c r="C115" s="11">
        <f>'[1]NYMEX + Fundy'!E115</f>
        <v>7.1486233815256188</v>
      </c>
      <c r="D115" s="12">
        <v>7.1500000000000008E-2</v>
      </c>
      <c r="E115" s="13">
        <f t="shared" si="3"/>
        <v>7.22</v>
      </c>
      <c r="F115" s="9"/>
      <c r="G115" s="14">
        <f t="shared" si="4"/>
        <v>0.15983690112130478</v>
      </c>
      <c r="H115" s="15">
        <f t="shared" si="5"/>
        <v>7.3798369011213047</v>
      </c>
    </row>
    <row r="116" spans="1:8" x14ac:dyDescent="0.3">
      <c r="A116" s="10" t="s">
        <v>23</v>
      </c>
      <c r="B116" s="55">
        <v>2023</v>
      </c>
      <c r="C116" s="11">
        <f>'[1]NYMEX + Fundy'!E116</f>
        <v>6.9943365459531233</v>
      </c>
      <c r="D116" s="12">
        <v>0.2</v>
      </c>
      <c r="E116" s="13">
        <f t="shared" si="3"/>
        <v>7.194</v>
      </c>
      <c r="F116" s="9"/>
      <c r="G116" s="14">
        <f t="shared" si="4"/>
        <v>0.15933333333333333</v>
      </c>
      <c r="H116" s="15">
        <f t="shared" si="5"/>
        <v>7.3533333333333335</v>
      </c>
    </row>
    <row r="117" spans="1:8" x14ac:dyDescent="0.3">
      <c r="A117" s="10" t="s">
        <v>26</v>
      </c>
      <c r="B117" s="55">
        <v>2023</v>
      </c>
      <c r="C117" s="11">
        <f>'[1]NYMEX + Fundy'!E117</f>
        <v>6.8400497103806286</v>
      </c>
      <c r="D117" s="12">
        <v>0.2</v>
      </c>
      <c r="E117" s="13">
        <f t="shared" si="3"/>
        <v>7.04</v>
      </c>
      <c r="F117" s="9"/>
      <c r="G117" s="14">
        <f t="shared" si="4"/>
        <v>0.15635066258919469</v>
      </c>
      <c r="H117" s="15">
        <f t="shared" si="5"/>
        <v>7.1963506625891949</v>
      </c>
    </row>
    <row r="118" spans="1:8" x14ac:dyDescent="0.3">
      <c r="A118" s="10" t="s">
        <v>27</v>
      </c>
      <c r="B118" s="55">
        <v>2023</v>
      </c>
      <c r="C118" s="11">
        <f>'[1]NYMEX + Fundy'!E118</f>
        <v>6.7543348017292422</v>
      </c>
      <c r="D118" s="12">
        <v>0.2</v>
      </c>
      <c r="E118" s="13">
        <f t="shared" si="3"/>
        <v>6.9539999999999997</v>
      </c>
      <c r="F118" s="9"/>
      <c r="G118" s="14">
        <f t="shared" si="4"/>
        <v>0.15468501529051987</v>
      </c>
      <c r="H118" s="15">
        <f t="shared" si="5"/>
        <v>7.1086850152905194</v>
      </c>
    </row>
    <row r="119" spans="1:8" x14ac:dyDescent="0.3">
      <c r="A119" s="10" t="s">
        <v>28</v>
      </c>
      <c r="B119" s="55">
        <v>2023</v>
      </c>
      <c r="C119" s="11">
        <f>'[1]NYMEX + Fundy'!E119</f>
        <v>6.9257646190320141</v>
      </c>
      <c r="D119" s="12">
        <v>0.2</v>
      </c>
      <c r="E119" s="13">
        <f t="shared" si="3"/>
        <v>7.1260000000000003</v>
      </c>
      <c r="F119" s="9"/>
      <c r="G119" s="14">
        <f t="shared" si="4"/>
        <v>0.15801630988786952</v>
      </c>
      <c r="H119" s="15">
        <f t="shared" si="5"/>
        <v>7.2840163098878694</v>
      </c>
    </row>
    <row r="120" spans="1:8" x14ac:dyDescent="0.3">
      <c r="A120" s="10" t="s">
        <v>30</v>
      </c>
      <c r="B120" s="55">
        <v>2023</v>
      </c>
      <c r="C120" s="11">
        <f>'[1]NYMEX + Fundy'!E120</f>
        <v>7.0800514546045115</v>
      </c>
      <c r="D120" s="12">
        <v>0.2</v>
      </c>
      <c r="E120" s="13">
        <f t="shared" si="3"/>
        <v>7.28</v>
      </c>
      <c r="F120" s="9"/>
      <c r="G120" s="14">
        <f t="shared" si="4"/>
        <v>0.16099898063200815</v>
      </c>
      <c r="H120" s="15">
        <f t="shared" si="5"/>
        <v>7.440998980632008</v>
      </c>
    </row>
    <row r="121" spans="1:8" x14ac:dyDescent="0.3">
      <c r="A121" s="10" t="s">
        <v>31</v>
      </c>
      <c r="B121" s="55">
        <v>2023</v>
      </c>
      <c r="C121" s="11">
        <f>'[1]NYMEX + Fundy'!E121</f>
        <v>6.9257646190320141</v>
      </c>
      <c r="D121" s="12">
        <v>0.2</v>
      </c>
      <c r="E121" s="13">
        <f t="shared" si="3"/>
        <v>7.1260000000000003</v>
      </c>
      <c r="F121" s="9"/>
      <c r="G121" s="14">
        <f t="shared" si="4"/>
        <v>0.15801630988786952</v>
      </c>
      <c r="H121" s="15">
        <f t="shared" si="5"/>
        <v>7.2840163098878694</v>
      </c>
    </row>
    <row r="122" spans="1:8" x14ac:dyDescent="0.3">
      <c r="A122" s="10" t="s">
        <v>33</v>
      </c>
      <c r="B122" s="55">
        <v>2023</v>
      </c>
      <c r="C122" s="11">
        <f>'[1]NYMEX + Fundy'!E122</f>
        <v>6.7543348017292422</v>
      </c>
      <c r="D122" s="12">
        <v>0.2</v>
      </c>
      <c r="E122" s="13">
        <f t="shared" si="3"/>
        <v>6.9539999999999997</v>
      </c>
      <c r="F122" s="9"/>
      <c r="G122" s="14">
        <f t="shared" si="4"/>
        <v>0.15468501529051987</v>
      </c>
      <c r="H122" s="15">
        <f t="shared" si="5"/>
        <v>7.1086850152905194</v>
      </c>
    </row>
    <row r="123" spans="1:8" x14ac:dyDescent="0.3">
      <c r="A123" s="10" t="s">
        <v>8</v>
      </c>
      <c r="B123" s="55">
        <v>2023</v>
      </c>
      <c r="C123" s="11">
        <f>'[1]NYMEX + Fundy'!E123</f>
        <v>6.9943365459531233</v>
      </c>
      <c r="D123" s="12">
        <v>7.1500000000000008E-2</v>
      </c>
      <c r="E123" s="13">
        <f t="shared" si="3"/>
        <v>7.0659999999999998</v>
      </c>
      <c r="F123" s="9"/>
      <c r="G123" s="14">
        <f t="shared" si="4"/>
        <v>0.15685423037716614</v>
      </c>
      <c r="H123" s="15">
        <f t="shared" si="5"/>
        <v>7.2228542303771661</v>
      </c>
    </row>
    <row r="124" spans="1:8" x14ac:dyDescent="0.3">
      <c r="A124" s="10" t="s">
        <v>10</v>
      </c>
      <c r="B124" s="55">
        <v>2023</v>
      </c>
      <c r="C124" s="11">
        <f>'[1]NYMEX + Fundy'!E124</f>
        <v>7.2343382901770044</v>
      </c>
      <c r="D124" s="12">
        <v>7.1500000000000008E-2</v>
      </c>
      <c r="E124" s="13">
        <f t="shared" si="3"/>
        <v>7.306</v>
      </c>
      <c r="F124" s="9"/>
      <c r="G124" s="14">
        <f t="shared" si="4"/>
        <v>0.1615025484199796</v>
      </c>
      <c r="H124" s="15">
        <f t="shared" si="5"/>
        <v>7.4675025484199793</v>
      </c>
    </row>
    <row r="125" spans="1:8" x14ac:dyDescent="0.3">
      <c r="A125" s="10" t="s">
        <v>14</v>
      </c>
      <c r="B125" s="55">
        <v>2024</v>
      </c>
      <c r="C125" s="11">
        <f>'[1]NYMEX + Fundy'!E125</f>
        <v>7.49537239886285</v>
      </c>
      <c r="D125" s="12">
        <v>7.1500000000000008E-2</v>
      </c>
      <c r="E125" s="13">
        <f t="shared" si="3"/>
        <v>7.5670000000000002</v>
      </c>
      <c r="F125" s="9"/>
      <c r="G125" s="14">
        <f t="shared" si="4"/>
        <v>0.16655759429153924</v>
      </c>
      <c r="H125" s="15">
        <f t="shared" si="5"/>
        <v>7.7335575942915398</v>
      </c>
    </row>
    <row r="126" spans="1:8" x14ac:dyDescent="0.3">
      <c r="A126" s="10" t="s">
        <v>17</v>
      </c>
      <c r="B126" s="55">
        <v>2024</v>
      </c>
      <c r="C126" s="11">
        <f>'[1]NYMEX + Fundy'!E126</f>
        <v>7.5841801287071977</v>
      </c>
      <c r="D126" s="12">
        <v>7.1500000000000008E-2</v>
      </c>
      <c r="E126" s="13">
        <f t="shared" si="3"/>
        <v>7.6559999999999997</v>
      </c>
      <c r="F126" s="9"/>
      <c r="G126" s="14">
        <f t="shared" si="4"/>
        <v>0.16828134556574922</v>
      </c>
      <c r="H126" s="15">
        <f t="shared" si="5"/>
        <v>7.8242813455657485</v>
      </c>
    </row>
    <row r="127" spans="1:8" x14ac:dyDescent="0.3">
      <c r="A127" s="10" t="s">
        <v>20</v>
      </c>
      <c r="B127" s="55">
        <v>2024</v>
      </c>
      <c r="C127" s="11">
        <f>'[1]NYMEX + Fundy'!E127</f>
        <v>7.4065646690185041</v>
      </c>
      <c r="D127" s="12">
        <v>7.1500000000000008E-2</v>
      </c>
      <c r="E127" s="13">
        <f t="shared" si="3"/>
        <v>7.4779999999999998</v>
      </c>
      <c r="F127" s="9"/>
      <c r="G127" s="14">
        <f t="shared" si="4"/>
        <v>0.16483384301732923</v>
      </c>
      <c r="H127" s="15">
        <f t="shared" si="5"/>
        <v>7.6428338430173293</v>
      </c>
    </row>
    <row r="128" spans="1:8" x14ac:dyDescent="0.3">
      <c r="A128" s="10" t="s">
        <v>23</v>
      </c>
      <c r="B128" s="55">
        <v>2024</v>
      </c>
      <c r="C128" s="11">
        <f>'[1]NYMEX + Fundy'!E128</f>
        <v>7.2467107552986798</v>
      </c>
      <c r="D128" s="12">
        <v>0.2</v>
      </c>
      <c r="E128" s="13">
        <f t="shared" si="3"/>
        <v>7.4470000000000001</v>
      </c>
      <c r="F128" s="9"/>
      <c r="G128" s="14">
        <f t="shared" si="4"/>
        <v>0.16423343527013251</v>
      </c>
      <c r="H128" s="15">
        <f t="shared" si="5"/>
        <v>7.6112334352701323</v>
      </c>
    </row>
    <row r="129" spans="1:8" x14ac:dyDescent="0.3">
      <c r="A129" s="10" t="s">
        <v>26</v>
      </c>
      <c r="B129" s="55">
        <v>2024</v>
      </c>
      <c r="C129" s="11">
        <f>'[1]NYMEX + Fundy'!E129</f>
        <v>7.0868568415788573</v>
      </c>
      <c r="D129" s="12">
        <v>0.2</v>
      </c>
      <c r="E129" s="13">
        <f t="shared" si="3"/>
        <v>7.2869999999999999</v>
      </c>
      <c r="F129" s="9"/>
      <c r="G129" s="14">
        <f t="shared" si="4"/>
        <v>0.16113455657492354</v>
      </c>
      <c r="H129" s="15">
        <f t="shared" si="5"/>
        <v>7.4481345565749235</v>
      </c>
    </row>
    <row r="130" spans="1:8" x14ac:dyDescent="0.3">
      <c r="A130" s="10" t="s">
        <v>27</v>
      </c>
      <c r="B130" s="55">
        <v>2024</v>
      </c>
      <c r="C130" s="11">
        <f>'[1]NYMEX + Fundy'!E130</f>
        <v>6.9980491117345105</v>
      </c>
      <c r="D130" s="12">
        <v>0.2</v>
      </c>
      <c r="E130" s="13">
        <f t="shared" si="3"/>
        <v>7.1980000000000004</v>
      </c>
      <c r="F130" s="9"/>
      <c r="G130" s="14">
        <f t="shared" si="4"/>
        <v>0.15941080530071355</v>
      </c>
      <c r="H130" s="15">
        <f t="shared" si="5"/>
        <v>7.3574108053007139</v>
      </c>
    </row>
    <row r="131" spans="1:8" x14ac:dyDescent="0.3">
      <c r="A131" s="10" t="s">
        <v>28</v>
      </c>
      <c r="B131" s="55">
        <v>2024</v>
      </c>
      <c r="C131" s="11">
        <f>'[1]NYMEX + Fundy'!E131</f>
        <v>7.1756645714232024</v>
      </c>
      <c r="D131" s="12">
        <v>0.2</v>
      </c>
      <c r="E131" s="13">
        <f t="shared" ref="E131:E194" si="6">ROUND(C131+D131,3)</f>
        <v>7.3760000000000003</v>
      </c>
      <c r="F131" s="9"/>
      <c r="G131" s="14">
        <f t="shared" ref="G131:G194" si="7">(E131/$M$6)*$M$5+($M$7*$M$8^(B131-$M$4))</f>
        <v>0.16285830784913355</v>
      </c>
      <c r="H131" s="15">
        <f t="shared" ref="H131:H194" si="8">+E131+G131</f>
        <v>7.538858307849134</v>
      </c>
    </row>
    <row r="132" spans="1:8" x14ac:dyDescent="0.3">
      <c r="A132" s="10" t="s">
        <v>30</v>
      </c>
      <c r="B132" s="55">
        <v>2024</v>
      </c>
      <c r="C132" s="11">
        <f>'[1]NYMEX + Fundy'!E132</f>
        <v>7.3355184851430284</v>
      </c>
      <c r="D132" s="12">
        <v>0.2</v>
      </c>
      <c r="E132" s="13">
        <f t="shared" si="6"/>
        <v>7.5359999999999996</v>
      </c>
      <c r="F132" s="9"/>
      <c r="G132" s="14">
        <f t="shared" si="7"/>
        <v>0.16595718654434249</v>
      </c>
      <c r="H132" s="15">
        <f t="shared" si="8"/>
        <v>7.7019571865443419</v>
      </c>
    </row>
    <row r="133" spans="1:8" x14ac:dyDescent="0.3">
      <c r="A133" s="10" t="s">
        <v>31</v>
      </c>
      <c r="B133" s="55">
        <v>2024</v>
      </c>
      <c r="C133" s="11">
        <f>'[1]NYMEX + Fundy'!E133</f>
        <v>7.1756645714232024</v>
      </c>
      <c r="D133" s="12">
        <v>0.2</v>
      </c>
      <c r="E133" s="13">
        <f t="shared" si="6"/>
        <v>7.3760000000000003</v>
      </c>
      <c r="F133" s="9"/>
      <c r="G133" s="14">
        <f t="shared" si="7"/>
        <v>0.16285830784913355</v>
      </c>
      <c r="H133" s="15">
        <f t="shared" si="8"/>
        <v>7.538858307849134</v>
      </c>
    </row>
    <row r="134" spans="1:8" x14ac:dyDescent="0.3">
      <c r="A134" s="10" t="s">
        <v>33</v>
      </c>
      <c r="B134" s="55">
        <v>2024</v>
      </c>
      <c r="C134" s="11">
        <f>'[1]NYMEX + Fundy'!E134</f>
        <v>6.9980491117345105</v>
      </c>
      <c r="D134" s="12">
        <v>0.2</v>
      </c>
      <c r="E134" s="13">
        <f t="shared" si="6"/>
        <v>7.1980000000000004</v>
      </c>
      <c r="F134" s="9"/>
      <c r="G134" s="14">
        <f t="shared" si="7"/>
        <v>0.15941080530071355</v>
      </c>
      <c r="H134" s="15">
        <f t="shared" si="8"/>
        <v>7.3574108053007139</v>
      </c>
    </row>
    <row r="135" spans="1:8" x14ac:dyDescent="0.3">
      <c r="A135" s="10" t="s">
        <v>8</v>
      </c>
      <c r="B135" s="55">
        <v>2024</v>
      </c>
      <c r="C135" s="11">
        <f>'[1]NYMEX + Fundy'!E135</f>
        <v>7.2467107552986798</v>
      </c>
      <c r="D135" s="12">
        <v>7.1500000000000008E-2</v>
      </c>
      <c r="E135" s="13">
        <f t="shared" si="6"/>
        <v>7.3179999999999996</v>
      </c>
      <c r="F135" s="9"/>
      <c r="G135" s="14">
        <f t="shared" si="7"/>
        <v>0.16173496432212026</v>
      </c>
      <c r="H135" s="15">
        <f t="shared" si="8"/>
        <v>7.4797349643221196</v>
      </c>
    </row>
    <row r="136" spans="1:8" x14ac:dyDescent="0.3">
      <c r="A136" s="10" t="s">
        <v>10</v>
      </c>
      <c r="B136" s="55">
        <v>2024</v>
      </c>
      <c r="C136" s="11">
        <f>'[1]NYMEX + Fundy'!E136</f>
        <v>7.49537239886285</v>
      </c>
      <c r="D136" s="12">
        <v>7.1500000000000008E-2</v>
      </c>
      <c r="E136" s="13">
        <f t="shared" si="6"/>
        <v>7.5670000000000002</v>
      </c>
      <c r="F136" s="9"/>
      <c r="G136" s="14">
        <f t="shared" si="7"/>
        <v>0.16655759429153924</v>
      </c>
      <c r="H136" s="15">
        <f t="shared" si="8"/>
        <v>7.7335575942915398</v>
      </c>
    </row>
    <row r="137" spans="1:8" x14ac:dyDescent="0.3">
      <c r="A137" s="10" t="s">
        <v>14</v>
      </c>
      <c r="B137" s="55">
        <v>2025</v>
      </c>
      <c r="C137" s="11">
        <f>'[1]NYMEX + Fundy'!E137</f>
        <v>7.7626890797074486</v>
      </c>
      <c r="D137" s="12">
        <v>7.1500000000000008E-2</v>
      </c>
      <c r="E137" s="13">
        <f t="shared" si="6"/>
        <v>7.8339999999999996</v>
      </c>
      <c r="F137" s="9"/>
      <c r="G137" s="14">
        <f t="shared" si="7"/>
        <v>0.17172884811416919</v>
      </c>
      <c r="H137" s="15">
        <f t="shared" si="8"/>
        <v>8.0057288481141686</v>
      </c>
    </row>
    <row r="138" spans="1:8" x14ac:dyDescent="0.3">
      <c r="A138" s="10" t="s">
        <v>17</v>
      </c>
      <c r="B138" s="55">
        <v>2025</v>
      </c>
      <c r="C138" s="11">
        <f>'[1]NYMEX + Fundy'!E138</f>
        <v>7.8546640688035101</v>
      </c>
      <c r="D138" s="12">
        <v>7.1500000000000008E-2</v>
      </c>
      <c r="E138" s="13">
        <f t="shared" si="6"/>
        <v>7.9260000000000002</v>
      </c>
      <c r="F138" s="9"/>
      <c r="G138" s="14">
        <f t="shared" si="7"/>
        <v>0.17351070336391439</v>
      </c>
      <c r="H138" s="15">
        <f t="shared" si="8"/>
        <v>8.0995107033639151</v>
      </c>
    </row>
    <row r="139" spans="1:8" x14ac:dyDescent="0.3">
      <c r="A139" s="10" t="s">
        <v>20</v>
      </c>
      <c r="B139" s="55">
        <v>2025</v>
      </c>
      <c r="C139" s="11">
        <f>'[1]NYMEX + Fundy'!E139</f>
        <v>7.6707140906113898</v>
      </c>
      <c r="D139" s="12">
        <v>7.1500000000000008E-2</v>
      </c>
      <c r="E139" s="13">
        <f t="shared" si="6"/>
        <v>7.742</v>
      </c>
      <c r="F139" s="9"/>
      <c r="G139" s="14">
        <f t="shared" si="7"/>
        <v>0.16994699286442405</v>
      </c>
      <c r="H139" s="15">
        <f t="shared" si="8"/>
        <v>7.9119469928644239</v>
      </c>
    </row>
    <row r="140" spans="1:8" x14ac:dyDescent="0.3">
      <c r="A140" s="10" t="s">
        <v>23</v>
      </c>
      <c r="B140" s="55">
        <v>2025</v>
      </c>
      <c r="C140" s="11">
        <f>'[1]NYMEX + Fundy'!E140</f>
        <v>7.5051591102384823</v>
      </c>
      <c r="D140" s="12">
        <v>0.2</v>
      </c>
      <c r="E140" s="13">
        <f t="shared" si="6"/>
        <v>7.7050000000000001</v>
      </c>
      <c r="F140" s="9"/>
      <c r="G140" s="14">
        <f t="shared" si="7"/>
        <v>0.16923037716615696</v>
      </c>
      <c r="H140" s="15">
        <f t="shared" si="8"/>
        <v>7.8742303771661568</v>
      </c>
    </row>
    <row r="141" spans="1:8" x14ac:dyDescent="0.3">
      <c r="A141" s="10" t="s">
        <v>26</v>
      </c>
      <c r="B141" s="55">
        <v>2025</v>
      </c>
      <c r="C141" s="11">
        <f>'[1]NYMEX + Fundy'!E141</f>
        <v>7.3396041298655748</v>
      </c>
      <c r="D141" s="12">
        <v>0.2</v>
      </c>
      <c r="E141" s="13">
        <f t="shared" si="6"/>
        <v>7.54</v>
      </c>
      <c r="F141" s="9"/>
      <c r="G141" s="14">
        <f t="shared" si="7"/>
        <v>0.16603465851172272</v>
      </c>
      <c r="H141" s="15">
        <f t="shared" si="8"/>
        <v>7.7060346585117223</v>
      </c>
    </row>
    <row r="142" spans="1:8" x14ac:dyDescent="0.3">
      <c r="A142" s="10" t="s">
        <v>27</v>
      </c>
      <c r="B142" s="55">
        <v>2025</v>
      </c>
      <c r="C142" s="11">
        <f>'[1]NYMEX + Fundy'!E142</f>
        <v>7.247629140769515</v>
      </c>
      <c r="D142" s="12">
        <v>0.2</v>
      </c>
      <c r="E142" s="13">
        <f t="shared" si="6"/>
        <v>7.4480000000000004</v>
      </c>
      <c r="F142" s="9"/>
      <c r="G142" s="14">
        <f t="shared" si="7"/>
        <v>0.16425280326197758</v>
      </c>
      <c r="H142" s="15">
        <f t="shared" si="8"/>
        <v>7.6122528032619776</v>
      </c>
    </row>
    <row r="143" spans="1:8" x14ac:dyDescent="0.3">
      <c r="A143" s="10" t="s">
        <v>28</v>
      </c>
      <c r="B143" s="55">
        <v>2025</v>
      </c>
      <c r="C143" s="11">
        <f>'[1]NYMEX + Fundy'!E143</f>
        <v>7.4315791189616345</v>
      </c>
      <c r="D143" s="12">
        <v>0.2</v>
      </c>
      <c r="E143" s="13">
        <f t="shared" si="6"/>
        <v>7.6319999999999997</v>
      </c>
      <c r="F143" s="9"/>
      <c r="G143" s="14">
        <f t="shared" si="7"/>
        <v>0.16781651376146786</v>
      </c>
      <c r="H143" s="15">
        <f t="shared" si="8"/>
        <v>7.7998165137614679</v>
      </c>
    </row>
    <row r="144" spans="1:8" x14ac:dyDescent="0.3">
      <c r="A144" s="10" t="s">
        <v>30</v>
      </c>
      <c r="B144" s="55">
        <v>2025</v>
      </c>
      <c r="C144" s="11">
        <f>'[1]NYMEX + Fundy'!E144</f>
        <v>7.5971340993345438</v>
      </c>
      <c r="D144" s="12">
        <v>0.2</v>
      </c>
      <c r="E144" s="13">
        <f t="shared" si="6"/>
        <v>7.7969999999999997</v>
      </c>
      <c r="F144" s="9"/>
      <c r="G144" s="14">
        <f t="shared" si="7"/>
        <v>0.17101223241590213</v>
      </c>
      <c r="H144" s="15">
        <f t="shared" si="8"/>
        <v>7.9680122324159015</v>
      </c>
    </row>
    <row r="145" spans="1:8" x14ac:dyDescent="0.3">
      <c r="A145" s="10" t="s">
        <v>31</v>
      </c>
      <c r="B145" s="55">
        <v>2025</v>
      </c>
      <c r="C145" s="11">
        <f>'[1]NYMEX + Fundy'!E145</f>
        <v>7.4315791189616345</v>
      </c>
      <c r="D145" s="12">
        <v>0.2</v>
      </c>
      <c r="E145" s="13">
        <f t="shared" si="6"/>
        <v>7.6319999999999997</v>
      </c>
      <c r="F145" s="9"/>
      <c r="G145" s="14">
        <f t="shared" si="7"/>
        <v>0.16781651376146786</v>
      </c>
      <c r="H145" s="15">
        <f t="shared" si="8"/>
        <v>7.7998165137614679</v>
      </c>
    </row>
    <row r="146" spans="1:8" x14ac:dyDescent="0.3">
      <c r="A146" s="10" t="s">
        <v>33</v>
      </c>
      <c r="B146" s="55">
        <v>2025</v>
      </c>
      <c r="C146" s="11">
        <f>'[1]NYMEX + Fundy'!E146</f>
        <v>7.247629140769515</v>
      </c>
      <c r="D146" s="12">
        <v>0.2</v>
      </c>
      <c r="E146" s="13">
        <f t="shared" si="6"/>
        <v>7.4480000000000004</v>
      </c>
      <c r="F146" s="9"/>
      <c r="G146" s="14">
        <f t="shared" si="7"/>
        <v>0.16425280326197758</v>
      </c>
      <c r="H146" s="15">
        <f t="shared" si="8"/>
        <v>7.6122528032619776</v>
      </c>
    </row>
    <row r="147" spans="1:8" x14ac:dyDescent="0.3">
      <c r="A147" s="10" t="s">
        <v>8</v>
      </c>
      <c r="B147" s="55">
        <v>2025</v>
      </c>
      <c r="C147" s="11">
        <f>'[1]NYMEX + Fundy'!E147</f>
        <v>7.5051591102384823</v>
      </c>
      <c r="D147" s="12">
        <v>7.1500000000000008E-2</v>
      </c>
      <c r="E147" s="13">
        <f t="shared" si="6"/>
        <v>7.577</v>
      </c>
      <c r="F147" s="9"/>
      <c r="G147" s="14">
        <f t="shared" si="7"/>
        <v>0.16675127420998978</v>
      </c>
      <c r="H147" s="15">
        <f t="shared" si="8"/>
        <v>7.7437512742099894</v>
      </c>
    </row>
    <row r="148" spans="1:8" x14ac:dyDescent="0.3">
      <c r="A148" s="10" t="s">
        <v>10</v>
      </c>
      <c r="B148" s="55">
        <v>2025</v>
      </c>
      <c r="C148" s="11">
        <f>'[1]NYMEX + Fundy'!E148</f>
        <v>7.7626890797074486</v>
      </c>
      <c r="D148" s="12">
        <v>7.1500000000000008E-2</v>
      </c>
      <c r="E148" s="13">
        <f t="shared" si="6"/>
        <v>7.8339999999999996</v>
      </c>
      <c r="F148" s="9"/>
      <c r="G148" s="14">
        <f t="shared" si="7"/>
        <v>0.17172884811416919</v>
      </c>
      <c r="H148" s="15">
        <f t="shared" si="8"/>
        <v>8.0057288481141686</v>
      </c>
    </row>
    <row r="149" spans="1:8" x14ac:dyDescent="0.3">
      <c r="A149" s="10" t="s">
        <v>14</v>
      </c>
      <c r="B149" s="55">
        <v>2026</v>
      </c>
      <c r="C149" s="11">
        <f>'[1]NYMEX + Fundy'!E149</f>
        <v>8.0746228988845825</v>
      </c>
      <c r="D149" s="12">
        <v>7.1500000000000008E-2</v>
      </c>
      <c r="E149" s="13">
        <f t="shared" si="6"/>
        <v>8.1460000000000008</v>
      </c>
      <c r="F149" s="9"/>
      <c r="G149" s="14">
        <f t="shared" si="7"/>
        <v>0.17777166156982671</v>
      </c>
      <c r="H149" s="15">
        <f t="shared" si="8"/>
        <v>8.3237716615698272</v>
      </c>
    </row>
    <row r="150" spans="1:8" x14ac:dyDescent="0.3">
      <c r="A150" s="10" t="s">
        <v>17</v>
      </c>
      <c r="B150" s="55">
        <v>2026</v>
      </c>
      <c r="C150" s="11">
        <f>'[1]NYMEX + Fundy'!E150</f>
        <v>8.1702937863121257</v>
      </c>
      <c r="D150" s="12">
        <v>7.1500000000000008E-2</v>
      </c>
      <c r="E150" s="13">
        <f t="shared" si="6"/>
        <v>8.2420000000000009</v>
      </c>
      <c r="F150" s="9"/>
      <c r="G150" s="14">
        <f t="shared" si="7"/>
        <v>0.17963098878695211</v>
      </c>
      <c r="H150" s="15">
        <f t="shared" si="8"/>
        <v>8.4216309887869532</v>
      </c>
    </row>
    <row r="151" spans="1:8" x14ac:dyDescent="0.3">
      <c r="A151" s="10" t="s">
        <v>20</v>
      </c>
      <c r="B151" s="55">
        <v>2026</v>
      </c>
      <c r="C151" s="11">
        <f>'[1]NYMEX + Fundy'!E151</f>
        <v>7.9789520114570411</v>
      </c>
      <c r="D151" s="12">
        <v>7.1500000000000008E-2</v>
      </c>
      <c r="E151" s="13">
        <f t="shared" si="6"/>
        <v>8.0500000000000007</v>
      </c>
      <c r="F151" s="9"/>
      <c r="G151" s="14">
        <f t="shared" si="7"/>
        <v>0.17591233435270132</v>
      </c>
      <c r="H151" s="15">
        <f t="shared" si="8"/>
        <v>8.2259123343527012</v>
      </c>
    </row>
    <row r="152" spans="1:8" x14ac:dyDescent="0.3">
      <c r="A152" s="10" t="s">
        <v>23</v>
      </c>
      <c r="B152" s="55">
        <v>2026</v>
      </c>
      <c r="C152" s="11">
        <f>'[1]NYMEX + Fundy'!E152</f>
        <v>7.8067444140874649</v>
      </c>
      <c r="D152" s="12">
        <v>0.2</v>
      </c>
      <c r="E152" s="13">
        <f t="shared" si="6"/>
        <v>8.0069999999999997</v>
      </c>
      <c r="F152" s="9"/>
      <c r="G152" s="14">
        <f t="shared" si="7"/>
        <v>0.17507951070336392</v>
      </c>
      <c r="H152" s="15">
        <f t="shared" si="8"/>
        <v>8.1820795107033639</v>
      </c>
    </row>
    <row r="153" spans="1:8" x14ac:dyDescent="0.3">
      <c r="A153" s="10" t="s">
        <v>26</v>
      </c>
      <c r="B153" s="55">
        <v>2026</v>
      </c>
      <c r="C153" s="11">
        <f>'[1]NYMEX + Fundy'!E153</f>
        <v>7.6345368167178886</v>
      </c>
      <c r="D153" s="12">
        <v>0.2</v>
      </c>
      <c r="E153" s="13">
        <f t="shared" si="6"/>
        <v>7.835</v>
      </c>
      <c r="F153" s="9"/>
      <c r="G153" s="14">
        <f t="shared" si="7"/>
        <v>0.17174821610601426</v>
      </c>
      <c r="H153" s="15">
        <f t="shared" si="8"/>
        <v>8.0067482161060148</v>
      </c>
    </row>
    <row r="154" spans="1:8" x14ac:dyDescent="0.3">
      <c r="A154" s="10" t="s">
        <v>27</v>
      </c>
      <c r="B154" s="55">
        <v>2026</v>
      </c>
      <c r="C154" s="11">
        <f>'[1]NYMEX + Fundy'!E154</f>
        <v>7.5388659292903464</v>
      </c>
      <c r="D154" s="12">
        <v>0.2</v>
      </c>
      <c r="E154" s="13">
        <f t="shared" si="6"/>
        <v>7.7389999999999999</v>
      </c>
      <c r="F154" s="9"/>
      <c r="G154" s="14">
        <f t="shared" si="7"/>
        <v>0.16988888888888889</v>
      </c>
      <c r="H154" s="15">
        <f t="shared" si="8"/>
        <v>7.9088888888888889</v>
      </c>
    </row>
    <row r="155" spans="1:8" x14ac:dyDescent="0.3">
      <c r="A155" s="10" t="s">
        <v>28</v>
      </c>
      <c r="B155" s="55">
        <v>2026</v>
      </c>
      <c r="C155" s="11">
        <f>'[1]NYMEX + Fundy'!E155</f>
        <v>7.7302077041454309</v>
      </c>
      <c r="D155" s="12">
        <v>0.2</v>
      </c>
      <c r="E155" s="13">
        <f t="shared" si="6"/>
        <v>7.93</v>
      </c>
      <c r="F155" s="9"/>
      <c r="G155" s="14">
        <f t="shared" si="7"/>
        <v>0.17358817533129459</v>
      </c>
      <c r="H155" s="15">
        <f t="shared" si="8"/>
        <v>8.1035881753312946</v>
      </c>
    </row>
    <row r="156" spans="1:8" x14ac:dyDescent="0.3">
      <c r="A156" s="10" t="s">
        <v>30</v>
      </c>
      <c r="B156" s="55">
        <v>2026</v>
      </c>
      <c r="C156" s="11">
        <f>'[1]NYMEX + Fundy'!E156</f>
        <v>7.9024153015150089</v>
      </c>
      <c r="D156" s="12">
        <v>0.2</v>
      </c>
      <c r="E156" s="13">
        <f t="shared" si="6"/>
        <v>8.1020000000000003</v>
      </c>
      <c r="F156" s="9"/>
      <c r="G156" s="14">
        <f t="shared" si="7"/>
        <v>0.17691946992864421</v>
      </c>
      <c r="H156" s="15">
        <f t="shared" si="8"/>
        <v>8.2789194699286437</v>
      </c>
    </row>
    <row r="157" spans="1:8" x14ac:dyDescent="0.3">
      <c r="A157" s="10" t="s">
        <v>31</v>
      </c>
      <c r="B157" s="55">
        <v>2026</v>
      </c>
      <c r="C157" s="11">
        <f>'[1]NYMEX + Fundy'!E157</f>
        <v>7.7302077041454309</v>
      </c>
      <c r="D157" s="12">
        <v>0.2</v>
      </c>
      <c r="E157" s="13">
        <f t="shared" si="6"/>
        <v>7.93</v>
      </c>
      <c r="F157" s="9"/>
      <c r="G157" s="14">
        <f t="shared" si="7"/>
        <v>0.17358817533129459</v>
      </c>
      <c r="H157" s="15">
        <f t="shared" si="8"/>
        <v>8.1035881753312946</v>
      </c>
    </row>
    <row r="158" spans="1:8" x14ac:dyDescent="0.3">
      <c r="A158" s="10" t="s">
        <v>33</v>
      </c>
      <c r="B158" s="55">
        <v>2026</v>
      </c>
      <c r="C158" s="11">
        <f>'[1]NYMEX + Fundy'!E158</f>
        <v>7.5388659292903464</v>
      </c>
      <c r="D158" s="12">
        <v>0.2</v>
      </c>
      <c r="E158" s="13">
        <f t="shared" si="6"/>
        <v>7.7389999999999999</v>
      </c>
      <c r="F158" s="9"/>
      <c r="G158" s="14">
        <f t="shared" si="7"/>
        <v>0.16988888888888889</v>
      </c>
      <c r="H158" s="15">
        <f t="shared" si="8"/>
        <v>7.9088888888888889</v>
      </c>
    </row>
    <row r="159" spans="1:8" x14ac:dyDescent="0.3">
      <c r="A159" s="10" t="s">
        <v>8</v>
      </c>
      <c r="B159" s="55">
        <v>2026</v>
      </c>
      <c r="C159" s="11">
        <f>'[1]NYMEX + Fundy'!E159</f>
        <v>7.8067444140874649</v>
      </c>
      <c r="D159" s="12">
        <v>7.1500000000000008E-2</v>
      </c>
      <c r="E159" s="13">
        <f t="shared" si="6"/>
        <v>7.8780000000000001</v>
      </c>
      <c r="F159" s="9"/>
      <c r="G159" s="14">
        <f t="shared" si="7"/>
        <v>0.17258103975535169</v>
      </c>
      <c r="H159" s="15">
        <f t="shared" si="8"/>
        <v>8.0505810397553521</v>
      </c>
    </row>
    <row r="160" spans="1:8" x14ac:dyDescent="0.3">
      <c r="A160" s="10" t="s">
        <v>10</v>
      </c>
      <c r="B160" s="55">
        <v>2026</v>
      </c>
      <c r="C160" s="11">
        <f>'[1]NYMEX + Fundy'!E160</f>
        <v>8.0746228988845825</v>
      </c>
      <c r="D160" s="12">
        <v>7.1500000000000008E-2</v>
      </c>
      <c r="E160" s="13">
        <f t="shared" si="6"/>
        <v>8.1460000000000008</v>
      </c>
      <c r="F160" s="9"/>
      <c r="G160" s="14">
        <f t="shared" si="7"/>
        <v>0.17777166156982671</v>
      </c>
      <c r="H160" s="15">
        <f t="shared" si="8"/>
        <v>8.3237716615698272</v>
      </c>
    </row>
    <row r="161" spans="1:8" x14ac:dyDescent="0.3">
      <c r="A161" s="10" t="s">
        <v>14</v>
      </c>
      <c r="B161" s="55">
        <v>2027</v>
      </c>
      <c r="C161" s="11">
        <f>'[1]NYMEX + Fundy'!E161</f>
        <v>8.3661161556905128</v>
      </c>
      <c r="D161" s="12">
        <v>7.1500000000000008E-2</v>
      </c>
      <c r="E161" s="13">
        <f t="shared" si="6"/>
        <v>8.4380000000000006</v>
      </c>
      <c r="F161" s="9"/>
      <c r="G161" s="14">
        <f t="shared" si="7"/>
        <v>0.18342711518858307</v>
      </c>
      <c r="H161" s="15">
        <f t="shared" si="8"/>
        <v>8.6214271151885828</v>
      </c>
    </row>
    <row r="162" spans="1:8" x14ac:dyDescent="0.3">
      <c r="A162" s="10" t="s">
        <v>17</v>
      </c>
      <c r="B162" s="55">
        <v>2027</v>
      </c>
      <c r="C162" s="11">
        <f>'[1]NYMEX + Fundy'!E162</f>
        <v>8.4652407546915853</v>
      </c>
      <c r="D162" s="12">
        <v>7.1500000000000008E-2</v>
      </c>
      <c r="E162" s="13">
        <f t="shared" si="6"/>
        <v>8.5370000000000008</v>
      </c>
      <c r="F162" s="9"/>
      <c r="G162" s="14">
        <f t="shared" si="7"/>
        <v>0.18534454638124362</v>
      </c>
      <c r="H162" s="15">
        <f t="shared" si="8"/>
        <v>8.7223445463812439</v>
      </c>
    </row>
    <row r="163" spans="1:8" x14ac:dyDescent="0.3">
      <c r="A163" s="10" t="s">
        <v>20</v>
      </c>
      <c r="B163" s="55">
        <v>2027</v>
      </c>
      <c r="C163" s="11">
        <f>'[1]NYMEX + Fundy'!E163</f>
        <v>8.2669915566894403</v>
      </c>
      <c r="D163" s="12">
        <v>7.1500000000000008E-2</v>
      </c>
      <c r="E163" s="13">
        <f t="shared" si="6"/>
        <v>8.3379999999999992</v>
      </c>
      <c r="F163" s="9"/>
      <c r="G163" s="14">
        <f t="shared" si="7"/>
        <v>0.18149031600407742</v>
      </c>
      <c r="H163" s="15">
        <f t="shared" si="8"/>
        <v>8.5194903160040774</v>
      </c>
    </row>
    <row r="164" spans="1:8" x14ac:dyDescent="0.3">
      <c r="A164" s="10" t="s">
        <v>23</v>
      </c>
      <c r="B164" s="55">
        <v>2027</v>
      </c>
      <c r="C164" s="11">
        <f>'[1]NYMEX + Fundy'!E164</f>
        <v>8.0885672784875098</v>
      </c>
      <c r="D164" s="12">
        <v>0.2</v>
      </c>
      <c r="E164" s="13">
        <f t="shared" si="6"/>
        <v>8.2889999999999997</v>
      </c>
      <c r="F164" s="9"/>
      <c r="G164" s="14">
        <f t="shared" si="7"/>
        <v>0.18054128440366973</v>
      </c>
      <c r="H164" s="15">
        <f t="shared" si="8"/>
        <v>8.4695412844036699</v>
      </c>
    </row>
    <row r="165" spans="1:8" x14ac:dyDescent="0.3">
      <c r="A165" s="10" t="s">
        <v>26</v>
      </c>
      <c r="B165" s="55">
        <v>2027</v>
      </c>
      <c r="C165" s="11">
        <f>'[1]NYMEX + Fundy'!E165</f>
        <v>7.910143000285581</v>
      </c>
      <c r="D165" s="12">
        <v>0.2</v>
      </c>
      <c r="E165" s="13">
        <f t="shared" si="6"/>
        <v>8.11</v>
      </c>
      <c r="F165" s="9"/>
      <c r="G165" s="14">
        <f t="shared" si="7"/>
        <v>0.17707441386340467</v>
      </c>
      <c r="H165" s="15">
        <f t="shared" si="8"/>
        <v>8.2870744138634045</v>
      </c>
    </row>
    <row r="166" spans="1:8" x14ac:dyDescent="0.3">
      <c r="A166" s="10" t="s">
        <v>27</v>
      </c>
      <c r="B166" s="55">
        <v>2027</v>
      </c>
      <c r="C166" s="11">
        <f>'[1]NYMEX + Fundy'!E166</f>
        <v>7.8110184012845085</v>
      </c>
      <c r="D166" s="12">
        <v>0.2</v>
      </c>
      <c r="E166" s="13">
        <f t="shared" si="6"/>
        <v>8.0109999999999992</v>
      </c>
      <c r="F166" s="9"/>
      <c r="G166" s="14">
        <f t="shared" si="7"/>
        <v>0.17515698267074412</v>
      </c>
      <c r="H166" s="15">
        <f t="shared" si="8"/>
        <v>8.1861569826707434</v>
      </c>
    </row>
    <row r="167" spans="1:8" x14ac:dyDescent="0.3">
      <c r="A167" s="10" t="s">
        <v>28</v>
      </c>
      <c r="B167" s="55">
        <v>2027</v>
      </c>
      <c r="C167" s="11">
        <f>'[1]NYMEX + Fundy'!E167</f>
        <v>8.0092675992866518</v>
      </c>
      <c r="D167" s="12">
        <v>0.2</v>
      </c>
      <c r="E167" s="13">
        <f t="shared" si="6"/>
        <v>8.2089999999999996</v>
      </c>
      <c r="F167" s="9"/>
      <c r="G167" s="14">
        <f t="shared" si="7"/>
        <v>0.17899184505606522</v>
      </c>
      <c r="H167" s="15">
        <f t="shared" si="8"/>
        <v>8.3879918450560655</v>
      </c>
    </row>
    <row r="168" spans="1:8" x14ac:dyDescent="0.3">
      <c r="A168" s="10" t="s">
        <v>30</v>
      </c>
      <c r="B168" s="55">
        <v>2027</v>
      </c>
      <c r="C168" s="11">
        <f>'[1]NYMEX + Fundy'!E168</f>
        <v>8.1876918774885841</v>
      </c>
      <c r="D168" s="12">
        <v>0.2</v>
      </c>
      <c r="E168" s="13">
        <f t="shared" si="6"/>
        <v>8.3879999999999999</v>
      </c>
      <c r="F168" s="9"/>
      <c r="G168" s="14">
        <f t="shared" si="7"/>
        <v>0.18245871559633026</v>
      </c>
      <c r="H168" s="15">
        <f t="shared" si="8"/>
        <v>8.570458715596331</v>
      </c>
    </row>
    <row r="169" spans="1:8" x14ac:dyDescent="0.3">
      <c r="A169" s="10" t="s">
        <v>31</v>
      </c>
      <c r="B169" s="55">
        <v>2027</v>
      </c>
      <c r="C169" s="11">
        <f>'[1]NYMEX + Fundy'!E169</f>
        <v>8.0092675992866518</v>
      </c>
      <c r="D169" s="12">
        <v>0.2</v>
      </c>
      <c r="E169" s="13">
        <f t="shared" si="6"/>
        <v>8.2089999999999996</v>
      </c>
      <c r="F169" s="9"/>
      <c r="G169" s="14">
        <f t="shared" si="7"/>
        <v>0.17899184505606522</v>
      </c>
      <c r="H169" s="15">
        <f t="shared" si="8"/>
        <v>8.3879918450560655</v>
      </c>
    </row>
    <row r="170" spans="1:8" x14ac:dyDescent="0.3">
      <c r="A170" s="10" t="s">
        <v>33</v>
      </c>
      <c r="B170" s="55">
        <v>2027</v>
      </c>
      <c r="C170" s="11">
        <f>'[1]NYMEX + Fundy'!E170</f>
        <v>7.8110184012845085</v>
      </c>
      <c r="D170" s="12">
        <v>0.2</v>
      </c>
      <c r="E170" s="13">
        <f t="shared" si="6"/>
        <v>8.0109999999999992</v>
      </c>
      <c r="F170" s="9"/>
      <c r="G170" s="14">
        <f t="shared" si="7"/>
        <v>0.17515698267074412</v>
      </c>
      <c r="H170" s="15">
        <f t="shared" si="8"/>
        <v>8.1861569826707434</v>
      </c>
    </row>
    <row r="171" spans="1:8" x14ac:dyDescent="0.3">
      <c r="A171" s="10" t="s">
        <v>8</v>
      </c>
      <c r="B171" s="55">
        <v>2027</v>
      </c>
      <c r="C171" s="11">
        <f>'[1]NYMEX + Fundy'!E171</f>
        <v>8.0885672784875098</v>
      </c>
      <c r="D171" s="12">
        <v>7.1500000000000008E-2</v>
      </c>
      <c r="E171" s="13">
        <f t="shared" si="6"/>
        <v>8.16</v>
      </c>
      <c r="F171" s="9"/>
      <c r="G171" s="14">
        <f t="shared" si="7"/>
        <v>0.17804281345565751</v>
      </c>
      <c r="H171" s="15">
        <f t="shared" si="8"/>
        <v>8.3380428134556581</v>
      </c>
    </row>
    <row r="172" spans="1:8" x14ac:dyDescent="0.3">
      <c r="A172" s="10" t="s">
        <v>10</v>
      </c>
      <c r="B172" s="55">
        <v>2027</v>
      </c>
      <c r="C172" s="11">
        <f>'[1]NYMEX + Fundy'!E172</f>
        <v>8.3661161556905128</v>
      </c>
      <c r="D172" s="12">
        <v>7.1500000000000008E-2</v>
      </c>
      <c r="E172" s="13">
        <f t="shared" si="6"/>
        <v>8.4380000000000006</v>
      </c>
      <c r="F172" s="9"/>
      <c r="G172" s="14">
        <f t="shared" si="7"/>
        <v>0.18342711518858307</v>
      </c>
      <c r="H172" s="15">
        <f t="shared" si="8"/>
        <v>8.6214271151885828</v>
      </c>
    </row>
    <row r="173" spans="1:8" x14ac:dyDescent="0.3">
      <c r="A173" s="10" t="s">
        <v>14</v>
      </c>
      <c r="B173" s="55">
        <v>2028</v>
      </c>
      <c r="C173" s="11">
        <f>'[1]NYMEX + Fundy'!E173</f>
        <v>8.6353524477575458</v>
      </c>
      <c r="D173" s="12">
        <v>7.1500000000000008E-2</v>
      </c>
      <c r="E173" s="13">
        <f t="shared" si="6"/>
        <v>8.7070000000000007</v>
      </c>
      <c r="F173" s="9"/>
      <c r="G173" s="14">
        <f t="shared" si="7"/>
        <v>0.18863710499490316</v>
      </c>
      <c r="H173" s="15">
        <f t="shared" si="8"/>
        <v>8.8956371049949041</v>
      </c>
    </row>
    <row r="174" spans="1:8" x14ac:dyDescent="0.3">
      <c r="A174" s="10" t="s">
        <v>17</v>
      </c>
      <c r="B174" s="55">
        <v>2028</v>
      </c>
      <c r="C174" s="11">
        <f>'[1]NYMEX + Fundy'!E174</f>
        <v>8.7376670502191303</v>
      </c>
      <c r="D174" s="12">
        <v>7.1500000000000008E-2</v>
      </c>
      <c r="E174" s="13">
        <f t="shared" si="6"/>
        <v>8.8089999999999993</v>
      </c>
      <c r="F174" s="9"/>
      <c r="G174" s="14">
        <f t="shared" si="7"/>
        <v>0.19061264016309887</v>
      </c>
      <c r="H174" s="15">
        <f t="shared" si="8"/>
        <v>8.9996126401630985</v>
      </c>
    </row>
    <row r="175" spans="1:8" x14ac:dyDescent="0.3">
      <c r="A175" s="10" t="s">
        <v>20</v>
      </c>
      <c r="B175" s="55">
        <v>2028</v>
      </c>
      <c r="C175" s="11">
        <f>'[1]NYMEX + Fundy'!E175</f>
        <v>8.533037845295965</v>
      </c>
      <c r="D175" s="12">
        <v>7.1500000000000008E-2</v>
      </c>
      <c r="E175" s="13">
        <f t="shared" si="6"/>
        <v>8.6050000000000004</v>
      </c>
      <c r="F175" s="9"/>
      <c r="G175" s="14">
        <f t="shared" si="7"/>
        <v>0.18666156982670745</v>
      </c>
      <c r="H175" s="15">
        <f t="shared" si="8"/>
        <v>8.791661569826708</v>
      </c>
    </row>
    <row r="176" spans="1:8" x14ac:dyDescent="0.3">
      <c r="A176" s="10" t="s">
        <v>23</v>
      </c>
      <c r="B176" s="55">
        <v>2028</v>
      </c>
      <c r="C176" s="11">
        <f>'[1]NYMEX + Fundy'!E176</f>
        <v>8.3488715608651169</v>
      </c>
      <c r="D176" s="12">
        <v>0.2</v>
      </c>
      <c r="E176" s="13">
        <f t="shared" si="6"/>
        <v>8.5489999999999995</v>
      </c>
      <c r="F176" s="9"/>
      <c r="G176" s="14">
        <f t="shared" si="7"/>
        <v>0.1855769622833843</v>
      </c>
      <c r="H176" s="15">
        <f t="shared" si="8"/>
        <v>8.7345769622833842</v>
      </c>
    </row>
    <row r="177" spans="1:8" x14ac:dyDescent="0.3">
      <c r="A177" s="10" t="s">
        <v>26</v>
      </c>
      <c r="B177" s="55">
        <v>2028</v>
      </c>
      <c r="C177" s="11">
        <f>'[1]NYMEX + Fundy'!E177</f>
        <v>8.1647052764342689</v>
      </c>
      <c r="D177" s="12">
        <v>0.2</v>
      </c>
      <c r="E177" s="13">
        <f t="shared" si="6"/>
        <v>8.3650000000000002</v>
      </c>
      <c r="F177" s="9"/>
      <c r="G177" s="14">
        <f t="shared" si="7"/>
        <v>0.18201325178389396</v>
      </c>
      <c r="H177" s="15">
        <f t="shared" si="8"/>
        <v>8.5470132517838948</v>
      </c>
    </row>
    <row r="178" spans="1:8" x14ac:dyDescent="0.3">
      <c r="A178" s="10" t="s">
        <v>27</v>
      </c>
      <c r="B178" s="55">
        <v>2028</v>
      </c>
      <c r="C178" s="11">
        <f>'[1]NYMEX + Fundy'!E178</f>
        <v>8.0623906739726863</v>
      </c>
      <c r="D178" s="12">
        <v>0.2</v>
      </c>
      <c r="E178" s="13">
        <f t="shared" si="6"/>
        <v>8.2620000000000005</v>
      </c>
      <c r="F178" s="9"/>
      <c r="G178" s="14">
        <f t="shared" si="7"/>
        <v>0.18001834862385321</v>
      </c>
      <c r="H178" s="15">
        <f t="shared" si="8"/>
        <v>8.4420183486238543</v>
      </c>
    </row>
    <row r="179" spans="1:8" x14ac:dyDescent="0.3">
      <c r="A179" s="10" t="s">
        <v>28</v>
      </c>
      <c r="B179" s="55">
        <v>2028</v>
      </c>
      <c r="C179" s="11">
        <f>'[1]NYMEX + Fundy'!E179</f>
        <v>8.2670198788958498</v>
      </c>
      <c r="D179" s="12">
        <v>0.2</v>
      </c>
      <c r="E179" s="13">
        <f t="shared" si="6"/>
        <v>8.4670000000000005</v>
      </c>
      <c r="F179" s="9"/>
      <c r="G179" s="14">
        <f t="shared" si="7"/>
        <v>0.1839887869520897</v>
      </c>
      <c r="H179" s="15">
        <f t="shared" si="8"/>
        <v>8.6509887869520909</v>
      </c>
    </row>
    <row r="180" spans="1:8" x14ac:dyDescent="0.3">
      <c r="A180" s="10" t="s">
        <v>30</v>
      </c>
      <c r="B180" s="55">
        <v>2028</v>
      </c>
      <c r="C180" s="11">
        <f>'[1]NYMEX + Fundy'!E180</f>
        <v>8.4511861633267014</v>
      </c>
      <c r="D180" s="12">
        <v>0.2</v>
      </c>
      <c r="E180" s="13">
        <f t="shared" si="6"/>
        <v>8.6509999999999998</v>
      </c>
      <c r="F180" s="9"/>
      <c r="G180" s="14">
        <f t="shared" si="7"/>
        <v>0.18755249745158001</v>
      </c>
      <c r="H180" s="15">
        <f t="shared" si="8"/>
        <v>8.8385524974515803</v>
      </c>
    </row>
    <row r="181" spans="1:8" x14ac:dyDescent="0.3">
      <c r="A181" s="10" t="s">
        <v>31</v>
      </c>
      <c r="B181" s="55">
        <v>2028</v>
      </c>
      <c r="C181" s="11">
        <f>'[1]NYMEX + Fundy'!E181</f>
        <v>8.2670198788958498</v>
      </c>
      <c r="D181" s="12">
        <v>0.2</v>
      </c>
      <c r="E181" s="13">
        <f t="shared" si="6"/>
        <v>8.4670000000000005</v>
      </c>
      <c r="F181" s="9"/>
      <c r="G181" s="14">
        <f t="shared" si="7"/>
        <v>0.1839887869520897</v>
      </c>
      <c r="H181" s="15">
        <f t="shared" si="8"/>
        <v>8.6509887869520909</v>
      </c>
    </row>
    <row r="182" spans="1:8" x14ac:dyDescent="0.3">
      <c r="A182" s="10" t="s">
        <v>33</v>
      </c>
      <c r="B182" s="55">
        <v>2028</v>
      </c>
      <c r="C182" s="11">
        <f>'[1]NYMEX + Fundy'!E182</f>
        <v>8.0623906739726863</v>
      </c>
      <c r="D182" s="12">
        <v>0.2</v>
      </c>
      <c r="E182" s="13">
        <f t="shared" si="6"/>
        <v>8.2620000000000005</v>
      </c>
      <c r="F182" s="9"/>
      <c r="G182" s="14">
        <f t="shared" si="7"/>
        <v>0.18001834862385321</v>
      </c>
      <c r="H182" s="15">
        <f t="shared" si="8"/>
        <v>8.4420183486238543</v>
      </c>
    </row>
    <row r="183" spans="1:8" x14ac:dyDescent="0.3">
      <c r="A183" s="10" t="s">
        <v>8</v>
      </c>
      <c r="B183" s="55">
        <v>2028</v>
      </c>
      <c r="C183" s="11">
        <f>'[1]NYMEX + Fundy'!E183</f>
        <v>8.3488715608651169</v>
      </c>
      <c r="D183" s="12">
        <v>7.1500000000000008E-2</v>
      </c>
      <c r="E183" s="13">
        <f t="shared" si="6"/>
        <v>8.42</v>
      </c>
      <c r="F183" s="9"/>
      <c r="G183" s="14">
        <f t="shared" si="7"/>
        <v>0.18307849133537207</v>
      </c>
      <c r="H183" s="15">
        <f t="shared" si="8"/>
        <v>8.6030784913353724</v>
      </c>
    </row>
    <row r="184" spans="1:8" x14ac:dyDescent="0.3">
      <c r="A184" s="10" t="s">
        <v>10</v>
      </c>
      <c r="B184" s="55">
        <v>2028</v>
      </c>
      <c r="C184" s="11">
        <f>'[1]NYMEX + Fundy'!E184</f>
        <v>8.6353524477575458</v>
      </c>
      <c r="D184" s="12">
        <v>7.1500000000000008E-2</v>
      </c>
      <c r="E184" s="13">
        <f t="shared" si="6"/>
        <v>8.7070000000000007</v>
      </c>
      <c r="F184" s="9"/>
      <c r="G184" s="14">
        <f t="shared" si="7"/>
        <v>0.18863710499490316</v>
      </c>
      <c r="H184" s="15">
        <f t="shared" si="8"/>
        <v>8.8956371049949041</v>
      </c>
    </row>
    <row r="185" spans="1:8" x14ac:dyDescent="0.3">
      <c r="A185" s="10" t="s">
        <v>14</v>
      </c>
      <c r="B185" s="55">
        <v>2029</v>
      </c>
      <c r="C185" s="11">
        <f>'[1]NYMEX + Fundy'!E185</f>
        <v>8.9244060875068154</v>
      </c>
      <c r="D185" s="12">
        <v>7.1500000000000008E-2</v>
      </c>
      <c r="E185" s="13">
        <f t="shared" si="6"/>
        <v>8.9960000000000004</v>
      </c>
      <c r="F185" s="9"/>
      <c r="G185" s="14">
        <f t="shared" si="7"/>
        <v>0.19423445463812436</v>
      </c>
      <c r="H185" s="15">
        <f t="shared" si="8"/>
        <v>9.1902344546381247</v>
      </c>
    </row>
    <row r="186" spans="1:8" x14ac:dyDescent="0.3">
      <c r="A186" s="10" t="s">
        <v>17</v>
      </c>
      <c r="B186" s="55">
        <v>2029</v>
      </c>
      <c r="C186" s="11">
        <f>'[1]NYMEX + Fundy'!E186</f>
        <v>9.0301454961265648</v>
      </c>
      <c r="D186" s="12">
        <v>7.1500000000000008E-2</v>
      </c>
      <c r="E186" s="13">
        <f t="shared" si="6"/>
        <v>9.1020000000000003</v>
      </c>
      <c r="F186" s="9"/>
      <c r="G186" s="14">
        <f t="shared" si="7"/>
        <v>0.19628746177370029</v>
      </c>
      <c r="H186" s="15">
        <f t="shared" si="8"/>
        <v>9.2982874617737004</v>
      </c>
    </row>
    <row r="187" spans="1:8" x14ac:dyDescent="0.3">
      <c r="A187" s="10" t="s">
        <v>20</v>
      </c>
      <c r="B187" s="55">
        <v>2029</v>
      </c>
      <c r="C187" s="11">
        <f>'[1]NYMEX + Fundy'!E187</f>
        <v>8.8186666788870678</v>
      </c>
      <c r="D187" s="12">
        <v>7.1500000000000008E-2</v>
      </c>
      <c r="E187" s="13">
        <f t="shared" si="6"/>
        <v>8.89</v>
      </c>
      <c r="F187" s="9"/>
      <c r="G187" s="14">
        <f t="shared" si="7"/>
        <v>0.19218144750254842</v>
      </c>
      <c r="H187" s="15">
        <f t="shared" si="8"/>
        <v>9.0821814475025491</v>
      </c>
    </row>
    <row r="188" spans="1:8" x14ac:dyDescent="0.3">
      <c r="A188" s="10" t="s">
        <v>23</v>
      </c>
      <c r="B188" s="55">
        <v>2029</v>
      </c>
      <c r="C188" s="11">
        <f>'[1]NYMEX + Fundy'!E188</f>
        <v>8.6283357433715189</v>
      </c>
      <c r="D188" s="12">
        <v>0.2</v>
      </c>
      <c r="E188" s="13">
        <f t="shared" si="6"/>
        <v>8.8279999999999994</v>
      </c>
      <c r="F188" s="9"/>
      <c r="G188" s="14">
        <f t="shared" si="7"/>
        <v>0.1909806320081549</v>
      </c>
      <c r="H188" s="15">
        <f t="shared" si="8"/>
        <v>9.0189806320081551</v>
      </c>
    </row>
    <row r="189" spans="1:8" x14ac:dyDescent="0.3">
      <c r="A189" s="10" t="s">
        <v>26</v>
      </c>
      <c r="B189" s="55">
        <v>2029</v>
      </c>
      <c r="C189" s="11">
        <f>'[1]NYMEX + Fundy'!E189</f>
        <v>8.4380048078559717</v>
      </c>
      <c r="D189" s="12">
        <v>0.2</v>
      </c>
      <c r="E189" s="13">
        <f t="shared" si="6"/>
        <v>8.6379999999999999</v>
      </c>
      <c r="F189" s="9"/>
      <c r="G189" s="14">
        <f t="shared" si="7"/>
        <v>0.18730071355759428</v>
      </c>
      <c r="H189" s="15">
        <f t="shared" si="8"/>
        <v>8.8253007135575938</v>
      </c>
    </row>
    <row r="190" spans="1:8" x14ac:dyDescent="0.3">
      <c r="A190" s="10" t="s">
        <v>27</v>
      </c>
      <c r="B190" s="55">
        <v>2029</v>
      </c>
      <c r="C190" s="11">
        <f>'[1]NYMEX + Fundy'!E190</f>
        <v>8.3322653992362223</v>
      </c>
      <c r="D190" s="12">
        <v>0.2</v>
      </c>
      <c r="E190" s="13">
        <f t="shared" si="6"/>
        <v>8.532</v>
      </c>
      <c r="F190" s="9"/>
      <c r="G190" s="14">
        <f t="shared" si="7"/>
        <v>0.18524770642201835</v>
      </c>
      <c r="H190" s="15">
        <f t="shared" si="8"/>
        <v>8.7172477064220182</v>
      </c>
    </row>
    <row r="191" spans="1:8" x14ac:dyDescent="0.3">
      <c r="A191" s="10" t="s">
        <v>28</v>
      </c>
      <c r="B191" s="55">
        <v>2029</v>
      </c>
      <c r="C191" s="11">
        <f>'[1]NYMEX + Fundy'!E191</f>
        <v>8.5437442164757194</v>
      </c>
      <c r="D191" s="12">
        <v>0.2</v>
      </c>
      <c r="E191" s="13">
        <f t="shared" si="6"/>
        <v>8.7439999999999998</v>
      </c>
      <c r="F191" s="9"/>
      <c r="G191" s="14">
        <f t="shared" si="7"/>
        <v>0.18935372069317022</v>
      </c>
      <c r="H191" s="15">
        <f t="shared" si="8"/>
        <v>8.9333537206931695</v>
      </c>
    </row>
    <row r="192" spans="1:8" x14ac:dyDescent="0.3">
      <c r="A192" s="10" t="s">
        <v>30</v>
      </c>
      <c r="B192" s="55">
        <v>2029</v>
      </c>
      <c r="C192" s="11">
        <f>'[1]NYMEX + Fundy'!E192</f>
        <v>8.73407515199127</v>
      </c>
      <c r="D192" s="12">
        <v>0.2</v>
      </c>
      <c r="E192" s="13">
        <f t="shared" si="6"/>
        <v>8.9339999999999993</v>
      </c>
      <c r="F192" s="9"/>
      <c r="G192" s="14">
        <f t="shared" si="7"/>
        <v>0.19303363914373084</v>
      </c>
      <c r="H192" s="15">
        <f t="shared" si="8"/>
        <v>9.1270336391437308</v>
      </c>
    </row>
    <row r="193" spans="1:8" x14ac:dyDescent="0.3">
      <c r="A193" s="10" t="s">
        <v>31</v>
      </c>
      <c r="B193" s="55">
        <v>2029</v>
      </c>
      <c r="C193" s="11">
        <f>'[1]NYMEX + Fundy'!E193</f>
        <v>8.5437442164757194</v>
      </c>
      <c r="D193" s="12">
        <v>0.2</v>
      </c>
      <c r="E193" s="13">
        <f t="shared" si="6"/>
        <v>8.7439999999999998</v>
      </c>
      <c r="F193" s="9"/>
      <c r="G193" s="14">
        <f t="shared" si="7"/>
        <v>0.18935372069317022</v>
      </c>
      <c r="H193" s="15">
        <f t="shared" si="8"/>
        <v>8.9333537206931695</v>
      </c>
    </row>
    <row r="194" spans="1:8" x14ac:dyDescent="0.3">
      <c r="A194" s="10" t="s">
        <v>33</v>
      </c>
      <c r="B194" s="55">
        <v>2029</v>
      </c>
      <c r="C194" s="11">
        <f>'[1]NYMEX + Fundy'!E194</f>
        <v>8.3322653992362223</v>
      </c>
      <c r="D194" s="12">
        <v>0.2</v>
      </c>
      <c r="E194" s="13">
        <f t="shared" si="6"/>
        <v>8.532</v>
      </c>
      <c r="F194" s="9"/>
      <c r="G194" s="14">
        <f t="shared" si="7"/>
        <v>0.18524770642201835</v>
      </c>
      <c r="H194" s="15">
        <f t="shared" si="8"/>
        <v>8.7172477064220182</v>
      </c>
    </row>
    <row r="195" spans="1:8" x14ac:dyDescent="0.3">
      <c r="A195" s="10" t="s">
        <v>8</v>
      </c>
      <c r="B195" s="55">
        <v>2029</v>
      </c>
      <c r="C195" s="11">
        <f>'[1]NYMEX + Fundy'!E195</f>
        <v>8.6283357433715189</v>
      </c>
      <c r="D195" s="12">
        <v>7.1500000000000008E-2</v>
      </c>
      <c r="E195" s="13">
        <f t="shared" ref="E195:E244" si="9">ROUND(C195+D195,3)</f>
        <v>8.6999999999999993</v>
      </c>
      <c r="F195" s="9"/>
      <c r="G195" s="14">
        <f t="shared" ref="G195:G244" si="10">(E195/$M$6)*$M$5+($M$7*$M$8^(B195-$M$4))</f>
        <v>0.18850152905198772</v>
      </c>
      <c r="H195" s="15">
        <f t="shared" ref="H195:H244" si="11">+E195+G195</f>
        <v>8.8885015290519878</v>
      </c>
    </row>
    <row r="196" spans="1:8" x14ac:dyDescent="0.3">
      <c r="A196" s="10" t="s">
        <v>10</v>
      </c>
      <c r="B196" s="55">
        <v>2029</v>
      </c>
      <c r="C196" s="11">
        <f>'[1]NYMEX + Fundy'!E196</f>
        <v>8.9244060875068154</v>
      </c>
      <c r="D196" s="12">
        <v>7.1500000000000008E-2</v>
      </c>
      <c r="E196" s="13">
        <f t="shared" si="9"/>
        <v>8.9960000000000004</v>
      </c>
      <c r="F196" s="9"/>
      <c r="G196" s="14">
        <f t="shared" si="10"/>
        <v>0.19423445463812436</v>
      </c>
      <c r="H196" s="15">
        <f t="shared" si="11"/>
        <v>9.1902344546381247</v>
      </c>
    </row>
    <row r="197" spans="1:8" x14ac:dyDescent="0.3">
      <c r="A197" s="10" t="s">
        <v>14</v>
      </c>
      <c r="B197" s="55">
        <v>2030</v>
      </c>
      <c r="C197" s="11">
        <f>'[1]NYMEX + Fundy'!E197</f>
        <v>9.2339285058054443</v>
      </c>
      <c r="D197" s="12">
        <v>7.1500000000000008E-2</v>
      </c>
      <c r="E197" s="13">
        <f t="shared" si="9"/>
        <v>9.3049999999999997</v>
      </c>
      <c r="F197" s="9"/>
      <c r="G197" s="14">
        <f t="shared" si="10"/>
        <v>0.20021916411824667</v>
      </c>
      <c r="H197" s="15">
        <f t="shared" si="11"/>
        <v>9.5052191641182464</v>
      </c>
    </row>
    <row r="198" spans="1:8" x14ac:dyDescent="0.3">
      <c r="A198" s="10" t="s">
        <v>17</v>
      </c>
      <c r="B198" s="55">
        <v>2030</v>
      </c>
      <c r="C198" s="11">
        <f>'[1]NYMEX + Fundy'!E198</f>
        <v>9.3433352416562201</v>
      </c>
      <c r="D198" s="12">
        <v>7.1500000000000008E-2</v>
      </c>
      <c r="E198" s="13">
        <f t="shared" si="9"/>
        <v>9.4149999999999991</v>
      </c>
      <c r="F198" s="9"/>
      <c r="G198" s="14">
        <f t="shared" si="10"/>
        <v>0.20234964322120283</v>
      </c>
      <c r="H198" s="15">
        <f t="shared" si="11"/>
        <v>9.6173496432212016</v>
      </c>
    </row>
    <row r="199" spans="1:8" x14ac:dyDescent="0.3">
      <c r="A199" s="10" t="s">
        <v>20</v>
      </c>
      <c r="B199" s="55">
        <v>2030</v>
      </c>
      <c r="C199" s="11">
        <f>'[1]NYMEX + Fundy'!E199</f>
        <v>9.1245217699546686</v>
      </c>
      <c r="D199" s="12">
        <v>7.1500000000000008E-2</v>
      </c>
      <c r="E199" s="13">
        <f t="shared" si="9"/>
        <v>9.1959999999999997</v>
      </c>
      <c r="F199" s="9"/>
      <c r="G199" s="14">
        <f t="shared" si="10"/>
        <v>0.19810805300713558</v>
      </c>
      <c r="H199" s="15">
        <f t="shared" si="11"/>
        <v>9.3941080530071357</v>
      </c>
    </row>
    <row r="200" spans="1:8" x14ac:dyDescent="0.3">
      <c r="A200" s="10" t="s">
        <v>23</v>
      </c>
      <c r="B200" s="55">
        <v>2030</v>
      </c>
      <c r="C200" s="11">
        <f>'[1]NYMEX + Fundy'!E200</f>
        <v>8.9275896454232733</v>
      </c>
      <c r="D200" s="12">
        <v>0.2</v>
      </c>
      <c r="E200" s="13">
        <f t="shared" si="9"/>
        <v>9.1280000000000001</v>
      </c>
      <c r="F200" s="9"/>
      <c r="G200" s="14">
        <f t="shared" si="10"/>
        <v>0.19679102956167174</v>
      </c>
      <c r="H200" s="15">
        <f t="shared" si="11"/>
        <v>9.3247910295616716</v>
      </c>
    </row>
    <row r="201" spans="1:8" x14ac:dyDescent="0.3">
      <c r="A201" s="10" t="s">
        <v>26</v>
      </c>
      <c r="B201" s="55">
        <v>2030</v>
      </c>
      <c r="C201" s="11">
        <f>'[1]NYMEX + Fundy'!E201</f>
        <v>8.730657520891878</v>
      </c>
      <c r="D201" s="12">
        <v>0.2</v>
      </c>
      <c r="E201" s="13">
        <f t="shared" si="9"/>
        <v>8.9309999999999992</v>
      </c>
      <c r="F201" s="9"/>
      <c r="G201" s="14">
        <f t="shared" si="10"/>
        <v>0.19297553516819568</v>
      </c>
      <c r="H201" s="15">
        <f t="shared" si="11"/>
        <v>9.1239755351681957</v>
      </c>
    </row>
    <row r="202" spans="1:8" x14ac:dyDescent="0.3">
      <c r="A202" s="10" t="s">
        <v>27</v>
      </c>
      <c r="B202" s="55">
        <v>2030</v>
      </c>
      <c r="C202" s="11">
        <f>'[1]NYMEX + Fundy'!E202</f>
        <v>8.621250785041104</v>
      </c>
      <c r="D202" s="12">
        <v>0.2</v>
      </c>
      <c r="E202" s="13">
        <f t="shared" si="9"/>
        <v>8.8209999999999997</v>
      </c>
      <c r="F202" s="9"/>
      <c r="G202" s="14">
        <f t="shared" si="10"/>
        <v>0.19084505606523952</v>
      </c>
      <c r="H202" s="15">
        <f t="shared" si="11"/>
        <v>9.0118450560652388</v>
      </c>
    </row>
    <row r="203" spans="1:8" x14ac:dyDescent="0.3">
      <c r="A203" s="10" t="s">
        <v>28</v>
      </c>
      <c r="B203" s="55">
        <v>2030</v>
      </c>
      <c r="C203" s="11">
        <f>'[1]NYMEX + Fundy'!E203</f>
        <v>8.8400642567426537</v>
      </c>
      <c r="D203" s="12">
        <v>0.2</v>
      </c>
      <c r="E203" s="13">
        <f t="shared" si="9"/>
        <v>9.0399999999999991</v>
      </c>
      <c r="F203" s="9"/>
      <c r="G203" s="14">
        <f t="shared" si="10"/>
        <v>0.1950866462793068</v>
      </c>
      <c r="H203" s="15">
        <f t="shared" si="11"/>
        <v>9.2350866462793064</v>
      </c>
    </row>
    <row r="204" spans="1:8" x14ac:dyDescent="0.3">
      <c r="A204" s="10" t="s">
        <v>30</v>
      </c>
      <c r="B204" s="55">
        <v>2030</v>
      </c>
      <c r="C204" s="11">
        <f>'[1]NYMEX + Fundy'!E204</f>
        <v>9.0369963812740508</v>
      </c>
      <c r="D204" s="12">
        <v>0.2</v>
      </c>
      <c r="E204" s="13">
        <f t="shared" si="9"/>
        <v>9.2370000000000001</v>
      </c>
      <c r="F204" s="9"/>
      <c r="G204" s="14">
        <f t="shared" si="10"/>
        <v>0.19890214067278286</v>
      </c>
      <c r="H204" s="15">
        <f t="shared" si="11"/>
        <v>9.4359021406727823</v>
      </c>
    </row>
    <row r="205" spans="1:8" x14ac:dyDescent="0.3">
      <c r="A205" s="10" t="s">
        <v>31</v>
      </c>
      <c r="B205" s="55">
        <v>2030</v>
      </c>
      <c r="C205" s="11">
        <f>'[1]NYMEX + Fundy'!E205</f>
        <v>8.8400642567426537</v>
      </c>
      <c r="D205" s="12">
        <v>0.2</v>
      </c>
      <c r="E205" s="13">
        <f t="shared" si="9"/>
        <v>9.0399999999999991</v>
      </c>
      <c r="F205" s="9"/>
      <c r="G205" s="14">
        <f t="shared" si="10"/>
        <v>0.1950866462793068</v>
      </c>
      <c r="H205" s="15">
        <f t="shared" si="11"/>
        <v>9.2350866462793064</v>
      </c>
    </row>
    <row r="206" spans="1:8" x14ac:dyDescent="0.3">
      <c r="A206" s="10" t="s">
        <v>33</v>
      </c>
      <c r="B206" s="55">
        <v>2030</v>
      </c>
      <c r="C206" s="11">
        <f>'[1]NYMEX + Fundy'!E206</f>
        <v>8.621250785041104</v>
      </c>
      <c r="D206" s="12">
        <v>0.2</v>
      </c>
      <c r="E206" s="13">
        <f t="shared" si="9"/>
        <v>8.8209999999999997</v>
      </c>
      <c r="F206" s="9"/>
      <c r="G206" s="14">
        <f t="shared" si="10"/>
        <v>0.19084505606523952</v>
      </c>
      <c r="H206" s="15">
        <f t="shared" si="11"/>
        <v>9.0118450560652388</v>
      </c>
    </row>
    <row r="207" spans="1:8" x14ac:dyDescent="0.3">
      <c r="A207" s="10" t="s">
        <v>8</v>
      </c>
      <c r="B207" s="55">
        <v>2030</v>
      </c>
      <c r="C207" s="11">
        <f>'[1]NYMEX + Fundy'!E207</f>
        <v>8.9275896454232733</v>
      </c>
      <c r="D207" s="12">
        <v>7.1500000000000008E-2</v>
      </c>
      <c r="E207" s="13">
        <f t="shared" si="9"/>
        <v>8.9990000000000006</v>
      </c>
      <c r="F207" s="9"/>
      <c r="G207" s="14">
        <f t="shared" si="10"/>
        <v>0.19429255861365952</v>
      </c>
      <c r="H207" s="15">
        <f t="shared" si="11"/>
        <v>9.1932925586136598</v>
      </c>
    </row>
    <row r="208" spans="1:8" x14ac:dyDescent="0.3">
      <c r="A208" s="10" t="s">
        <v>10</v>
      </c>
      <c r="B208" s="55">
        <v>2030</v>
      </c>
      <c r="C208" s="11">
        <f>'[1]NYMEX + Fundy'!E208</f>
        <v>9.2339285058054443</v>
      </c>
      <c r="D208" s="12">
        <v>7.1500000000000008E-2</v>
      </c>
      <c r="E208" s="13">
        <f t="shared" si="9"/>
        <v>9.3049999999999997</v>
      </c>
      <c r="F208" s="9"/>
      <c r="G208" s="14">
        <f t="shared" si="10"/>
        <v>0.20021916411824667</v>
      </c>
      <c r="H208" s="15">
        <f t="shared" si="11"/>
        <v>9.5052191641182464</v>
      </c>
    </row>
    <row r="209" spans="1:8" x14ac:dyDescent="0.3">
      <c r="A209" s="10" t="s">
        <v>14</v>
      </c>
      <c r="B209" s="55">
        <v>2031</v>
      </c>
      <c r="C209" s="11">
        <f>'[1]NYMEX + Fundy'!E209</f>
        <v>9.5501471689039548</v>
      </c>
      <c r="D209" s="12">
        <v>7.1500000000000008E-2</v>
      </c>
      <c r="E209" s="13">
        <f t="shared" si="9"/>
        <v>9.6219999999999999</v>
      </c>
      <c r="F209" s="9"/>
      <c r="G209" s="14">
        <f t="shared" si="10"/>
        <v>0.20635881753312943</v>
      </c>
      <c r="H209" s="15">
        <f t="shared" si="11"/>
        <v>9.8283588175331289</v>
      </c>
    </row>
    <row r="210" spans="1:8" x14ac:dyDescent="0.3">
      <c r="A210" s="10" t="s">
        <v>17</v>
      </c>
      <c r="B210" s="55">
        <v>2031</v>
      </c>
      <c r="C210" s="11">
        <f>'[1]NYMEX + Fundy'!E210</f>
        <v>9.6633005713791214</v>
      </c>
      <c r="D210" s="12">
        <v>7.1500000000000008E-2</v>
      </c>
      <c r="E210" s="13">
        <f t="shared" si="9"/>
        <v>9.7349999999999994</v>
      </c>
      <c r="F210" s="9"/>
      <c r="G210" s="14">
        <f t="shared" si="10"/>
        <v>0.20854740061162075</v>
      </c>
      <c r="H210" s="15">
        <f t="shared" si="11"/>
        <v>9.9435474006116209</v>
      </c>
    </row>
    <row r="211" spans="1:8" x14ac:dyDescent="0.3">
      <c r="A211" s="10" t="s">
        <v>20</v>
      </c>
      <c r="B211" s="55">
        <v>2031</v>
      </c>
      <c r="C211" s="11">
        <f>'[1]NYMEX + Fundy'!E211</f>
        <v>9.43699376642879</v>
      </c>
      <c r="D211" s="12">
        <v>7.1500000000000008E-2</v>
      </c>
      <c r="E211" s="13">
        <f t="shared" si="9"/>
        <v>9.5079999999999991</v>
      </c>
      <c r="F211" s="9"/>
      <c r="G211" s="14">
        <f t="shared" si="10"/>
        <v>0.20415086646279304</v>
      </c>
      <c r="H211" s="15">
        <f t="shared" si="11"/>
        <v>9.7121508664627925</v>
      </c>
    </row>
    <row r="212" spans="1:8" x14ac:dyDescent="0.3">
      <c r="A212" s="10" t="s">
        <v>23</v>
      </c>
      <c r="B212" s="55">
        <v>2031</v>
      </c>
      <c r="C212" s="11">
        <f>'[1]NYMEX + Fundy'!E212</f>
        <v>9.2333176419734926</v>
      </c>
      <c r="D212" s="12">
        <v>0.2</v>
      </c>
      <c r="E212" s="13">
        <f t="shared" si="9"/>
        <v>9.4329999999999998</v>
      </c>
      <c r="F212" s="9"/>
      <c r="G212" s="14">
        <f t="shared" si="10"/>
        <v>0.20269826707441385</v>
      </c>
      <c r="H212" s="15">
        <f t="shared" si="11"/>
        <v>9.6356982670744138</v>
      </c>
    </row>
    <row r="213" spans="1:8" x14ac:dyDescent="0.3">
      <c r="A213" s="10" t="s">
        <v>26</v>
      </c>
      <c r="B213" s="55">
        <v>2031</v>
      </c>
      <c r="C213" s="11">
        <f>'[1]NYMEX + Fundy'!E213</f>
        <v>9.0296415175181952</v>
      </c>
      <c r="D213" s="12">
        <v>0.2</v>
      </c>
      <c r="E213" s="13">
        <f t="shared" si="9"/>
        <v>9.23</v>
      </c>
      <c r="F213" s="9"/>
      <c r="G213" s="14">
        <f t="shared" si="10"/>
        <v>0.19876656472986748</v>
      </c>
      <c r="H213" s="15">
        <f t="shared" si="11"/>
        <v>9.4287665647298677</v>
      </c>
    </row>
    <row r="214" spans="1:8" x14ac:dyDescent="0.3">
      <c r="A214" s="10" t="s">
        <v>27</v>
      </c>
      <c r="B214" s="55">
        <v>2031</v>
      </c>
      <c r="C214" s="11">
        <f>'[1]NYMEX + Fundy'!E214</f>
        <v>8.9164881150430304</v>
      </c>
      <c r="D214" s="12">
        <v>0.2</v>
      </c>
      <c r="E214" s="13">
        <f t="shared" si="9"/>
        <v>9.1159999999999997</v>
      </c>
      <c r="F214" s="9"/>
      <c r="G214" s="14">
        <f t="shared" si="10"/>
        <v>0.19655861365953109</v>
      </c>
      <c r="H214" s="15">
        <f t="shared" si="11"/>
        <v>9.3125586136595313</v>
      </c>
    </row>
    <row r="215" spans="1:8" x14ac:dyDescent="0.3">
      <c r="A215" s="10" t="s">
        <v>28</v>
      </c>
      <c r="B215" s="55">
        <v>2031</v>
      </c>
      <c r="C215" s="11">
        <f>'[1]NYMEX + Fundy'!E215</f>
        <v>9.14279491999336</v>
      </c>
      <c r="D215" s="12">
        <v>0.2</v>
      </c>
      <c r="E215" s="13">
        <f t="shared" si="9"/>
        <v>9.343</v>
      </c>
      <c r="F215" s="9"/>
      <c r="G215" s="14">
        <f t="shared" si="10"/>
        <v>0.2009551478083588</v>
      </c>
      <c r="H215" s="15">
        <f t="shared" si="11"/>
        <v>9.543955147808358</v>
      </c>
    </row>
    <row r="216" spans="1:8" x14ac:dyDescent="0.3">
      <c r="A216" s="10" t="s">
        <v>30</v>
      </c>
      <c r="B216" s="55">
        <v>2031</v>
      </c>
      <c r="C216" s="11">
        <f>'[1]NYMEX + Fundy'!E216</f>
        <v>9.3464710444486592</v>
      </c>
      <c r="D216" s="12">
        <v>0.2</v>
      </c>
      <c r="E216" s="13">
        <f t="shared" si="9"/>
        <v>9.5459999999999994</v>
      </c>
      <c r="F216" s="9"/>
      <c r="G216" s="14">
        <f t="shared" si="10"/>
        <v>0.20488685015290517</v>
      </c>
      <c r="H216" s="15">
        <f t="shared" si="11"/>
        <v>9.750886850152904</v>
      </c>
    </row>
    <row r="217" spans="1:8" x14ac:dyDescent="0.3">
      <c r="A217" s="10" t="s">
        <v>31</v>
      </c>
      <c r="B217" s="55">
        <v>2031</v>
      </c>
      <c r="C217" s="11">
        <f>'[1]NYMEX + Fundy'!E217</f>
        <v>9.14279491999336</v>
      </c>
      <c r="D217" s="12">
        <v>0.2</v>
      </c>
      <c r="E217" s="13">
        <f t="shared" si="9"/>
        <v>9.343</v>
      </c>
      <c r="F217" s="9"/>
      <c r="G217" s="14">
        <f t="shared" si="10"/>
        <v>0.2009551478083588</v>
      </c>
      <c r="H217" s="15">
        <f t="shared" si="11"/>
        <v>9.543955147808358</v>
      </c>
    </row>
    <row r="218" spans="1:8" x14ac:dyDescent="0.3">
      <c r="A218" s="10" t="s">
        <v>33</v>
      </c>
      <c r="B218" s="55">
        <v>2031</v>
      </c>
      <c r="C218" s="11">
        <f>'[1]NYMEX + Fundy'!E218</f>
        <v>8.9164881150430304</v>
      </c>
      <c r="D218" s="12">
        <v>0.2</v>
      </c>
      <c r="E218" s="13">
        <f t="shared" si="9"/>
        <v>9.1159999999999997</v>
      </c>
      <c r="F218" s="9"/>
      <c r="G218" s="14">
        <f t="shared" si="10"/>
        <v>0.19655861365953109</v>
      </c>
      <c r="H218" s="15">
        <f t="shared" si="11"/>
        <v>9.3125586136595313</v>
      </c>
    </row>
    <row r="219" spans="1:8" x14ac:dyDescent="0.3">
      <c r="A219" s="10" t="s">
        <v>8</v>
      </c>
      <c r="B219" s="55">
        <v>2031</v>
      </c>
      <c r="C219" s="11">
        <f>'[1]NYMEX + Fundy'!E219</f>
        <v>9.2333176419734926</v>
      </c>
      <c r="D219" s="12">
        <v>7.1500000000000008E-2</v>
      </c>
      <c r="E219" s="13">
        <f t="shared" si="9"/>
        <v>9.3049999999999997</v>
      </c>
      <c r="F219" s="9"/>
      <c r="G219" s="14">
        <f t="shared" si="10"/>
        <v>0.20021916411824667</v>
      </c>
      <c r="H219" s="15">
        <f t="shared" si="11"/>
        <v>9.5052191641182464</v>
      </c>
    </row>
    <row r="220" spans="1:8" x14ac:dyDescent="0.3">
      <c r="A220" s="10" t="s">
        <v>10</v>
      </c>
      <c r="B220" s="55">
        <v>2031</v>
      </c>
      <c r="C220" s="11">
        <f>'[1]NYMEX + Fundy'!E220</f>
        <v>9.5501471689039548</v>
      </c>
      <c r="D220" s="56">
        <v>0.14046242774566409</v>
      </c>
      <c r="E220" s="13">
        <f t="shared" si="9"/>
        <v>9.6910000000000007</v>
      </c>
      <c r="F220" s="9"/>
      <c r="G220" s="14">
        <f t="shared" si="10"/>
        <v>0.20769520897043833</v>
      </c>
      <c r="H220" s="15">
        <f t="shared" si="11"/>
        <v>9.8986952089704392</v>
      </c>
    </row>
    <row r="221" spans="1:8" x14ac:dyDescent="0.3">
      <c r="A221" s="10" t="s">
        <v>14</v>
      </c>
      <c r="B221" s="55">
        <v>2032</v>
      </c>
      <c r="C221" s="11">
        <f>'[1]NYMEX + Fundy'!E221</f>
        <v>9.9197132261054026</v>
      </c>
      <c r="D221" s="56">
        <v>8.8439306358381486E-2</v>
      </c>
      <c r="E221" s="13">
        <f t="shared" si="9"/>
        <v>10.007999999999999</v>
      </c>
      <c r="F221" s="9"/>
      <c r="G221" s="14">
        <f t="shared" si="10"/>
        <v>0.21383486238532107</v>
      </c>
      <c r="H221" s="15">
        <f t="shared" si="11"/>
        <v>10.22183486238532</v>
      </c>
    </row>
    <row r="222" spans="1:8" x14ac:dyDescent="0.3">
      <c r="A222" s="10" t="s">
        <v>17</v>
      </c>
      <c r="B222" s="55">
        <v>2032</v>
      </c>
      <c r="C222" s="11">
        <f>'[1]NYMEX + Fundy'!E222</f>
        <v>10.037245373334139</v>
      </c>
      <c r="D222" s="56">
        <v>1.5606936416185491E-2</v>
      </c>
      <c r="E222" s="13">
        <f t="shared" si="9"/>
        <v>10.053000000000001</v>
      </c>
      <c r="F222" s="9"/>
      <c r="G222" s="14">
        <f t="shared" si="10"/>
        <v>0.21470642201834864</v>
      </c>
      <c r="H222" s="15">
        <f t="shared" si="11"/>
        <v>10.26770642201835</v>
      </c>
    </row>
    <row r="223" spans="1:8" x14ac:dyDescent="0.3">
      <c r="A223" s="10" t="s">
        <v>20</v>
      </c>
      <c r="B223" s="55">
        <v>2032</v>
      </c>
      <c r="C223" s="11">
        <f>'[1]NYMEX + Fundy'!E223</f>
        <v>9.8021810788766661</v>
      </c>
      <c r="D223" s="56">
        <v>3.6416184971098886E-2</v>
      </c>
      <c r="E223" s="13">
        <f t="shared" si="9"/>
        <v>9.8390000000000004</v>
      </c>
      <c r="F223" s="9"/>
      <c r="G223" s="14">
        <f t="shared" si="10"/>
        <v>0.21056167176350665</v>
      </c>
      <c r="H223" s="15">
        <f t="shared" si="11"/>
        <v>10.049561671763508</v>
      </c>
    </row>
    <row r="224" spans="1:8" x14ac:dyDescent="0.3">
      <c r="A224" s="10" t="s">
        <v>23</v>
      </c>
      <c r="B224" s="55">
        <v>2032</v>
      </c>
      <c r="C224" s="11">
        <f>'[1]NYMEX + Fundy'!E224</f>
        <v>9.590623213864939</v>
      </c>
      <c r="D224" s="56">
        <v>0.25491329479768687</v>
      </c>
      <c r="E224" s="13">
        <f t="shared" si="9"/>
        <v>9.8460000000000001</v>
      </c>
      <c r="F224" s="9"/>
      <c r="G224" s="14">
        <f t="shared" si="10"/>
        <v>0.21069724770642201</v>
      </c>
      <c r="H224" s="15">
        <f t="shared" si="11"/>
        <v>10.056697247706422</v>
      </c>
    </row>
    <row r="225" spans="1:8" x14ac:dyDescent="0.3">
      <c r="A225" s="10" t="s">
        <v>26</v>
      </c>
      <c r="B225" s="55">
        <v>2032</v>
      </c>
      <c r="C225" s="11">
        <f>'[1]NYMEX + Fundy'!E225</f>
        <v>9.3790653488532136</v>
      </c>
      <c r="D225" s="56">
        <v>0.14046242774566586</v>
      </c>
      <c r="E225" s="13">
        <f t="shared" si="9"/>
        <v>9.52</v>
      </c>
      <c r="F225" s="9"/>
      <c r="G225" s="14">
        <f t="shared" si="10"/>
        <v>0.20438328236493372</v>
      </c>
      <c r="H225" s="15">
        <f t="shared" si="11"/>
        <v>9.7243832823649328</v>
      </c>
    </row>
    <row r="226" spans="1:8" x14ac:dyDescent="0.3">
      <c r="A226" s="10" t="s">
        <v>27</v>
      </c>
      <c r="B226" s="55">
        <v>2032</v>
      </c>
      <c r="C226" s="11">
        <f>'[1]NYMEX + Fundy'!E226</f>
        <v>9.2615332016244771</v>
      </c>
      <c r="D226" s="56">
        <v>0.20809248554913218</v>
      </c>
      <c r="E226" s="13">
        <f t="shared" si="9"/>
        <v>9.4700000000000006</v>
      </c>
      <c r="F226" s="9"/>
      <c r="G226" s="14">
        <f t="shared" si="10"/>
        <v>0.20341488277268094</v>
      </c>
      <c r="H226" s="15">
        <f t="shared" si="11"/>
        <v>9.6734148827726809</v>
      </c>
    </row>
    <row r="227" spans="1:8" x14ac:dyDescent="0.3">
      <c r="A227" s="10" t="s">
        <v>28</v>
      </c>
      <c r="B227" s="55">
        <v>2032</v>
      </c>
      <c r="C227" s="11">
        <f>'[1]NYMEX + Fundy'!E227</f>
        <v>9.4965974960819501</v>
      </c>
      <c r="D227" s="56">
        <v>0.23930635838150316</v>
      </c>
      <c r="E227" s="13">
        <f t="shared" si="9"/>
        <v>9.7360000000000007</v>
      </c>
      <c r="F227" s="9"/>
      <c r="G227" s="14">
        <f t="shared" si="10"/>
        <v>0.20856676860346587</v>
      </c>
      <c r="H227" s="15">
        <f t="shared" si="11"/>
        <v>9.9445667686034671</v>
      </c>
    </row>
    <row r="228" spans="1:8" x14ac:dyDescent="0.3">
      <c r="A228" s="10" t="s">
        <v>30</v>
      </c>
      <c r="B228" s="55">
        <v>2032</v>
      </c>
      <c r="C228" s="11">
        <f>'[1]NYMEX + Fundy'!E228</f>
        <v>9.708155361093679</v>
      </c>
      <c r="D228" s="56">
        <v>0.20809248554913395</v>
      </c>
      <c r="E228" s="13">
        <f t="shared" si="9"/>
        <v>9.9160000000000004</v>
      </c>
      <c r="F228" s="9"/>
      <c r="G228" s="14">
        <f t="shared" si="10"/>
        <v>0.21205300713557593</v>
      </c>
      <c r="H228" s="15">
        <f t="shared" si="11"/>
        <v>10.128053007135577</v>
      </c>
    </row>
    <row r="229" spans="1:8" x14ac:dyDescent="0.3">
      <c r="A229" s="10" t="s">
        <v>31</v>
      </c>
      <c r="B229" s="55">
        <v>2032</v>
      </c>
      <c r="C229" s="11">
        <f>'[1]NYMEX + Fundy'!E229</f>
        <v>9.4965974960819501</v>
      </c>
      <c r="D229" s="56">
        <v>0.24971098265895897</v>
      </c>
      <c r="E229" s="13">
        <f t="shared" si="9"/>
        <v>9.7460000000000004</v>
      </c>
      <c r="F229" s="9"/>
      <c r="G229" s="14">
        <f t="shared" si="10"/>
        <v>0.20876044852191641</v>
      </c>
      <c r="H229" s="15">
        <f t="shared" si="11"/>
        <v>9.9547604485219168</v>
      </c>
    </row>
    <row r="230" spans="1:8" x14ac:dyDescent="0.3">
      <c r="A230" s="10" t="s">
        <v>33</v>
      </c>
      <c r="B230" s="55">
        <v>2032</v>
      </c>
      <c r="C230" s="11">
        <f>'[1]NYMEX + Fundy'!E230</f>
        <v>9.2615332016244771</v>
      </c>
      <c r="D230" s="56">
        <v>0.16647398843930716</v>
      </c>
      <c r="E230" s="13">
        <f t="shared" si="9"/>
        <v>9.4280000000000008</v>
      </c>
      <c r="F230" s="9"/>
      <c r="G230" s="14">
        <f t="shared" si="10"/>
        <v>0.20260142711518861</v>
      </c>
      <c r="H230" s="15">
        <f t="shared" si="11"/>
        <v>9.6306014271151898</v>
      </c>
    </row>
    <row r="231" spans="1:8" x14ac:dyDescent="0.3">
      <c r="A231" s="10" t="s">
        <v>8</v>
      </c>
      <c r="B231" s="55">
        <v>2032</v>
      </c>
      <c r="C231" s="11">
        <f>'[1]NYMEX + Fundy'!E231</f>
        <v>9.590623213864939</v>
      </c>
      <c r="D231" s="56">
        <v>5.20231213872826E-2</v>
      </c>
      <c r="E231" s="13">
        <f t="shared" si="9"/>
        <v>9.6430000000000007</v>
      </c>
      <c r="F231" s="9"/>
      <c r="G231" s="14">
        <f t="shared" si="10"/>
        <v>0.20676554536187564</v>
      </c>
      <c r="H231" s="15">
        <f t="shared" si="11"/>
        <v>9.8497655453618762</v>
      </c>
    </row>
    <row r="232" spans="1:8" x14ac:dyDescent="0.3">
      <c r="A232" s="10" t="s">
        <v>10</v>
      </c>
      <c r="B232" s="55">
        <v>2032</v>
      </c>
      <c r="C232" s="11">
        <f>'[1]NYMEX + Fundy'!E232</f>
        <v>9.9197132261054026</v>
      </c>
      <c r="D232" s="56">
        <v>0.14046242774566409</v>
      </c>
      <c r="E232" s="13">
        <f t="shared" si="9"/>
        <v>10.06</v>
      </c>
      <c r="F232" s="9"/>
      <c r="G232" s="14">
        <f t="shared" si="10"/>
        <v>0.21484199796126402</v>
      </c>
      <c r="H232" s="15">
        <f t="shared" si="11"/>
        <v>10.274841997961264</v>
      </c>
    </row>
    <row r="233" spans="1:8" x14ac:dyDescent="0.3">
      <c r="A233" s="10" t="s">
        <v>14</v>
      </c>
      <c r="B233" s="55">
        <v>2033</v>
      </c>
      <c r="C233" s="11">
        <f>'[1]NYMEX + Fundy'!E233</f>
        <v>10.298406854094615</v>
      </c>
      <c r="D233" s="56">
        <v>8.8439306358381486E-2</v>
      </c>
      <c r="E233" s="13">
        <f t="shared" si="9"/>
        <v>10.387</v>
      </c>
      <c r="F233" s="9"/>
      <c r="G233" s="14">
        <f t="shared" si="10"/>
        <v>0.22117533129459735</v>
      </c>
      <c r="H233" s="15">
        <f t="shared" si="11"/>
        <v>10.608175331294598</v>
      </c>
    </row>
    <row r="234" spans="1:8" x14ac:dyDescent="0.3">
      <c r="A234" s="10" t="s">
        <v>17</v>
      </c>
      <c r="B234" s="55">
        <v>2033</v>
      </c>
      <c r="C234" s="11">
        <f>'[1]NYMEX + Fundy'!E234</f>
        <v>10.42042589265024</v>
      </c>
      <c r="D234" s="56">
        <v>1.5606936416185491E-2</v>
      </c>
      <c r="E234" s="13">
        <f t="shared" si="9"/>
        <v>10.436</v>
      </c>
      <c r="F234" s="9"/>
      <c r="G234" s="14">
        <f t="shared" si="10"/>
        <v>0.22212436289500509</v>
      </c>
      <c r="H234" s="15">
        <f t="shared" si="11"/>
        <v>10.658124362895006</v>
      </c>
    </row>
    <row r="235" spans="1:8" x14ac:dyDescent="0.3">
      <c r="A235" s="10" t="s">
        <v>20</v>
      </c>
      <c r="B235" s="55">
        <v>2033</v>
      </c>
      <c r="C235" s="11">
        <f>'[1]NYMEX + Fundy'!E235</f>
        <v>10.176387815538993</v>
      </c>
      <c r="D235" s="56">
        <v>3.6416184971098886E-2</v>
      </c>
      <c r="E235" s="13">
        <f t="shared" si="9"/>
        <v>10.212999999999999</v>
      </c>
      <c r="F235" s="9"/>
      <c r="G235" s="14">
        <f t="shared" si="10"/>
        <v>0.21780530071355758</v>
      </c>
      <c r="H235" s="15">
        <f t="shared" si="11"/>
        <v>10.430805300713557</v>
      </c>
    </row>
    <row r="236" spans="1:8" x14ac:dyDescent="0.3">
      <c r="A236" s="10" t="s">
        <v>23</v>
      </c>
      <c r="B236" s="55">
        <v>2033</v>
      </c>
      <c r="C236" s="11">
        <f>'[1]NYMEX + Fundy'!E236</f>
        <v>9.9567535461388701</v>
      </c>
      <c r="D236" s="56">
        <v>0.25491329479768687</v>
      </c>
      <c r="E236" s="13">
        <f t="shared" si="9"/>
        <v>10.212</v>
      </c>
      <c r="F236" s="9"/>
      <c r="G236" s="14">
        <f t="shared" si="10"/>
        <v>0.21778593272171251</v>
      </c>
      <c r="H236" s="15">
        <f t="shared" si="11"/>
        <v>10.429785932721712</v>
      </c>
    </row>
    <row r="237" spans="1:8" x14ac:dyDescent="0.3">
      <c r="A237" s="10" t="s">
        <v>26</v>
      </c>
      <c r="B237" s="55">
        <v>2033</v>
      </c>
      <c r="C237" s="11">
        <f>'[1]NYMEX + Fundy'!E237</f>
        <v>9.7371192767387491</v>
      </c>
      <c r="D237" s="56">
        <v>0.14046242774566586</v>
      </c>
      <c r="E237" s="13">
        <f t="shared" si="9"/>
        <v>9.8780000000000001</v>
      </c>
      <c r="F237" s="9"/>
      <c r="G237" s="14">
        <f t="shared" si="10"/>
        <v>0.2113170234454638</v>
      </c>
      <c r="H237" s="15">
        <f t="shared" si="11"/>
        <v>10.089317023445464</v>
      </c>
    </row>
    <row r="238" spans="1:8" x14ac:dyDescent="0.3">
      <c r="A238" s="10" t="s">
        <v>27</v>
      </c>
      <c r="B238" s="55">
        <v>2033</v>
      </c>
      <c r="C238" s="11">
        <f>'[1]NYMEX + Fundy'!E238</f>
        <v>9.6151002381831265</v>
      </c>
      <c r="D238" s="56">
        <v>0.20809248554913218</v>
      </c>
      <c r="E238" s="13">
        <f t="shared" si="9"/>
        <v>9.8230000000000004</v>
      </c>
      <c r="F238" s="9"/>
      <c r="G238" s="14">
        <f t="shared" si="10"/>
        <v>0.21025178389398572</v>
      </c>
      <c r="H238" s="15">
        <f t="shared" si="11"/>
        <v>10.033251783893986</v>
      </c>
    </row>
    <row r="239" spans="1:8" x14ac:dyDescent="0.3">
      <c r="A239" s="10" t="s">
        <v>28</v>
      </c>
      <c r="B239" s="55">
        <v>2033</v>
      </c>
      <c r="C239" s="11">
        <f>'[1]NYMEX + Fundy'!E239</f>
        <v>9.8591383152943717</v>
      </c>
      <c r="D239" s="56">
        <v>0.23930635838150316</v>
      </c>
      <c r="E239" s="13">
        <f t="shared" si="9"/>
        <v>10.098000000000001</v>
      </c>
      <c r="F239" s="9"/>
      <c r="G239" s="14">
        <f t="shared" si="10"/>
        <v>0.21557798165137618</v>
      </c>
      <c r="H239" s="15">
        <f t="shared" si="11"/>
        <v>10.313577981651378</v>
      </c>
    </row>
    <row r="240" spans="1:8" x14ac:dyDescent="0.3">
      <c r="A240" s="10" t="s">
        <v>30</v>
      </c>
      <c r="B240" s="55">
        <v>2033</v>
      </c>
      <c r="C240" s="11">
        <f>'[1]NYMEX + Fundy'!E240</f>
        <v>10.078772584694496</v>
      </c>
      <c r="D240" s="56">
        <v>0.20809248554913395</v>
      </c>
      <c r="E240" s="13">
        <f t="shared" si="9"/>
        <v>10.287000000000001</v>
      </c>
      <c r="F240" s="9"/>
      <c r="G240" s="14">
        <f t="shared" si="10"/>
        <v>0.21923853211009176</v>
      </c>
      <c r="H240" s="15">
        <f t="shared" si="11"/>
        <v>10.506238532110093</v>
      </c>
    </row>
    <row r="241" spans="1:8" x14ac:dyDescent="0.3">
      <c r="A241" s="10" t="s">
        <v>31</v>
      </c>
      <c r="B241" s="55">
        <v>2033</v>
      </c>
      <c r="C241" s="11">
        <f>'[1]NYMEX + Fundy'!E241</f>
        <v>9.8591383152943717</v>
      </c>
      <c r="D241" s="56">
        <v>0.24971098265895897</v>
      </c>
      <c r="E241" s="13">
        <f t="shared" si="9"/>
        <v>10.109</v>
      </c>
      <c r="F241" s="9"/>
      <c r="G241" s="14">
        <f t="shared" si="10"/>
        <v>0.21579102956167176</v>
      </c>
      <c r="H241" s="15">
        <f t="shared" si="11"/>
        <v>10.324791029561672</v>
      </c>
    </row>
    <row r="242" spans="1:8" x14ac:dyDescent="0.3">
      <c r="A242" s="10" t="s">
        <v>33</v>
      </c>
      <c r="B242" s="55">
        <v>2033</v>
      </c>
      <c r="C242" s="11">
        <f>'[1]NYMEX + Fundy'!E242</f>
        <v>9.6151002381831265</v>
      </c>
      <c r="D242" s="56">
        <v>0.16647398843930716</v>
      </c>
      <c r="E242" s="13">
        <f t="shared" si="9"/>
        <v>9.782</v>
      </c>
      <c r="F242" s="9"/>
      <c r="G242" s="14">
        <f t="shared" si="10"/>
        <v>0.2094576962283384</v>
      </c>
      <c r="H242" s="15">
        <f t="shared" si="11"/>
        <v>9.9914576962283377</v>
      </c>
    </row>
    <row r="243" spans="1:8" x14ac:dyDescent="0.3">
      <c r="A243" s="10" t="s">
        <v>8</v>
      </c>
      <c r="B243" s="55">
        <v>2033</v>
      </c>
      <c r="C243" s="11">
        <f>'[1]NYMEX + Fundy'!E243</f>
        <v>9.9567535461388701</v>
      </c>
      <c r="D243" s="56">
        <v>5.20231213872826E-2</v>
      </c>
      <c r="E243" s="13">
        <f t="shared" si="9"/>
        <v>10.009</v>
      </c>
      <c r="F243" s="9"/>
      <c r="G243" s="14">
        <f t="shared" si="10"/>
        <v>0.21385423037716614</v>
      </c>
      <c r="H243" s="15">
        <f t="shared" si="11"/>
        <v>10.222854230377166</v>
      </c>
    </row>
    <row r="244" spans="1:8" x14ac:dyDescent="0.3">
      <c r="A244" s="10" t="s">
        <v>10</v>
      </c>
      <c r="B244" s="55">
        <v>2033</v>
      </c>
      <c r="C244" s="11">
        <f>'[1]NYMEX + Fundy'!E244</f>
        <v>10.298406854094615</v>
      </c>
      <c r="D244" s="56">
        <v>0.14046242774566409</v>
      </c>
      <c r="E244" s="13">
        <f t="shared" si="9"/>
        <v>10.439</v>
      </c>
      <c r="F244" s="9"/>
      <c r="G244" s="14">
        <f t="shared" si="10"/>
        <v>0.22218246687054027</v>
      </c>
      <c r="H244" s="15">
        <f t="shared" si="11"/>
        <v>10.661182466870541</v>
      </c>
    </row>
    <row r="245" spans="1:8" x14ac:dyDescent="0.3">
      <c r="A245" s="10"/>
    </row>
    <row r="246" spans="1:8" x14ac:dyDescent="0.3">
      <c r="A246" s="10"/>
    </row>
    <row r="247" spans="1:8" x14ac:dyDescent="0.3">
      <c r="A247" s="10"/>
    </row>
    <row r="248" spans="1:8" x14ac:dyDescent="0.3">
      <c r="A248" s="10"/>
    </row>
    <row r="249" spans="1:8" x14ac:dyDescent="0.3">
      <c r="A249" s="10"/>
    </row>
    <row r="250" spans="1:8" x14ac:dyDescent="0.3">
      <c r="A250" s="10"/>
    </row>
    <row r="251" spans="1:8" x14ac:dyDescent="0.3">
      <c r="A251" s="10"/>
    </row>
    <row r="252" spans="1:8" x14ac:dyDescent="0.3">
      <c r="A252" s="10"/>
    </row>
    <row r="253" spans="1:8" x14ac:dyDescent="0.3">
      <c r="A253" s="10"/>
    </row>
    <row r="254" spans="1:8" x14ac:dyDescent="0.3">
      <c r="A254" s="10"/>
    </row>
    <row r="255" spans="1:8" x14ac:dyDescent="0.3">
      <c r="A255" s="10"/>
    </row>
    <row r="256" spans="1:8" x14ac:dyDescent="0.3">
      <c r="A256" s="10"/>
    </row>
    <row r="257" spans="1:1" customFormat="1" x14ac:dyDescent="0.3">
      <c r="A257" s="10"/>
    </row>
    <row r="258" spans="1:1" customFormat="1" x14ac:dyDescent="0.3">
      <c r="A258" s="10"/>
    </row>
    <row r="259" spans="1:1" customFormat="1" x14ac:dyDescent="0.3">
      <c r="A259" s="10"/>
    </row>
    <row r="260" spans="1:1" customFormat="1" x14ac:dyDescent="0.3">
      <c r="A260" s="10"/>
    </row>
    <row r="261" spans="1:1" customFormat="1" x14ac:dyDescent="0.3">
      <c r="A261" s="10"/>
    </row>
    <row r="262" spans="1:1" customFormat="1" x14ac:dyDescent="0.3">
      <c r="A262" s="10"/>
    </row>
    <row r="263" spans="1:1" customFormat="1" x14ac:dyDescent="0.3">
      <c r="A263" s="10"/>
    </row>
    <row r="264" spans="1:1" customFormat="1" x14ac:dyDescent="0.3">
      <c r="A264" s="10"/>
    </row>
    <row r="265" spans="1:1" customFormat="1" x14ac:dyDescent="0.3">
      <c r="A265" s="10"/>
    </row>
  </sheetData>
  <pageMargins left="0.45" right="0.45" top="0.75" bottom="0.75" header="0.3" footer="0.3"/>
  <pageSetup orientation="landscape" r:id="rId1"/>
  <headerFooter>
    <oddFooter>&amp;R15LGBRA-STAFFPOD2-20a-000001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tabSelected="1" workbookViewId="0">
      <selection activeCell="E20" sqref="E20"/>
    </sheetView>
  </sheetViews>
  <sheetFormatPr defaultRowHeight="14.4" x14ac:dyDescent="0.3"/>
  <cols>
    <col min="1" max="2" width="8.5546875" customWidth="1"/>
    <col min="3" max="3" width="11.6640625" style="2" bestFit="1" customWidth="1"/>
    <col min="4" max="4" width="10" style="57" bestFit="1" customWidth="1"/>
    <col min="5" max="5" width="10.44140625" style="2" bestFit="1" customWidth="1"/>
    <col min="6" max="6" width="3.44140625" customWidth="1"/>
    <col min="7" max="7" width="13.33203125" bestFit="1" customWidth="1"/>
    <col min="8" max="8" width="9.6640625" bestFit="1" customWidth="1"/>
    <col min="9" max="9" width="1.88671875" customWidth="1"/>
    <col min="10" max="10" width="2.6640625" bestFit="1" customWidth="1"/>
    <col min="11" max="11" width="13.109375" bestFit="1" customWidth="1"/>
    <col min="12" max="12" width="14.88671875" customWidth="1"/>
    <col min="16" max="16" width="13.109375" bestFit="1" customWidth="1"/>
  </cols>
  <sheetData>
    <row r="1" spans="1:14" ht="15" x14ac:dyDescent="0.25">
      <c r="A1" s="1" t="s">
        <v>0</v>
      </c>
      <c r="D1"/>
    </row>
    <row r="2" spans="1:14" ht="65.25" thickBot="1" x14ac:dyDescent="0.3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 t="s">
        <v>35</v>
      </c>
      <c r="H2" s="8" t="s">
        <v>36</v>
      </c>
      <c r="I2" s="9"/>
    </row>
    <row r="3" spans="1:14" ht="15" x14ac:dyDescent="0.25">
      <c r="A3" s="10" t="s">
        <v>8</v>
      </c>
      <c r="B3" s="10">
        <v>2013</v>
      </c>
      <c r="C3" s="11">
        <f>'[1]NYMEX + Fundy'!E3</f>
        <v>3.7759999999999998</v>
      </c>
      <c r="D3" s="12">
        <v>0.05</v>
      </c>
      <c r="E3" s="13">
        <f t="shared" ref="E3:E66" si="0">ROUND(C3+D3,3)</f>
        <v>3.8260000000000001</v>
      </c>
      <c r="F3" s="9"/>
      <c r="G3" s="14">
        <f t="shared" ref="G3:G66" si="1">(E3/$M$6)*$M$5+($M$7*$M$8^(B3-$M$4))</f>
        <v>0.12246201215116878</v>
      </c>
      <c r="H3" s="15">
        <f t="shared" ref="H3:H66" si="2">+E3+G3</f>
        <v>3.9484620121511687</v>
      </c>
      <c r="K3" s="16" t="s">
        <v>37</v>
      </c>
      <c r="L3" s="17"/>
      <c r="M3" s="18"/>
    </row>
    <row r="4" spans="1:14" x14ac:dyDescent="0.3">
      <c r="A4" s="10" t="s">
        <v>10</v>
      </c>
      <c r="B4" s="10">
        <v>2013</v>
      </c>
      <c r="C4" s="11">
        <f>'[1]NYMEX + Fundy'!E4</f>
        <v>3.9289990000000001</v>
      </c>
      <c r="D4" s="12">
        <v>0.06</v>
      </c>
      <c r="E4" s="13">
        <f t="shared" si="0"/>
        <v>3.9889999999999999</v>
      </c>
      <c r="F4" s="9"/>
      <c r="G4" s="14">
        <f t="shared" si="1"/>
        <v>0.12731290289362579</v>
      </c>
      <c r="H4" s="15">
        <f t="shared" si="2"/>
        <v>4.1163129028936254</v>
      </c>
      <c r="K4" s="19" t="s">
        <v>11</v>
      </c>
      <c r="L4" s="20" t="s">
        <v>12</v>
      </c>
      <c r="M4" s="21">
        <v>2013</v>
      </c>
      <c r="N4" s="22" t="s">
        <v>13</v>
      </c>
    </row>
    <row r="5" spans="1:14" x14ac:dyDescent="0.3">
      <c r="A5" s="10" t="s">
        <v>14</v>
      </c>
      <c r="B5" s="10">
        <v>2014</v>
      </c>
      <c r="C5" s="11">
        <f>'[1]NYMEX + Fundy'!E5</f>
        <v>4.0229990000000004</v>
      </c>
      <c r="D5" s="12">
        <v>5.5E-2</v>
      </c>
      <c r="E5" s="13">
        <f t="shared" si="0"/>
        <v>4.0780000000000003</v>
      </c>
      <c r="F5" s="9"/>
      <c r="G5" s="14">
        <f t="shared" si="1"/>
        <v>0.12996154875913912</v>
      </c>
      <c r="H5" s="15">
        <f t="shared" si="2"/>
        <v>4.2079615487591395</v>
      </c>
      <c r="K5" s="19" t="s">
        <v>15</v>
      </c>
      <c r="L5" s="20" t="s">
        <v>16</v>
      </c>
      <c r="M5" s="23">
        <v>2.8899999999999999E-2</v>
      </c>
      <c r="N5" s="22" t="s">
        <v>13</v>
      </c>
    </row>
    <row r="6" spans="1:14" ht="15" x14ac:dyDescent="0.25">
      <c r="A6" s="10" t="s">
        <v>17</v>
      </c>
      <c r="B6" s="10">
        <v>2014</v>
      </c>
      <c r="C6" s="11">
        <f>'[1]NYMEX + Fundy'!E6</f>
        <v>4.0259999999999998</v>
      </c>
      <c r="D6" s="12">
        <v>5.5E-2</v>
      </c>
      <c r="E6" s="13">
        <f t="shared" si="0"/>
        <v>4.0810000000000004</v>
      </c>
      <c r="F6" s="9"/>
      <c r="G6" s="14">
        <f t="shared" si="1"/>
        <v>0.13005082895685308</v>
      </c>
      <c r="H6" s="15">
        <f t="shared" si="2"/>
        <v>4.2110508289568536</v>
      </c>
      <c r="K6" s="19" t="s">
        <v>18</v>
      </c>
      <c r="L6" s="20" t="s">
        <v>19</v>
      </c>
      <c r="M6" s="24">
        <f>100%-M5</f>
        <v>0.97109999999999996</v>
      </c>
    </row>
    <row r="7" spans="1:14" ht="15" x14ac:dyDescent="0.25">
      <c r="A7" s="10" t="s">
        <v>20</v>
      </c>
      <c r="B7" s="10">
        <v>2014</v>
      </c>
      <c r="C7" s="11">
        <f>'[1]NYMEX + Fundy'!E7</f>
        <v>4</v>
      </c>
      <c r="D7" s="12">
        <v>5.5E-2</v>
      </c>
      <c r="E7" s="13">
        <f t="shared" si="0"/>
        <v>4.0549999999999997</v>
      </c>
      <c r="F7" s="9"/>
      <c r="G7" s="14">
        <f t="shared" si="1"/>
        <v>0.12927706724333229</v>
      </c>
      <c r="H7" s="15">
        <f t="shared" si="2"/>
        <v>4.1842770672433316</v>
      </c>
      <c r="K7" s="19" t="s">
        <v>21</v>
      </c>
      <c r="L7" s="20" t="s">
        <v>38</v>
      </c>
      <c r="M7" s="25">
        <f>M13</f>
        <v>8.6E-3</v>
      </c>
    </row>
    <row r="8" spans="1:14" ht="15" x14ac:dyDescent="0.25">
      <c r="A8" s="10" t="s">
        <v>23</v>
      </c>
      <c r="B8" s="10">
        <v>2014</v>
      </c>
      <c r="C8" s="11">
        <f>'[1]NYMEX + Fundy'!E8</f>
        <v>3.9389989999999999</v>
      </c>
      <c r="D8" s="12">
        <v>0.14600000000000002</v>
      </c>
      <c r="E8" s="13">
        <f t="shared" si="0"/>
        <v>4.085</v>
      </c>
      <c r="F8" s="9"/>
      <c r="G8" s="14">
        <f t="shared" si="1"/>
        <v>0.13016986922047163</v>
      </c>
      <c r="H8" s="15">
        <f t="shared" si="2"/>
        <v>4.215169869220472</v>
      </c>
      <c r="K8" s="19" t="s">
        <v>24</v>
      </c>
      <c r="L8" s="20" t="s">
        <v>25</v>
      </c>
      <c r="M8" s="26">
        <v>1</v>
      </c>
      <c r="N8" s="22"/>
    </row>
    <row r="9" spans="1:14" ht="15" x14ac:dyDescent="0.25">
      <c r="A9" s="10" t="s">
        <v>26</v>
      </c>
      <c r="B9" s="10">
        <v>2014</v>
      </c>
      <c r="C9" s="11">
        <f>'[1]NYMEX + Fundy'!E9</f>
        <v>3.956</v>
      </c>
      <c r="D9" s="12">
        <v>0.126</v>
      </c>
      <c r="E9" s="13">
        <f t="shared" si="0"/>
        <v>4.0819999999999999</v>
      </c>
      <c r="F9" s="9"/>
      <c r="G9" s="14">
        <f t="shared" si="1"/>
        <v>0.13008058902275768</v>
      </c>
      <c r="H9" s="15">
        <f t="shared" si="2"/>
        <v>4.2120805890227579</v>
      </c>
      <c r="K9" s="27"/>
      <c r="L9" s="28"/>
      <c r="M9" s="29"/>
    </row>
    <row r="10" spans="1:14" ht="15" x14ac:dyDescent="0.25">
      <c r="A10" s="10" t="s">
        <v>27</v>
      </c>
      <c r="B10" s="10">
        <v>2014</v>
      </c>
      <c r="C10" s="11">
        <f>'[1]NYMEX + Fundy'!E10</f>
        <v>3.9830000000000001</v>
      </c>
      <c r="D10" s="12">
        <v>0.20100000000000001</v>
      </c>
      <c r="E10" s="13">
        <f t="shared" si="0"/>
        <v>4.1840000000000002</v>
      </c>
      <c r="F10" s="9"/>
      <c r="G10" s="14">
        <f t="shared" si="1"/>
        <v>0.1331161157450314</v>
      </c>
      <c r="H10" s="15">
        <f t="shared" si="2"/>
        <v>4.3171161157450317</v>
      </c>
      <c r="K10" s="27"/>
      <c r="L10" s="30" t="s">
        <v>29</v>
      </c>
      <c r="M10" s="31"/>
    </row>
    <row r="11" spans="1:14" x14ac:dyDescent="0.3">
      <c r="A11" s="10" t="s">
        <v>28</v>
      </c>
      <c r="B11" s="10">
        <v>2014</v>
      </c>
      <c r="C11" s="11">
        <f>'[1]NYMEX + Fundy'!E11</f>
        <v>4.0139990000000001</v>
      </c>
      <c r="D11" s="12">
        <v>0.20600000000000002</v>
      </c>
      <c r="E11" s="13">
        <f t="shared" si="0"/>
        <v>4.22</v>
      </c>
      <c r="F11" s="9"/>
      <c r="G11" s="14">
        <f t="shared" si="1"/>
        <v>0.1341874781175986</v>
      </c>
      <c r="H11" s="15">
        <f t="shared" si="2"/>
        <v>4.3541874781175984</v>
      </c>
      <c r="K11" s="27"/>
      <c r="L11" s="20" t="s">
        <v>39</v>
      </c>
      <c r="M11" s="32">
        <v>7.4000000000000003E-3</v>
      </c>
      <c r="N11" s="22" t="s">
        <v>13</v>
      </c>
    </row>
    <row r="12" spans="1:14" x14ac:dyDescent="0.3">
      <c r="A12" s="10" t="s">
        <v>30</v>
      </c>
      <c r="B12" s="10">
        <v>2014</v>
      </c>
      <c r="C12" s="11">
        <f>'[1]NYMEX + Fundy'!E12</f>
        <v>4.0250000000000004</v>
      </c>
      <c r="D12" s="12">
        <v>0.22600000000000001</v>
      </c>
      <c r="E12" s="13">
        <f t="shared" si="0"/>
        <v>4.2510000000000003</v>
      </c>
      <c r="F12" s="9"/>
      <c r="G12" s="14">
        <f t="shared" si="1"/>
        <v>0.13511004016064257</v>
      </c>
      <c r="H12" s="15">
        <f t="shared" si="2"/>
        <v>4.3861100401606432</v>
      </c>
      <c r="K12" s="27"/>
      <c r="L12" s="20" t="s">
        <v>40</v>
      </c>
      <c r="M12" s="32">
        <v>1.1999999999999999E-3</v>
      </c>
      <c r="N12" s="22" t="s">
        <v>13</v>
      </c>
    </row>
    <row r="13" spans="1:14" ht="15" x14ac:dyDescent="0.25">
      <c r="A13" s="10" t="s">
        <v>31</v>
      </c>
      <c r="B13" s="10">
        <v>2014</v>
      </c>
      <c r="C13" s="11">
        <f>'[1]NYMEX + Fundy'!E13</f>
        <v>4.0179999999999998</v>
      </c>
      <c r="D13" s="12">
        <v>0.216</v>
      </c>
      <c r="E13" s="13">
        <f t="shared" si="0"/>
        <v>4.234</v>
      </c>
      <c r="F13" s="9"/>
      <c r="G13" s="14">
        <f t="shared" si="1"/>
        <v>0.13460411904026362</v>
      </c>
      <c r="H13" s="15">
        <f t="shared" si="2"/>
        <v>4.3686041190402634</v>
      </c>
      <c r="K13" s="27"/>
      <c r="L13" s="33" t="s">
        <v>38</v>
      </c>
      <c r="M13" s="25">
        <f>SUM(M11:M12)</f>
        <v>8.6E-3</v>
      </c>
      <c r="N13" s="22"/>
    </row>
    <row r="14" spans="1:14" ht="15.75" thickBot="1" x14ac:dyDescent="0.3">
      <c r="A14" s="10" t="s">
        <v>33</v>
      </c>
      <c r="B14" s="10">
        <v>2014</v>
      </c>
      <c r="C14" s="11">
        <f>'[1]NYMEX + Fundy'!E14</f>
        <v>4.034999</v>
      </c>
      <c r="D14" s="12">
        <v>0.216</v>
      </c>
      <c r="E14" s="13">
        <f t="shared" si="0"/>
        <v>4.2510000000000003</v>
      </c>
      <c r="F14" s="9"/>
      <c r="G14" s="14">
        <f t="shared" si="1"/>
        <v>0.13511004016064257</v>
      </c>
      <c r="H14" s="15">
        <f t="shared" si="2"/>
        <v>4.3861100401606432</v>
      </c>
      <c r="K14" s="34"/>
      <c r="L14" s="35"/>
      <c r="M14" s="36"/>
      <c r="N14" s="22"/>
    </row>
    <row r="15" spans="1:14" ht="15" x14ac:dyDescent="0.25">
      <c r="A15" s="10" t="s">
        <v>8</v>
      </c>
      <c r="B15" s="10">
        <v>2014</v>
      </c>
      <c r="C15" s="11">
        <f>'[1]NYMEX + Fundy'!E15</f>
        <v>4.0989990000000001</v>
      </c>
      <c r="D15" s="12">
        <v>5.6000000000000001E-2</v>
      </c>
      <c r="E15" s="13">
        <f t="shared" si="0"/>
        <v>4.1550000000000002</v>
      </c>
      <c r="F15" s="9"/>
      <c r="G15" s="14">
        <f t="shared" si="1"/>
        <v>0.13225307383379672</v>
      </c>
      <c r="H15" s="15">
        <f t="shared" si="2"/>
        <v>4.2872530738337966</v>
      </c>
    </row>
    <row r="16" spans="1:14" ht="15" x14ac:dyDescent="0.25">
      <c r="A16" s="10" t="s">
        <v>10</v>
      </c>
      <c r="B16" s="10">
        <v>2014</v>
      </c>
      <c r="C16" s="11">
        <f>'[1]NYMEX + Fundy'!E16</f>
        <v>4.2469999999999999</v>
      </c>
      <c r="D16" s="12">
        <v>5.6000000000000001E-2</v>
      </c>
      <c r="E16" s="13">
        <f t="shared" si="0"/>
        <v>4.3029999999999999</v>
      </c>
      <c r="F16" s="9"/>
      <c r="G16" s="14">
        <f t="shared" si="1"/>
        <v>0.13665756358768405</v>
      </c>
      <c r="H16" s="15">
        <f t="shared" si="2"/>
        <v>4.4396575635876836</v>
      </c>
    </row>
    <row r="17" spans="1:17" ht="15" x14ac:dyDescent="0.25">
      <c r="A17" s="10" t="s">
        <v>14</v>
      </c>
      <c r="B17" s="10">
        <v>2015</v>
      </c>
      <c r="C17" s="11">
        <f>'[1]NYMEX + Fundy'!E17</f>
        <v>4.3319989999999997</v>
      </c>
      <c r="D17" s="12">
        <v>5.6000000000000001E-2</v>
      </c>
      <c r="E17" s="13">
        <f t="shared" si="0"/>
        <v>4.3879999999999999</v>
      </c>
      <c r="F17" s="9"/>
      <c r="G17" s="14">
        <f t="shared" si="1"/>
        <v>0.13918716918957882</v>
      </c>
      <c r="H17" s="15">
        <f t="shared" si="2"/>
        <v>4.5271871691895784</v>
      </c>
      <c r="K17" s="9"/>
      <c r="L17" s="9"/>
      <c r="M17" s="9"/>
    </row>
    <row r="18" spans="1:17" ht="15" x14ac:dyDescent="0.25">
      <c r="A18" s="10" t="s">
        <v>17</v>
      </c>
      <c r="B18" s="10">
        <v>2015</v>
      </c>
      <c r="C18" s="11">
        <f>'[1]NYMEX + Fundy'!E18</f>
        <v>4.3090000000000002</v>
      </c>
      <c r="D18" s="12">
        <v>5.6000000000000001E-2</v>
      </c>
      <c r="E18" s="13">
        <f t="shared" si="0"/>
        <v>4.3650000000000002</v>
      </c>
      <c r="F18" s="9"/>
      <c r="G18" s="14">
        <f t="shared" si="1"/>
        <v>0.13850268767377202</v>
      </c>
      <c r="H18" s="15">
        <f t="shared" si="2"/>
        <v>4.5035026876737723</v>
      </c>
      <c r="K18" s="44"/>
      <c r="L18" s="30"/>
      <c r="M18" s="40"/>
      <c r="O18" s="9"/>
      <c r="P18" s="9"/>
      <c r="Q18" s="9"/>
    </row>
    <row r="19" spans="1:17" ht="15" x14ac:dyDescent="0.25">
      <c r="A19" s="10" t="s">
        <v>20</v>
      </c>
      <c r="B19" s="10">
        <v>2015</v>
      </c>
      <c r="C19" s="11">
        <f>'[1]NYMEX + Fundy'!E19</f>
        <v>4.242</v>
      </c>
      <c r="D19" s="12">
        <v>5.6000000000000001E-2</v>
      </c>
      <c r="E19" s="13">
        <f t="shared" si="0"/>
        <v>4.298</v>
      </c>
      <c r="F19" s="9"/>
      <c r="G19" s="14">
        <f t="shared" si="1"/>
        <v>0.13650876325816086</v>
      </c>
      <c r="H19" s="15">
        <f t="shared" si="2"/>
        <v>4.4345087632581608</v>
      </c>
      <c r="I19" s="40"/>
      <c r="K19" s="47"/>
      <c r="L19" s="20"/>
      <c r="M19" s="48"/>
      <c r="O19" s="44"/>
      <c r="P19" s="30"/>
      <c r="Q19" s="40"/>
    </row>
    <row r="20" spans="1:17" ht="15" x14ac:dyDescent="0.25">
      <c r="A20" s="10" t="s">
        <v>23</v>
      </c>
      <c r="B20" s="10">
        <v>2015</v>
      </c>
      <c r="C20" s="11">
        <f>'[1]NYMEX + Fundy'!E20</f>
        <v>4.026999</v>
      </c>
      <c r="D20" s="12">
        <v>0.2</v>
      </c>
      <c r="E20" s="13">
        <f t="shared" si="0"/>
        <v>4.2270000000000003</v>
      </c>
      <c r="F20" s="9"/>
      <c r="G20" s="14">
        <f t="shared" si="1"/>
        <v>0.13439579857893111</v>
      </c>
      <c r="H20" s="15">
        <f t="shared" si="2"/>
        <v>4.3613957985789318</v>
      </c>
      <c r="I20" s="20"/>
      <c r="K20" s="47"/>
      <c r="L20" s="20"/>
      <c r="M20" s="50"/>
      <c r="O20" s="47"/>
      <c r="P20" s="20"/>
      <c r="Q20" s="48"/>
    </row>
    <row r="21" spans="1:17" ht="15" x14ac:dyDescent="0.25">
      <c r="A21" s="10" t="s">
        <v>26</v>
      </c>
      <c r="B21" s="10">
        <v>2015</v>
      </c>
      <c r="C21" s="11">
        <f>'[1]NYMEX + Fundy'!E21</f>
        <v>4.0339989999999997</v>
      </c>
      <c r="D21" s="12">
        <v>0.2</v>
      </c>
      <c r="E21" s="13">
        <f t="shared" si="0"/>
        <v>4.234</v>
      </c>
      <c r="F21" s="9"/>
      <c r="G21" s="14">
        <f t="shared" si="1"/>
        <v>0.13460411904026362</v>
      </c>
      <c r="H21" s="15">
        <f t="shared" si="2"/>
        <v>4.3686041190402634</v>
      </c>
      <c r="I21" s="49"/>
      <c r="J21" s="22"/>
      <c r="K21" s="47"/>
      <c r="L21" s="20"/>
      <c r="M21" s="49"/>
      <c r="O21" s="47"/>
      <c r="P21" s="20"/>
      <c r="Q21" s="50"/>
    </row>
    <row r="22" spans="1:17" ht="15" x14ac:dyDescent="0.25">
      <c r="A22" s="10" t="s">
        <v>27</v>
      </c>
      <c r="B22" s="10">
        <v>2015</v>
      </c>
      <c r="C22" s="11">
        <f>'[1]NYMEX + Fundy'!E22</f>
        <v>4.0549989999999996</v>
      </c>
      <c r="D22" s="12">
        <v>0.2</v>
      </c>
      <c r="E22" s="13">
        <f t="shared" si="0"/>
        <v>4.2549999999999999</v>
      </c>
      <c r="F22" s="9"/>
      <c r="G22" s="14">
        <f t="shared" si="1"/>
        <v>0.13522908042426113</v>
      </c>
      <c r="H22" s="15">
        <f t="shared" si="2"/>
        <v>4.3902290804242607</v>
      </c>
      <c r="I22" s="49"/>
      <c r="J22" s="9"/>
      <c r="K22" s="47"/>
      <c r="L22" s="20"/>
      <c r="M22" s="51"/>
      <c r="O22" s="47"/>
      <c r="P22" s="20"/>
      <c r="Q22" s="49"/>
    </row>
    <row r="23" spans="1:17" ht="15" x14ac:dyDescent="0.25">
      <c r="A23" s="10" t="s">
        <v>28</v>
      </c>
      <c r="B23" s="10">
        <v>2015</v>
      </c>
      <c r="C23" s="11">
        <f>'[1]NYMEX + Fundy'!E23</f>
        <v>4.0799989999999999</v>
      </c>
      <c r="D23" s="12">
        <v>0.2</v>
      </c>
      <c r="E23" s="13">
        <f t="shared" si="0"/>
        <v>4.28</v>
      </c>
      <c r="F23" s="9"/>
      <c r="G23" s="14">
        <f t="shared" si="1"/>
        <v>0.13597308207187725</v>
      </c>
      <c r="H23" s="15">
        <f t="shared" si="2"/>
        <v>4.4159730820718774</v>
      </c>
      <c r="I23" s="51"/>
      <c r="J23" s="9"/>
      <c r="K23" s="47"/>
      <c r="L23" s="20"/>
      <c r="M23" s="52"/>
      <c r="O23" s="47"/>
      <c r="P23" s="20"/>
      <c r="Q23" s="51"/>
    </row>
    <row r="24" spans="1:17" ht="15" x14ac:dyDescent="0.25">
      <c r="A24" s="10" t="s">
        <v>30</v>
      </c>
      <c r="B24" s="10">
        <v>2015</v>
      </c>
      <c r="C24" s="11">
        <f>'[1]NYMEX + Fundy'!E24</f>
        <v>4.0919999999999996</v>
      </c>
      <c r="D24" s="12">
        <v>0.2</v>
      </c>
      <c r="E24" s="13">
        <f t="shared" si="0"/>
        <v>4.2919999999999998</v>
      </c>
      <c r="F24" s="9"/>
      <c r="G24" s="14">
        <f t="shared" si="1"/>
        <v>0.13633020286273298</v>
      </c>
      <c r="H24" s="15">
        <f t="shared" si="2"/>
        <v>4.4283302028627327</v>
      </c>
      <c r="I24" s="49"/>
      <c r="J24" s="9"/>
      <c r="K24" s="20"/>
      <c r="L24" s="28"/>
      <c r="M24" s="53"/>
      <c r="N24" s="22"/>
      <c r="O24" s="47"/>
      <c r="P24" s="20"/>
      <c r="Q24" s="52"/>
    </row>
    <row r="25" spans="1:17" ht="15" x14ac:dyDescent="0.25">
      <c r="A25" s="10" t="s">
        <v>31</v>
      </c>
      <c r="B25" s="10">
        <v>2015</v>
      </c>
      <c r="C25" s="11">
        <f>'[1]NYMEX + Fundy'!E25</f>
        <v>4.0910000000000002</v>
      </c>
      <c r="D25" s="12">
        <v>0.2</v>
      </c>
      <c r="E25" s="13">
        <f t="shared" si="0"/>
        <v>4.2910000000000004</v>
      </c>
      <c r="F25" s="9"/>
      <c r="G25" s="14">
        <f t="shared" si="1"/>
        <v>0.13630044279682835</v>
      </c>
      <c r="H25" s="15">
        <f t="shared" si="2"/>
        <v>4.4273004427968283</v>
      </c>
      <c r="I25" s="53"/>
      <c r="J25" s="9"/>
      <c r="K25" s="20"/>
      <c r="L25" s="28"/>
      <c r="M25" s="53"/>
      <c r="N25" s="22"/>
      <c r="O25" s="20"/>
      <c r="P25" s="28"/>
      <c r="Q25" s="53"/>
    </row>
    <row r="26" spans="1:17" ht="15" x14ac:dyDescent="0.25">
      <c r="A26" s="10" t="s">
        <v>33</v>
      </c>
      <c r="B26" s="10">
        <v>2015</v>
      </c>
      <c r="C26" s="11">
        <f>'[1]NYMEX + Fundy'!E26</f>
        <v>4.1129990000000003</v>
      </c>
      <c r="D26" s="12">
        <v>0.2</v>
      </c>
      <c r="E26" s="13">
        <f t="shared" si="0"/>
        <v>4.3129999999999997</v>
      </c>
      <c r="F26" s="9"/>
      <c r="G26" s="14">
        <f t="shared" si="1"/>
        <v>0.13695516424673052</v>
      </c>
      <c r="H26" s="15">
        <f t="shared" si="2"/>
        <v>4.4499551642467301</v>
      </c>
      <c r="I26" s="53"/>
      <c r="J26" s="9"/>
      <c r="K26" s="20"/>
      <c r="L26" s="30"/>
      <c r="M26" s="20"/>
      <c r="O26" s="20"/>
      <c r="P26" s="30"/>
      <c r="Q26" s="20"/>
    </row>
    <row r="27" spans="1:17" x14ac:dyDescent="0.3">
      <c r="A27" s="10" t="s">
        <v>8</v>
      </c>
      <c r="B27" s="10">
        <v>2015</v>
      </c>
      <c r="C27" s="11">
        <f>'[1]NYMEX + Fundy'!E27</f>
        <v>4.1840000000000002</v>
      </c>
      <c r="D27" s="12">
        <v>0.06</v>
      </c>
      <c r="E27" s="13">
        <f t="shared" si="0"/>
        <v>4.2439999999999998</v>
      </c>
      <c r="F27" s="9"/>
      <c r="G27" s="14">
        <f t="shared" si="1"/>
        <v>0.13490171969931006</v>
      </c>
      <c r="H27" s="15">
        <f t="shared" si="2"/>
        <v>4.3789017196993099</v>
      </c>
      <c r="I27" s="20"/>
      <c r="J27" s="9"/>
      <c r="K27" s="20"/>
      <c r="L27" s="20"/>
      <c r="M27" s="54"/>
      <c r="O27" s="20"/>
      <c r="P27" s="20"/>
      <c r="Q27" s="54"/>
    </row>
    <row r="28" spans="1:17" x14ac:dyDescent="0.3">
      <c r="A28" s="10" t="s">
        <v>10</v>
      </c>
      <c r="B28" s="10">
        <v>2015</v>
      </c>
      <c r="C28" s="11">
        <f>'[1]NYMEX + Fundy'!E28</f>
        <v>4.3419999999999996</v>
      </c>
      <c r="D28" s="12">
        <v>0.06</v>
      </c>
      <c r="E28" s="13">
        <f t="shared" si="0"/>
        <v>4.4020000000000001</v>
      </c>
      <c r="F28" s="9"/>
      <c r="G28" s="14">
        <f t="shared" si="1"/>
        <v>0.13960381011224385</v>
      </c>
      <c r="H28" s="15">
        <f t="shared" si="2"/>
        <v>4.5416038101122442</v>
      </c>
      <c r="I28" s="51"/>
      <c r="J28" s="22"/>
      <c r="K28" s="20"/>
      <c r="L28" s="20"/>
      <c r="M28" s="54"/>
      <c r="N28" s="22"/>
      <c r="O28" s="20"/>
      <c r="P28" s="20"/>
      <c r="Q28" s="54"/>
    </row>
    <row r="29" spans="1:17" x14ac:dyDescent="0.3">
      <c r="A29" s="10" t="s">
        <v>14</v>
      </c>
      <c r="B29" s="10">
        <v>2016</v>
      </c>
      <c r="C29" s="11">
        <f>'[1]NYMEX + Fundy'!E29</f>
        <v>4.4285554940464165</v>
      </c>
      <c r="D29" s="12">
        <v>6.0500000000000005E-2</v>
      </c>
      <c r="E29" s="13">
        <f t="shared" si="0"/>
        <v>4.4889999999999999</v>
      </c>
      <c r="F29" s="9"/>
      <c r="G29" s="14">
        <f t="shared" si="1"/>
        <v>0.14219293584594789</v>
      </c>
      <c r="H29" s="15">
        <f t="shared" si="2"/>
        <v>4.6311929358459478</v>
      </c>
      <c r="I29" s="51"/>
      <c r="J29" s="22"/>
      <c r="K29" s="20"/>
      <c r="L29" s="20"/>
      <c r="M29" s="54"/>
      <c r="O29" s="20"/>
      <c r="P29" s="20"/>
      <c r="Q29" s="54"/>
    </row>
    <row r="30" spans="1:17" x14ac:dyDescent="0.3">
      <c r="A30" s="10" t="s">
        <v>17</v>
      </c>
      <c r="B30" s="10">
        <v>2016</v>
      </c>
      <c r="C30" s="11">
        <f>'[1]NYMEX + Fundy'!E30</f>
        <v>4.4172769946816111</v>
      </c>
      <c r="D30" s="12">
        <v>6.0500000000000005E-2</v>
      </c>
      <c r="E30" s="13">
        <f t="shared" si="0"/>
        <v>4.4779999999999998</v>
      </c>
      <c r="F30" s="9"/>
      <c r="G30" s="14">
        <f t="shared" si="1"/>
        <v>0.14186557512099679</v>
      </c>
      <c r="H30" s="15">
        <f t="shared" si="2"/>
        <v>4.6198655751209969</v>
      </c>
      <c r="I30" s="54"/>
      <c r="J30" s="22"/>
      <c r="K30" s="20"/>
      <c r="L30" s="20"/>
      <c r="M30" s="51"/>
      <c r="O30" s="20"/>
      <c r="P30" s="20"/>
      <c r="Q30" s="51"/>
    </row>
    <row r="31" spans="1:17" x14ac:dyDescent="0.3">
      <c r="A31" s="10" t="s">
        <v>20</v>
      </c>
      <c r="B31" s="10">
        <v>2016</v>
      </c>
      <c r="C31" s="11">
        <f>'[1]NYMEX + Fundy'!E31</f>
        <v>4.3495832322560828</v>
      </c>
      <c r="D31" s="12">
        <v>6.0500000000000005E-2</v>
      </c>
      <c r="E31" s="13">
        <f t="shared" si="0"/>
        <v>4.41</v>
      </c>
      <c r="F31" s="9"/>
      <c r="G31" s="14">
        <f t="shared" si="1"/>
        <v>0.13984189063948102</v>
      </c>
      <c r="H31" s="15">
        <f t="shared" si="2"/>
        <v>4.5498418906394811</v>
      </c>
      <c r="I31" s="51"/>
      <c r="J31" s="9"/>
      <c r="K31" s="20"/>
      <c r="L31" s="9"/>
      <c r="M31" s="9"/>
      <c r="O31" s="20"/>
      <c r="P31" s="9"/>
      <c r="Q31" s="9"/>
    </row>
    <row r="32" spans="1:17" x14ac:dyDescent="0.3">
      <c r="A32" s="10" t="s">
        <v>23</v>
      </c>
      <c r="B32" s="10">
        <v>2016</v>
      </c>
      <c r="C32" s="11">
        <f>'[1]NYMEX + Fundy'!E32</f>
        <v>4.1312109312885115</v>
      </c>
      <c r="D32" s="12">
        <v>0.1991</v>
      </c>
      <c r="E32" s="13">
        <f t="shared" si="0"/>
        <v>4.33</v>
      </c>
      <c r="F32" s="9"/>
      <c r="G32" s="14">
        <f t="shared" si="1"/>
        <v>0.13746108536710946</v>
      </c>
      <c r="H32" s="15">
        <f t="shared" si="2"/>
        <v>4.46746108536711</v>
      </c>
      <c r="I32" s="9"/>
      <c r="J32" s="9"/>
      <c r="K32" s="9"/>
      <c r="L32" s="9"/>
      <c r="M32" s="9"/>
      <c r="N32" s="22"/>
      <c r="O32" s="9"/>
      <c r="P32" s="9"/>
      <c r="Q32" s="9"/>
    </row>
    <row r="33" spans="1:14" x14ac:dyDescent="0.3">
      <c r="A33" s="10" t="s">
        <v>26</v>
      </c>
      <c r="B33" s="10">
        <v>2016</v>
      </c>
      <c r="C33" s="11">
        <f>'[1]NYMEX + Fundy'!E33</f>
        <v>4.1330544744611393</v>
      </c>
      <c r="D33" s="12">
        <v>0.1991</v>
      </c>
      <c r="E33" s="13">
        <f t="shared" si="0"/>
        <v>4.3319999999999999</v>
      </c>
      <c r="F33" s="9"/>
      <c r="G33" s="14">
        <f t="shared" si="1"/>
        <v>0.13752060549891873</v>
      </c>
      <c r="H33" s="15">
        <f t="shared" si="2"/>
        <v>4.4695206054989187</v>
      </c>
      <c r="I33" s="9"/>
      <c r="J33" s="9"/>
      <c r="K33" s="9"/>
      <c r="L33" s="9"/>
      <c r="M33" s="9"/>
      <c r="N33" s="22"/>
    </row>
    <row r="34" spans="1:14" x14ac:dyDescent="0.3">
      <c r="A34" s="10" t="s">
        <v>27</v>
      </c>
      <c r="B34" s="10">
        <v>2016</v>
      </c>
      <c r="C34" s="11">
        <f>'[1]NYMEX + Fundy'!E34</f>
        <v>4.1473333095870348</v>
      </c>
      <c r="D34" s="12">
        <v>0.1991</v>
      </c>
      <c r="E34" s="13">
        <f t="shared" si="0"/>
        <v>4.3460000000000001</v>
      </c>
      <c r="F34" s="9"/>
      <c r="G34" s="14">
        <f t="shared" si="1"/>
        <v>0.13793724642158378</v>
      </c>
      <c r="H34" s="15">
        <f t="shared" si="2"/>
        <v>4.4839372464215836</v>
      </c>
      <c r="I34" s="9"/>
      <c r="J34" s="9"/>
      <c r="N34" s="22"/>
    </row>
    <row r="35" spans="1:14" x14ac:dyDescent="0.3">
      <c r="A35" s="10" t="s">
        <v>28</v>
      </c>
      <c r="B35" s="10">
        <v>2016</v>
      </c>
      <c r="C35" s="11">
        <f>'[1]NYMEX + Fundy'!E35</f>
        <v>4.2058116873063174</v>
      </c>
      <c r="D35" s="12">
        <v>0.1991</v>
      </c>
      <c r="E35" s="13">
        <f t="shared" si="0"/>
        <v>4.4050000000000002</v>
      </c>
      <c r="F35" s="9"/>
      <c r="G35" s="14">
        <f t="shared" si="1"/>
        <v>0.13969309030995777</v>
      </c>
      <c r="H35" s="15">
        <f t="shared" si="2"/>
        <v>4.5446930903099583</v>
      </c>
      <c r="I35" s="9"/>
      <c r="J35" s="9"/>
    </row>
    <row r="36" spans="1:14" x14ac:dyDescent="0.3">
      <c r="A36" s="10" t="s">
        <v>30</v>
      </c>
      <c r="B36" s="10">
        <v>2016</v>
      </c>
      <c r="C36" s="11">
        <f>'[1]NYMEX + Fundy'!E36</f>
        <v>4.2567975289321325</v>
      </c>
      <c r="D36" s="12">
        <v>0.1991</v>
      </c>
      <c r="E36" s="13">
        <f t="shared" si="0"/>
        <v>4.4560000000000004</v>
      </c>
      <c r="F36" s="9"/>
      <c r="G36" s="14">
        <f t="shared" si="1"/>
        <v>0.14121085367109465</v>
      </c>
      <c r="H36" s="15">
        <f t="shared" si="2"/>
        <v>4.5972108536710952</v>
      </c>
      <c r="I36" s="9"/>
      <c r="J36" s="9"/>
    </row>
    <row r="37" spans="1:14" x14ac:dyDescent="0.3">
      <c r="A37" s="10" t="s">
        <v>31</v>
      </c>
      <c r="B37" s="10">
        <v>2016</v>
      </c>
      <c r="C37" s="11">
        <f>'[1]NYMEX + Fundy'!E37</f>
        <v>4.2339972436795499</v>
      </c>
      <c r="D37" s="12">
        <v>0.1991</v>
      </c>
      <c r="E37" s="13">
        <f t="shared" si="0"/>
        <v>4.4329999999999998</v>
      </c>
      <c r="F37" s="9"/>
      <c r="G37" s="14">
        <f t="shared" si="1"/>
        <v>0.14052637215528779</v>
      </c>
      <c r="H37" s="15">
        <f t="shared" si="2"/>
        <v>4.5735263721552872</v>
      </c>
      <c r="I37" s="9"/>
      <c r="J37" s="9"/>
    </row>
    <row r="38" spans="1:14" x14ac:dyDescent="0.3">
      <c r="A38" s="10" t="s">
        <v>33</v>
      </c>
      <c r="B38" s="10">
        <v>2016</v>
      </c>
      <c r="C38" s="11">
        <f>'[1]NYMEX + Fundy'!E38</f>
        <v>4.214090115978391</v>
      </c>
      <c r="D38" s="12">
        <v>0.1991</v>
      </c>
      <c r="E38" s="13">
        <f t="shared" si="0"/>
        <v>4.4130000000000003</v>
      </c>
      <c r="F38" s="9"/>
      <c r="G38" s="14">
        <f t="shared" si="1"/>
        <v>0.13993117083719495</v>
      </c>
      <c r="H38" s="15">
        <f t="shared" si="2"/>
        <v>4.5529311708371951</v>
      </c>
      <c r="I38" s="9"/>
      <c r="J38" s="9"/>
    </row>
    <row r="39" spans="1:14" x14ac:dyDescent="0.3">
      <c r="A39" s="10" t="s">
        <v>8</v>
      </c>
      <c r="B39" s="10">
        <v>2016</v>
      </c>
      <c r="C39" s="11">
        <f>'[1]NYMEX + Fundy'!E39</f>
        <v>4.3256895010434064</v>
      </c>
      <c r="D39" s="12">
        <v>6.3200000000000006E-2</v>
      </c>
      <c r="E39" s="13">
        <f t="shared" si="0"/>
        <v>4.3890000000000002</v>
      </c>
      <c r="F39" s="9"/>
      <c r="G39" s="14">
        <f t="shared" si="1"/>
        <v>0.13921692925548348</v>
      </c>
      <c r="H39" s="15">
        <f t="shared" si="2"/>
        <v>4.5282169292554837</v>
      </c>
      <c r="I39" s="9"/>
    </row>
    <row r="40" spans="1:14" x14ac:dyDescent="0.3">
      <c r="A40" s="10" t="s">
        <v>10</v>
      </c>
      <c r="B40" s="10">
        <v>2016</v>
      </c>
      <c r="C40" s="11">
        <f>'[1]NYMEX + Fundy'!E40</f>
        <v>4.4979974485569976</v>
      </c>
      <c r="D40" s="12">
        <v>6.3200000000000006E-2</v>
      </c>
      <c r="E40" s="13">
        <f t="shared" si="0"/>
        <v>4.5609999999999999</v>
      </c>
      <c r="F40" s="9"/>
      <c r="G40" s="14">
        <f t="shared" si="1"/>
        <v>0.14433566059108227</v>
      </c>
      <c r="H40" s="15">
        <f t="shared" si="2"/>
        <v>4.7053356605910821</v>
      </c>
      <c r="I40" s="9"/>
    </row>
    <row r="41" spans="1:14" x14ac:dyDescent="0.3">
      <c r="A41" s="10" t="s">
        <v>14</v>
      </c>
      <c r="B41" s="10">
        <v>2017</v>
      </c>
      <c r="C41" s="11">
        <f>'[1]NYMEX + Fundy'!E41</f>
        <v>4.9419144998015767</v>
      </c>
      <c r="D41" s="12">
        <v>6.3200000000000006E-2</v>
      </c>
      <c r="E41" s="13">
        <f t="shared" si="0"/>
        <v>5.0049999999999999</v>
      </c>
      <c r="F41" s="9"/>
      <c r="G41" s="14">
        <f t="shared" si="1"/>
        <v>0.1575491298527443</v>
      </c>
      <c r="H41" s="15">
        <f t="shared" si="2"/>
        <v>5.1625491298527439</v>
      </c>
      <c r="I41" s="9"/>
    </row>
    <row r="42" spans="1:14" x14ac:dyDescent="0.3">
      <c r="A42" s="10" t="s">
        <v>17</v>
      </c>
      <c r="B42" s="10">
        <v>2017</v>
      </c>
      <c r="C42" s="11">
        <f>'[1]NYMEX + Fundy'!E42</f>
        <v>4.9990426958173213</v>
      </c>
      <c r="D42" s="12">
        <v>6.3200000000000006E-2</v>
      </c>
      <c r="E42" s="13">
        <f t="shared" si="0"/>
        <v>5.0620000000000003</v>
      </c>
      <c r="F42" s="9"/>
      <c r="G42" s="14">
        <f t="shared" si="1"/>
        <v>0.15924545360930903</v>
      </c>
      <c r="H42" s="15">
        <f t="shared" si="2"/>
        <v>5.2212454536093089</v>
      </c>
      <c r="I42" s="9"/>
    </row>
    <row r="43" spans="1:14" x14ac:dyDescent="0.3">
      <c r="A43" s="10" t="s">
        <v>20</v>
      </c>
      <c r="B43" s="10">
        <v>2017</v>
      </c>
      <c r="C43" s="11">
        <f>'[1]NYMEX + Fundy'!E43</f>
        <v>4.9298932188587061</v>
      </c>
      <c r="D43" s="12">
        <v>6.3200000000000006E-2</v>
      </c>
      <c r="E43" s="13">
        <f t="shared" si="0"/>
        <v>4.9930000000000003</v>
      </c>
      <c r="F43" s="9"/>
      <c r="G43" s="14">
        <f t="shared" si="1"/>
        <v>0.1571920090618886</v>
      </c>
      <c r="H43" s="15">
        <f t="shared" si="2"/>
        <v>5.1501920090618887</v>
      </c>
      <c r="I43" s="9"/>
    </row>
    <row r="44" spans="1:14" x14ac:dyDescent="0.3">
      <c r="A44" s="10" t="s">
        <v>23</v>
      </c>
      <c r="B44" s="10">
        <v>2017</v>
      </c>
      <c r="C44" s="11">
        <f>'[1]NYMEX + Fundy'!E44</f>
        <v>4.796804457379638</v>
      </c>
      <c r="D44" s="12">
        <v>0.19950000000000001</v>
      </c>
      <c r="E44" s="13">
        <f t="shared" si="0"/>
        <v>4.9960000000000004</v>
      </c>
      <c r="F44" s="9"/>
      <c r="G44" s="14">
        <f t="shared" si="1"/>
        <v>0.15728128925960252</v>
      </c>
      <c r="H44" s="15">
        <f t="shared" si="2"/>
        <v>5.1532812892596027</v>
      </c>
      <c r="I44" s="9"/>
    </row>
    <row r="45" spans="1:14" x14ac:dyDescent="0.3">
      <c r="A45" s="10" t="s">
        <v>26</v>
      </c>
      <c r="B45" s="10">
        <v>2017</v>
      </c>
      <c r="C45" s="11">
        <f>'[1]NYMEX + Fundy'!E45</f>
        <v>4.7651909355585307</v>
      </c>
      <c r="D45" s="12">
        <v>0.19950000000000001</v>
      </c>
      <c r="E45" s="13">
        <f t="shared" si="0"/>
        <v>4.9649999999999999</v>
      </c>
      <c r="F45" s="9"/>
      <c r="G45" s="14">
        <f t="shared" si="1"/>
        <v>0.15635872721655852</v>
      </c>
      <c r="H45" s="15">
        <f t="shared" si="2"/>
        <v>5.1213587272165579</v>
      </c>
    </row>
    <row r="46" spans="1:14" x14ac:dyDescent="0.3">
      <c r="A46" s="10" t="s">
        <v>27</v>
      </c>
      <c r="B46" s="10">
        <v>2017</v>
      </c>
      <c r="C46" s="11">
        <f>'[1]NYMEX + Fundy'!E46</f>
        <v>4.7601731747635405</v>
      </c>
      <c r="D46" s="12">
        <v>0.19950000000000001</v>
      </c>
      <c r="E46" s="13">
        <f t="shared" si="0"/>
        <v>4.96</v>
      </c>
      <c r="F46" s="9"/>
      <c r="G46" s="14">
        <f t="shared" si="1"/>
        <v>0.15620992688703533</v>
      </c>
      <c r="H46" s="15">
        <f t="shared" si="2"/>
        <v>5.1162099268870351</v>
      </c>
    </row>
    <row r="47" spans="1:14" x14ac:dyDescent="0.3">
      <c r="A47" s="10" t="s">
        <v>28</v>
      </c>
      <c r="B47" s="10">
        <v>2017</v>
      </c>
      <c r="C47" s="11">
        <f>'[1]NYMEX + Fundy'!E47</f>
        <v>4.894196154749709</v>
      </c>
      <c r="D47" s="12">
        <v>0.19950000000000001</v>
      </c>
      <c r="E47" s="13">
        <f t="shared" si="0"/>
        <v>5.0940000000000003</v>
      </c>
      <c r="F47" s="9"/>
      <c r="G47" s="14">
        <f t="shared" si="1"/>
        <v>0.16019777571825766</v>
      </c>
      <c r="H47" s="15">
        <f t="shared" si="2"/>
        <v>5.2541977757182581</v>
      </c>
    </row>
    <row r="48" spans="1:14" x14ac:dyDescent="0.3">
      <c r="A48" s="10" t="s">
        <v>30</v>
      </c>
      <c r="B48" s="10">
        <v>2017</v>
      </c>
      <c r="C48" s="11">
        <f>'[1]NYMEX + Fundy'!E48</f>
        <v>5.0221789347358783</v>
      </c>
      <c r="D48" s="12">
        <v>0.19950000000000001</v>
      </c>
      <c r="E48" s="13">
        <f t="shared" si="0"/>
        <v>5.2220000000000004</v>
      </c>
      <c r="F48" s="9"/>
      <c r="G48" s="14">
        <f t="shared" si="1"/>
        <v>0.16400706415405211</v>
      </c>
      <c r="H48" s="15">
        <f t="shared" si="2"/>
        <v>5.3860070641540529</v>
      </c>
    </row>
    <row r="49" spans="1:8" x14ac:dyDescent="0.3">
      <c r="A49" s="10" t="s">
        <v>31</v>
      </c>
      <c r="B49" s="10">
        <v>2017</v>
      </c>
      <c r="C49" s="11">
        <f>'[1]NYMEX + Fundy'!E49</f>
        <v>4.9646187478812562</v>
      </c>
      <c r="D49" s="12">
        <v>0.19950000000000001</v>
      </c>
      <c r="E49" s="13">
        <f t="shared" si="0"/>
        <v>5.1639999999999997</v>
      </c>
      <c r="F49" s="9"/>
      <c r="G49" s="14">
        <f t="shared" si="1"/>
        <v>0.16228098033158272</v>
      </c>
      <c r="H49" s="15">
        <f t="shared" si="2"/>
        <v>5.3262809803315827</v>
      </c>
    </row>
    <row r="50" spans="1:8" x14ac:dyDescent="0.3">
      <c r="A50" s="10" t="s">
        <v>33</v>
      </c>
      <c r="B50" s="10">
        <v>2017</v>
      </c>
      <c r="C50" s="11">
        <f>'[1]NYMEX + Fundy'!E50</f>
        <v>4.8902293158221051</v>
      </c>
      <c r="D50" s="12">
        <v>0.19950000000000001</v>
      </c>
      <c r="E50" s="13">
        <f t="shared" si="0"/>
        <v>5.09</v>
      </c>
      <c r="F50" s="9"/>
      <c r="G50" s="14">
        <f t="shared" si="1"/>
        <v>0.16007873545463908</v>
      </c>
      <c r="H50" s="15">
        <f t="shared" si="2"/>
        <v>5.2500787354546388</v>
      </c>
    </row>
    <row r="51" spans="1:8" x14ac:dyDescent="0.3">
      <c r="A51" s="10" t="s">
        <v>8</v>
      </c>
      <c r="B51" s="10">
        <v>2017</v>
      </c>
      <c r="C51" s="11">
        <f>'[1]NYMEX + Fundy'!E51</f>
        <v>5.0864369249832286</v>
      </c>
      <c r="D51" s="12">
        <v>6.8100000000000008E-2</v>
      </c>
      <c r="E51" s="13">
        <f t="shared" si="0"/>
        <v>5.1550000000000002</v>
      </c>
      <c r="F51" s="9"/>
      <c r="G51" s="14">
        <f t="shared" si="1"/>
        <v>0.16201313973844095</v>
      </c>
      <c r="H51" s="15">
        <f t="shared" si="2"/>
        <v>5.3170131397384415</v>
      </c>
    </row>
    <row r="52" spans="1:8" x14ac:dyDescent="0.3">
      <c r="A52" s="10" t="s">
        <v>10</v>
      </c>
      <c r="B52" s="10">
        <v>2017</v>
      </c>
      <c r="C52" s="11">
        <f>'[1]NYMEX + Fundy'!E52</f>
        <v>5.2939368857875255</v>
      </c>
      <c r="D52" s="12">
        <v>6.8100000000000008E-2</v>
      </c>
      <c r="E52" s="13">
        <f t="shared" si="0"/>
        <v>5.3620000000000001</v>
      </c>
      <c r="F52" s="9"/>
      <c r="G52" s="14">
        <f t="shared" si="1"/>
        <v>0.16817347338070229</v>
      </c>
      <c r="H52" s="15">
        <f t="shared" si="2"/>
        <v>5.5301734733807022</v>
      </c>
    </row>
    <row r="53" spans="1:8" x14ac:dyDescent="0.3">
      <c r="A53" s="10" t="s">
        <v>14</v>
      </c>
      <c r="B53" s="55">
        <v>2018</v>
      </c>
      <c r="C53" s="11">
        <f>'[1]NYMEX + Fundy'!E53</f>
        <v>5.6028312660985682</v>
      </c>
      <c r="D53" s="12">
        <v>6.8100000000000008E-2</v>
      </c>
      <c r="E53" s="13">
        <f t="shared" si="0"/>
        <v>5.6710000000000003</v>
      </c>
      <c r="F53" s="9"/>
      <c r="G53" s="14">
        <f t="shared" si="1"/>
        <v>0.17736933374523736</v>
      </c>
      <c r="H53" s="15">
        <f t="shared" si="2"/>
        <v>5.8483693337452376</v>
      </c>
    </row>
    <row r="54" spans="1:8" x14ac:dyDescent="0.3">
      <c r="A54" s="10" t="s">
        <v>17</v>
      </c>
      <c r="B54" s="55">
        <v>2018</v>
      </c>
      <c r="C54" s="11">
        <f>'[1]NYMEX + Fundy'!E54</f>
        <v>5.6692155228058985</v>
      </c>
      <c r="D54" s="12">
        <v>6.8100000000000008E-2</v>
      </c>
      <c r="E54" s="13">
        <f t="shared" si="0"/>
        <v>5.7370000000000001</v>
      </c>
      <c r="F54" s="9"/>
      <c r="G54" s="14">
        <f t="shared" si="1"/>
        <v>0.17933349809494387</v>
      </c>
      <c r="H54" s="15">
        <f t="shared" si="2"/>
        <v>5.9163334980949438</v>
      </c>
    </row>
    <row r="55" spans="1:8" x14ac:dyDescent="0.3">
      <c r="A55" s="10" t="s">
        <v>20</v>
      </c>
      <c r="B55" s="55">
        <v>2018</v>
      </c>
      <c r="C55" s="11">
        <f>'[1]NYMEX + Fundy'!E55</f>
        <v>5.5364470093912406</v>
      </c>
      <c r="D55" s="12">
        <v>6.8100000000000008E-2</v>
      </c>
      <c r="E55" s="13">
        <f t="shared" si="0"/>
        <v>5.6050000000000004</v>
      </c>
      <c r="F55" s="9"/>
      <c r="G55" s="14">
        <f t="shared" si="1"/>
        <v>0.17540516939553086</v>
      </c>
      <c r="H55" s="15">
        <f t="shared" si="2"/>
        <v>5.7804051693955314</v>
      </c>
    </row>
    <row r="56" spans="1:8" x14ac:dyDescent="0.3">
      <c r="A56" s="10" t="s">
        <v>23</v>
      </c>
      <c r="B56" s="55">
        <v>2018</v>
      </c>
      <c r="C56" s="11">
        <f>'[1]NYMEX + Fundy'!E56</f>
        <v>5.4169553473180478</v>
      </c>
      <c r="D56" s="12">
        <v>0.20200000000000001</v>
      </c>
      <c r="E56" s="13">
        <f t="shared" si="0"/>
        <v>5.6189999999999998</v>
      </c>
      <c r="F56" s="9"/>
      <c r="G56" s="14">
        <f t="shared" si="1"/>
        <v>0.17582181031819585</v>
      </c>
      <c r="H56" s="15">
        <f t="shared" si="2"/>
        <v>5.7948218103181954</v>
      </c>
    </row>
    <row r="57" spans="1:8" x14ac:dyDescent="0.3">
      <c r="A57" s="10" t="s">
        <v>26</v>
      </c>
      <c r="B57" s="55">
        <v>2018</v>
      </c>
      <c r="C57" s="11">
        <f>'[1]NYMEX + Fundy'!E57</f>
        <v>5.297463685244856</v>
      </c>
      <c r="D57" s="12">
        <v>0.20200000000000001</v>
      </c>
      <c r="E57" s="13">
        <f t="shared" si="0"/>
        <v>5.4989999999999997</v>
      </c>
      <c r="F57" s="9"/>
      <c r="G57" s="14">
        <f t="shared" si="1"/>
        <v>0.17225060240963855</v>
      </c>
      <c r="H57" s="15">
        <f t="shared" si="2"/>
        <v>5.6712506024096383</v>
      </c>
    </row>
    <row r="58" spans="1:8" x14ac:dyDescent="0.3">
      <c r="A58" s="10" t="s">
        <v>27</v>
      </c>
      <c r="B58" s="55">
        <v>2018</v>
      </c>
      <c r="C58" s="11">
        <f>'[1]NYMEX + Fundy'!E58</f>
        <v>5.2310794285375266</v>
      </c>
      <c r="D58" s="12">
        <v>0.20200000000000001</v>
      </c>
      <c r="E58" s="13">
        <f t="shared" si="0"/>
        <v>5.4329999999999998</v>
      </c>
      <c r="F58" s="9"/>
      <c r="G58" s="14">
        <f t="shared" si="1"/>
        <v>0.17028643805993202</v>
      </c>
      <c r="H58" s="15">
        <f t="shared" si="2"/>
        <v>5.6032864380599321</v>
      </c>
    </row>
    <row r="59" spans="1:8" x14ac:dyDescent="0.3">
      <c r="A59" s="10" t="s">
        <v>28</v>
      </c>
      <c r="B59" s="55">
        <v>2018</v>
      </c>
      <c r="C59" s="11">
        <f>'[1]NYMEX + Fundy'!E59</f>
        <v>5.3638479419521845</v>
      </c>
      <c r="D59" s="12">
        <v>0.20200000000000001</v>
      </c>
      <c r="E59" s="13">
        <f t="shared" si="0"/>
        <v>5.5659999999999998</v>
      </c>
      <c r="F59" s="9"/>
      <c r="G59" s="14">
        <f t="shared" si="1"/>
        <v>0.17424452682524968</v>
      </c>
      <c r="H59" s="15">
        <f t="shared" si="2"/>
        <v>5.7402445268252498</v>
      </c>
    </row>
    <row r="60" spans="1:8" x14ac:dyDescent="0.3">
      <c r="A60" s="10" t="s">
        <v>30</v>
      </c>
      <c r="B60" s="55">
        <v>2018</v>
      </c>
      <c r="C60" s="11">
        <f>'[1]NYMEX + Fundy'!E60</f>
        <v>5.4833396040253781</v>
      </c>
      <c r="D60" s="12">
        <v>0.20200000000000001</v>
      </c>
      <c r="E60" s="13">
        <f t="shared" si="0"/>
        <v>5.6849999999999996</v>
      </c>
      <c r="F60" s="9"/>
      <c r="G60" s="14">
        <f t="shared" si="1"/>
        <v>0.17778597466790236</v>
      </c>
      <c r="H60" s="15">
        <f t="shared" si="2"/>
        <v>5.8627859746679016</v>
      </c>
    </row>
    <row r="61" spans="1:8" x14ac:dyDescent="0.3">
      <c r="A61" s="10" t="s">
        <v>31</v>
      </c>
      <c r="B61" s="55">
        <v>2018</v>
      </c>
      <c r="C61" s="11">
        <f>'[1]NYMEX + Fundy'!E61</f>
        <v>5.3638479419521845</v>
      </c>
      <c r="D61" s="12">
        <v>0.20200000000000001</v>
      </c>
      <c r="E61" s="13">
        <f t="shared" si="0"/>
        <v>5.5659999999999998</v>
      </c>
      <c r="F61" s="9"/>
      <c r="G61" s="14">
        <f t="shared" si="1"/>
        <v>0.17424452682524968</v>
      </c>
      <c r="H61" s="15">
        <f t="shared" si="2"/>
        <v>5.7402445268252498</v>
      </c>
    </row>
    <row r="62" spans="1:8" x14ac:dyDescent="0.3">
      <c r="A62" s="10" t="s">
        <v>33</v>
      </c>
      <c r="B62" s="55">
        <v>2018</v>
      </c>
      <c r="C62" s="11">
        <f>'[1]NYMEX + Fundy'!E62</f>
        <v>5.2310794285375266</v>
      </c>
      <c r="D62" s="12">
        <v>0.20200000000000001</v>
      </c>
      <c r="E62" s="13">
        <f t="shared" si="0"/>
        <v>5.4329999999999998</v>
      </c>
      <c r="F62" s="9"/>
      <c r="G62" s="14">
        <f t="shared" si="1"/>
        <v>0.17028643805993202</v>
      </c>
      <c r="H62" s="15">
        <f t="shared" si="2"/>
        <v>5.6032864380599321</v>
      </c>
    </row>
    <row r="63" spans="1:8" x14ac:dyDescent="0.3">
      <c r="A63" s="10" t="s">
        <v>8</v>
      </c>
      <c r="B63" s="55">
        <v>2018</v>
      </c>
      <c r="C63" s="11">
        <f>'[1]NYMEX + Fundy'!E63</f>
        <v>5.4169553473180478</v>
      </c>
      <c r="D63" s="12">
        <v>6.2400000000000004E-2</v>
      </c>
      <c r="E63" s="13">
        <f t="shared" si="0"/>
        <v>5.4790000000000001</v>
      </c>
      <c r="F63" s="9"/>
      <c r="G63" s="14">
        <f t="shared" si="1"/>
        <v>0.17165540109154567</v>
      </c>
      <c r="H63" s="15">
        <f t="shared" si="2"/>
        <v>5.6506554010915462</v>
      </c>
    </row>
    <row r="64" spans="1:8" x14ac:dyDescent="0.3">
      <c r="A64" s="10" t="s">
        <v>10</v>
      </c>
      <c r="B64" s="55">
        <v>2018</v>
      </c>
      <c r="C64" s="11">
        <f>'[1]NYMEX + Fundy'!E64</f>
        <v>5.6028312660985682</v>
      </c>
      <c r="D64" s="12">
        <v>6.2400000000000004E-2</v>
      </c>
      <c r="E64" s="13">
        <f t="shared" si="0"/>
        <v>5.665</v>
      </c>
      <c r="F64" s="9"/>
      <c r="G64" s="14">
        <f t="shared" si="1"/>
        <v>0.17719077334980951</v>
      </c>
      <c r="H64" s="15">
        <f t="shared" si="2"/>
        <v>5.8421907733498095</v>
      </c>
    </row>
    <row r="65" spans="1:8" x14ac:dyDescent="0.3">
      <c r="A65" s="10" t="s">
        <v>14</v>
      </c>
      <c r="B65" s="55">
        <v>2019</v>
      </c>
      <c r="C65" s="11">
        <f>'[1]NYMEX + Fundy'!E65</f>
        <v>5.8841364074637017</v>
      </c>
      <c r="D65" s="12">
        <v>6.2400000000000004E-2</v>
      </c>
      <c r="E65" s="13">
        <f t="shared" si="0"/>
        <v>5.9470000000000001</v>
      </c>
      <c r="F65" s="9"/>
      <c r="G65" s="14">
        <f t="shared" si="1"/>
        <v>0.18558311193491914</v>
      </c>
      <c r="H65" s="15">
        <f t="shared" si="2"/>
        <v>6.1325831119349195</v>
      </c>
    </row>
    <row r="66" spans="1:8" x14ac:dyDescent="0.3">
      <c r="A66" s="10" t="s">
        <v>17</v>
      </c>
      <c r="B66" s="55">
        <v>2019</v>
      </c>
      <c r="C66" s="11">
        <f>'[1]NYMEX + Fundy'!E66</f>
        <v>5.9538536634763055</v>
      </c>
      <c r="D66" s="12">
        <v>6.2400000000000004E-2</v>
      </c>
      <c r="E66" s="13">
        <f t="shared" si="0"/>
        <v>6.016</v>
      </c>
      <c r="F66" s="9"/>
      <c r="G66" s="14">
        <f t="shared" si="1"/>
        <v>0.18763655648233962</v>
      </c>
      <c r="H66" s="15">
        <f t="shared" si="2"/>
        <v>6.2036365564823397</v>
      </c>
    </row>
    <row r="67" spans="1:8" x14ac:dyDescent="0.3">
      <c r="A67" s="10" t="s">
        <v>20</v>
      </c>
      <c r="B67" s="55">
        <v>2019</v>
      </c>
      <c r="C67" s="11">
        <f>'[1]NYMEX + Fundy'!E67</f>
        <v>5.8144191514510997</v>
      </c>
      <c r="D67" s="12">
        <v>6.2400000000000004E-2</v>
      </c>
      <c r="E67" s="13">
        <f t="shared" ref="E67:E130" si="3">ROUND(C67+D67,3)</f>
        <v>5.8769999999999998</v>
      </c>
      <c r="F67" s="9"/>
      <c r="G67" s="14">
        <f t="shared" ref="G67:G130" si="4">(E67/$M$6)*$M$5+($M$7*$M$8^(B67-$M$4))</f>
        <v>0.18349990732159407</v>
      </c>
      <c r="H67" s="15">
        <f t="shared" ref="H67:H130" si="5">+E67+G67</f>
        <v>6.0604999073215939</v>
      </c>
    </row>
    <row r="68" spans="1:8" x14ac:dyDescent="0.3">
      <c r="A68" s="10" t="s">
        <v>23</v>
      </c>
      <c r="B68" s="55">
        <v>2019</v>
      </c>
      <c r="C68" s="11">
        <f>'[1]NYMEX + Fundy'!E68</f>
        <v>5.6889280906284139</v>
      </c>
      <c r="D68" s="12">
        <v>0.20280000000000001</v>
      </c>
      <c r="E68" s="13">
        <f t="shared" si="3"/>
        <v>5.8920000000000003</v>
      </c>
      <c r="F68" s="9"/>
      <c r="G68" s="14">
        <f t="shared" si="4"/>
        <v>0.18394630831016376</v>
      </c>
      <c r="H68" s="15">
        <f t="shared" si="5"/>
        <v>6.0759463083101641</v>
      </c>
    </row>
    <row r="69" spans="1:8" x14ac:dyDescent="0.3">
      <c r="A69" s="10" t="s">
        <v>26</v>
      </c>
      <c r="B69" s="55">
        <v>2019</v>
      </c>
      <c r="C69" s="11">
        <f>'[1]NYMEX + Fundy'!E69</f>
        <v>5.5634370298057281</v>
      </c>
      <c r="D69" s="12">
        <v>0.20280000000000001</v>
      </c>
      <c r="E69" s="13">
        <f t="shared" si="3"/>
        <v>5.766</v>
      </c>
      <c r="F69" s="9"/>
      <c r="G69" s="14">
        <f t="shared" si="4"/>
        <v>0.18019654000617855</v>
      </c>
      <c r="H69" s="15">
        <f t="shared" si="5"/>
        <v>5.9461965400061789</v>
      </c>
    </row>
    <row r="70" spans="1:8" x14ac:dyDescent="0.3">
      <c r="A70" s="10" t="s">
        <v>27</v>
      </c>
      <c r="B70" s="55">
        <v>2019</v>
      </c>
      <c r="C70" s="11">
        <f>'[1]NYMEX + Fundy'!E70</f>
        <v>5.4937197737931251</v>
      </c>
      <c r="D70" s="12">
        <v>0.20280000000000001</v>
      </c>
      <c r="E70" s="13">
        <f t="shared" si="3"/>
        <v>5.6970000000000001</v>
      </c>
      <c r="F70" s="9"/>
      <c r="G70" s="14">
        <f t="shared" si="4"/>
        <v>0.17814309545875812</v>
      </c>
      <c r="H70" s="15">
        <f t="shared" si="5"/>
        <v>5.8751430954587578</v>
      </c>
    </row>
    <row r="71" spans="1:8" x14ac:dyDescent="0.3">
      <c r="A71" s="10" t="s">
        <v>28</v>
      </c>
      <c r="B71" s="55">
        <v>2019</v>
      </c>
      <c r="C71" s="11">
        <f>'[1]NYMEX + Fundy'!E71</f>
        <v>5.633154285818331</v>
      </c>
      <c r="D71" s="12">
        <v>0.20280000000000001</v>
      </c>
      <c r="E71" s="13">
        <f t="shared" si="3"/>
        <v>5.8360000000000003</v>
      </c>
      <c r="F71" s="9"/>
      <c r="G71" s="14">
        <f t="shared" si="4"/>
        <v>0.18227974461950366</v>
      </c>
      <c r="H71" s="15">
        <f t="shared" si="5"/>
        <v>6.0182797446195035</v>
      </c>
    </row>
    <row r="72" spans="1:8" x14ac:dyDescent="0.3">
      <c r="A72" s="10" t="s">
        <v>30</v>
      </c>
      <c r="B72" s="55">
        <v>2019</v>
      </c>
      <c r="C72" s="11">
        <f>'[1]NYMEX + Fundy'!E72</f>
        <v>5.7586453466410177</v>
      </c>
      <c r="D72" s="12">
        <v>0.20280000000000001</v>
      </c>
      <c r="E72" s="13">
        <f t="shared" si="3"/>
        <v>5.9610000000000003</v>
      </c>
      <c r="F72" s="9"/>
      <c r="G72" s="14">
        <f t="shared" si="4"/>
        <v>0.18599975285758419</v>
      </c>
      <c r="H72" s="15">
        <f t="shared" si="5"/>
        <v>6.1469997528575844</v>
      </c>
    </row>
    <row r="73" spans="1:8" x14ac:dyDescent="0.3">
      <c r="A73" s="10" t="s">
        <v>31</v>
      </c>
      <c r="B73" s="55">
        <v>2019</v>
      </c>
      <c r="C73" s="11">
        <f>'[1]NYMEX + Fundy'!E73</f>
        <v>5.633154285818331</v>
      </c>
      <c r="D73" s="12">
        <v>0.20280000000000001</v>
      </c>
      <c r="E73" s="13">
        <f t="shared" si="3"/>
        <v>5.8360000000000003</v>
      </c>
      <c r="F73" s="9"/>
      <c r="G73" s="14">
        <f t="shared" si="4"/>
        <v>0.18227974461950366</v>
      </c>
      <c r="H73" s="15">
        <f t="shared" si="5"/>
        <v>6.0182797446195035</v>
      </c>
    </row>
    <row r="74" spans="1:8" x14ac:dyDescent="0.3">
      <c r="A74" s="10" t="s">
        <v>33</v>
      </c>
      <c r="B74" s="55">
        <v>2019</v>
      </c>
      <c r="C74" s="11">
        <f>'[1]NYMEX + Fundy'!E74</f>
        <v>5.4937197737931251</v>
      </c>
      <c r="D74" s="12">
        <v>0.20280000000000001</v>
      </c>
      <c r="E74" s="13">
        <f t="shared" si="3"/>
        <v>5.6970000000000001</v>
      </c>
      <c r="F74" s="9"/>
      <c r="G74" s="14">
        <f t="shared" si="4"/>
        <v>0.17814309545875812</v>
      </c>
      <c r="H74" s="15">
        <f t="shared" si="5"/>
        <v>5.8751430954587578</v>
      </c>
    </row>
    <row r="75" spans="1:8" x14ac:dyDescent="0.3">
      <c r="A75" s="10" t="s">
        <v>8</v>
      </c>
      <c r="B75" s="55">
        <v>2019</v>
      </c>
      <c r="C75" s="11">
        <f>'[1]NYMEX + Fundy'!E75</f>
        <v>5.6889280906284139</v>
      </c>
      <c r="D75" s="12">
        <v>5.9800000000000006E-2</v>
      </c>
      <c r="E75" s="13">
        <f t="shared" si="3"/>
        <v>5.7489999999999997</v>
      </c>
      <c r="F75" s="9"/>
      <c r="G75" s="14">
        <f t="shared" si="4"/>
        <v>0.1796906188857996</v>
      </c>
      <c r="H75" s="15">
        <f t="shared" si="5"/>
        <v>5.9286906188857991</v>
      </c>
    </row>
    <row r="76" spans="1:8" x14ac:dyDescent="0.3">
      <c r="A76" s="10" t="s">
        <v>10</v>
      </c>
      <c r="B76" s="55">
        <v>2019</v>
      </c>
      <c r="C76" s="11">
        <f>'[1]NYMEX + Fundy'!E76</f>
        <v>5.8841364074637017</v>
      </c>
      <c r="D76" s="12">
        <v>5.9800000000000006E-2</v>
      </c>
      <c r="E76" s="13">
        <f t="shared" si="3"/>
        <v>5.944</v>
      </c>
      <c r="F76" s="9"/>
      <c r="G76" s="14">
        <f t="shared" si="4"/>
        <v>0.18549383173720521</v>
      </c>
      <c r="H76" s="15">
        <f t="shared" si="5"/>
        <v>6.1294938317372054</v>
      </c>
    </row>
    <row r="77" spans="1:8" x14ac:dyDescent="0.3">
      <c r="A77" s="10" t="s">
        <v>14</v>
      </c>
      <c r="B77" s="55">
        <v>2020</v>
      </c>
      <c r="C77" s="11">
        <f>'[1]NYMEX + Fundy'!E77</f>
        <v>6.4723201731776498</v>
      </c>
      <c r="D77" s="12">
        <v>5.9800000000000006E-2</v>
      </c>
      <c r="E77" s="13">
        <f t="shared" si="3"/>
        <v>6.532</v>
      </c>
      <c r="F77" s="9"/>
      <c r="G77" s="14">
        <f t="shared" si="4"/>
        <v>0.20299275048913604</v>
      </c>
      <c r="H77" s="15">
        <f t="shared" si="5"/>
        <v>6.7349927504891358</v>
      </c>
    </row>
    <row r="78" spans="1:8" x14ac:dyDescent="0.3">
      <c r="A78" s="10" t="s">
        <v>17</v>
      </c>
      <c r="B78" s="55">
        <v>2020</v>
      </c>
      <c r="C78" s="11">
        <f>'[1]NYMEX + Fundy'!E78</f>
        <v>6.5490064311536891</v>
      </c>
      <c r="D78" s="12">
        <v>5.9800000000000006E-2</v>
      </c>
      <c r="E78" s="13">
        <f t="shared" si="3"/>
        <v>6.609</v>
      </c>
      <c r="F78" s="9"/>
      <c r="G78" s="14">
        <f t="shared" si="4"/>
        <v>0.20528427556379364</v>
      </c>
      <c r="H78" s="15">
        <f t="shared" si="5"/>
        <v>6.8142842755637938</v>
      </c>
    </row>
    <row r="79" spans="1:8" x14ac:dyDescent="0.3">
      <c r="A79" s="10" t="s">
        <v>20</v>
      </c>
      <c r="B79" s="55">
        <v>2020</v>
      </c>
      <c r="C79" s="11">
        <f>'[1]NYMEX + Fundy'!E79</f>
        <v>6.3956339152016124</v>
      </c>
      <c r="D79" s="12">
        <v>5.9800000000000006E-2</v>
      </c>
      <c r="E79" s="13">
        <f t="shared" si="3"/>
        <v>6.4550000000000001</v>
      </c>
      <c r="F79" s="9"/>
      <c r="G79" s="14">
        <f t="shared" si="4"/>
        <v>0.20070122541447841</v>
      </c>
      <c r="H79" s="15">
        <f t="shared" si="5"/>
        <v>6.6557012254144787</v>
      </c>
    </row>
    <row r="80" spans="1:8" x14ac:dyDescent="0.3">
      <c r="A80" s="10" t="s">
        <v>23</v>
      </c>
      <c r="B80" s="55">
        <v>2020</v>
      </c>
      <c r="C80" s="11">
        <f>'[1]NYMEX + Fundy'!E80</f>
        <v>6.2575986508447423</v>
      </c>
      <c r="D80" s="12">
        <v>0.20020000000000002</v>
      </c>
      <c r="E80" s="13">
        <f t="shared" si="3"/>
        <v>6.4580000000000002</v>
      </c>
      <c r="F80" s="9"/>
      <c r="G80" s="14">
        <f t="shared" si="4"/>
        <v>0.20079050561219236</v>
      </c>
      <c r="H80" s="15">
        <f t="shared" si="5"/>
        <v>6.6587905056121928</v>
      </c>
    </row>
    <row r="81" spans="1:8" x14ac:dyDescent="0.3">
      <c r="A81" s="10" t="s">
        <v>26</v>
      </c>
      <c r="B81" s="55">
        <v>2020</v>
      </c>
      <c r="C81" s="11">
        <f>'[1]NYMEX + Fundy'!E81</f>
        <v>6.119563386487874</v>
      </c>
      <c r="D81" s="12">
        <v>0.20020000000000002</v>
      </c>
      <c r="E81" s="13">
        <f t="shared" si="3"/>
        <v>6.32</v>
      </c>
      <c r="F81" s="9"/>
      <c r="G81" s="14">
        <f t="shared" si="4"/>
        <v>0.19668361651735145</v>
      </c>
      <c r="H81" s="15">
        <f t="shared" si="5"/>
        <v>6.5166836165173514</v>
      </c>
    </row>
    <row r="82" spans="1:8" x14ac:dyDescent="0.3">
      <c r="A82" s="10" t="s">
        <v>27</v>
      </c>
      <c r="B82" s="55">
        <v>2020</v>
      </c>
      <c r="C82" s="11">
        <f>'[1]NYMEX + Fundy'!E82</f>
        <v>6.0428771285118357</v>
      </c>
      <c r="D82" s="12">
        <v>0.20020000000000002</v>
      </c>
      <c r="E82" s="13">
        <f t="shared" si="3"/>
        <v>6.2430000000000003</v>
      </c>
      <c r="F82" s="9"/>
      <c r="G82" s="14">
        <f t="shared" si="4"/>
        <v>0.19439209144269387</v>
      </c>
      <c r="H82" s="15">
        <f t="shared" si="5"/>
        <v>6.4373920914426943</v>
      </c>
    </row>
    <row r="83" spans="1:8" x14ac:dyDescent="0.3">
      <c r="A83" s="10" t="s">
        <v>28</v>
      </c>
      <c r="B83" s="55">
        <v>2020</v>
      </c>
      <c r="C83" s="11">
        <f>'[1]NYMEX + Fundy'!E83</f>
        <v>6.1962496444639115</v>
      </c>
      <c r="D83" s="12">
        <v>0.20020000000000002</v>
      </c>
      <c r="E83" s="13">
        <f t="shared" si="3"/>
        <v>6.3959999999999999</v>
      </c>
      <c r="F83" s="9"/>
      <c r="G83" s="14">
        <f t="shared" si="4"/>
        <v>0.19894538152610441</v>
      </c>
      <c r="H83" s="15">
        <f t="shared" si="5"/>
        <v>6.5949453815261041</v>
      </c>
    </row>
    <row r="84" spans="1:8" x14ac:dyDescent="0.3">
      <c r="A84" s="10" t="s">
        <v>30</v>
      </c>
      <c r="B84" s="55">
        <v>2020</v>
      </c>
      <c r="C84" s="11">
        <f>'[1]NYMEX + Fundy'!E84</f>
        <v>6.3342849088207824</v>
      </c>
      <c r="D84" s="12">
        <v>0.20020000000000002</v>
      </c>
      <c r="E84" s="13">
        <f t="shared" si="3"/>
        <v>6.5339999999999998</v>
      </c>
      <c r="F84" s="9"/>
      <c r="G84" s="14">
        <f t="shared" si="4"/>
        <v>0.2030522706209453</v>
      </c>
      <c r="H84" s="15">
        <f t="shared" si="5"/>
        <v>6.7370522706209455</v>
      </c>
    </row>
    <row r="85" spans="1:8" x14ac:dyDescent="0.3">
      <c r="A85" s="10" t="s">
        <v>31</v>
      </c>
      <c r="B85" s="55">
        <v>2020</v>
      </c>
      <c r="C85" s="11">
        <f>'[1]NYMEX + Fundy'!E85</f>
        <v>6.1962496444639115</v>
      </c>
      <c r="D85" s="12">
        <v>0.20020000000000002</v>
      </c>
      <c r="E85" s="13">
        <f t="shared" si="3"/>
        <v>6.3959999999999999</v>
      </c>
      <c r="F85" s="9"/>
      <c r="G85" s="14">
        <f t="shared" si="4"/>
        <v>0.19894538152610441</v>
      </c>
      <c r="H85" s="15">
        <f t="shared" si="5"/>
        <v>6.5949453815261041</v>
      </c>
    </row>
    <row r="86" spans="1:8" x14ac:dyDescent="0.3">
      <c r="A86" s="10" t="s">
        <v>33</v>
      </c>
      <c r="B86" s="55">
        <v>2020</v>
      </c>
      <c r="C86" s="11">
        <f>'[1]NYMEX + Fundy'!E86</f>
        <v>6.0428771285118357</v>
      </c>
      <c r="D86" s="12">
        <v>0.20020000000000002</v>
      </c>
      <c r="E86" s="13">
        <f t="shared" si="3"/>
        <v>6.2430000000000003</v>
      </c>
      <c r="F86" s="9"/>
      <c r="G86" s="14">
        <f t="shared" si="4"/>
        <v>0.19439209144269387</v>
      </c>
      <c r="H86" s="15">
        <f t="shared" si="5"/>
        <v>6.4373920914426943</v>
      </c>
    </row>
    <row r="87" spans="1:8" x14ac:dyDescent="0.3">
      <c r="A87" s="10" t="s">
        <v>8</v>
      </c>
      <c r="B87" s="55">
        <v>2020</v>
      </c>
      <c r="C87" s="11">
        <f>'[1]NYMEX + Fundy'!E87</f>
        <v>6.2575986508447423</v>
      </c>
      <c r="D87" s="12">
        <v>6.6299999999999998E-2</v>
      </c>
      <c r="E87" s="13">
        <f t="shared" si="3"/>
        <v>6.3239999999999998</v>
      </c>
      <c r="F87" s="9"/>
      <c r="G87" s="14">
        <f t="shared" si="4"/>
        <v>0.19680265678097003</v>
      </c>
      <c r="H87" s="15">
        <f t="shared" si="5"/>
        <v>6.5208026567809698</v>
      </c>
    </row>
    <row r="88" spans="1:8" x14ac:dyDescent="0.3">
      <c r="A88" s="10" t="s">
        <v>10</v>
      </c>
      <c r="B88" s="55">
        <v>2020</v>
      </c>
      <c r="C88" s="11">
        <f>'[1]NYMEX + Fundy'!E88</f>
        <v>6.4723201731776498</v>
      </c>
      <c r="D88" s="12">
        <v>6.6299999999999998E-2</v>
      </c>
      <c r="E88" s="13">
        <f t="shared" si="3"/>
        <v>6.5389999999999997</v>
      </c>
      <c r="F88" s="9"/>
      <c r="G88" s="14">
        <f t="shared" si="4"/>
        <v>0.20320107095046855</v>
      </c>
      <c r="H88" s="15">
        <f t="shared" si="5"/>
        <v>6.7422010709504683</v>
      </c>
    </row>
    <row r="89" spans="1:8" x14ac:dyDescent="0.3">
      <c r="A89" s="10" t="s">
        <v>14</v>
      </c>
      <c r="B89" s="55">
        <v>2021</v>
      </c>
      <c r="C89" s="11">
        <f>'[1]NYMEX + Fundy'!E89</f>
        <v>6.7784460733315015</v>
      </c>
      <c r="D89" s="12">
        <v>6.6299999999999998E-2</v>
      </c>
      <c r="E89" s="13">
        <f t="shared" si="3"/>
        <v>6.8449999999999998</v>
      </c>
      <c r="F89" s="9"/>
      <c r="G89" s="14">
        <f t="shared" si="4"/>
        <v>0.21230765111728964</v>
      </c>
      <c r="H89" s="15">
        <f t="shared" si="5"/>
        <v>7.0573076511172896</v>
      </c>
    </row>
    <row r="90" spans="1:8" x14ac:dyDescent="0.3">
      <c r="A90" s="10" t="s">
        <v>17</v>
      </c>
      <c r="B90" s="55">
        <v>2021</v>
      </c>
      <c r="C90" s="11">
        <f>'[1]NYMEX + Fundy'!E90</f>
        <v>6.8587594154325862</v>
      </c>
      <c r="D90" s="12">
        <v>6.6299999999999998E-2</v>
      </c>
      <c r="E90" s="13">
        <f t="shared" si="3"/>
        <v>6.9249999999999998</v>
      </c>
      <c r="F90" s="9"/>
      <c r="G90" s="14">
        <f t="shared" si="4"/>
        <v>0.21468845638966119</v>
      </c>
      <c r="H90" s="15">
        <f t="shared" si="5"/>
        <v>7.1396884563896608</v>
      </c>
    </row>
    <row r="91" spans="1:8" x14ac:dyDescent="0.3">
      <c r="A91" s="10" t="s">
        <v>20</v>
      </c>
      <c r="B91" s="55">
        <v>2021</v>
      </c>
      <c r="C91" s="11">
        <f>'[1]NYMEX + Fundy'!E91</f>
        <v>6.6981327312304177</v>
      </c>
      <c r="D91" s="12">
        <v>6.6299999999999998E-2</v>
      </c>
      <c r="E91" s="13">
        <f t="shared" si="3"/>
        <v>6.7640000000000002</v>
      </c>
      <c r="F91" s="9"/>
      <c r="G91" s="14">
        <f t="shared" si="4"/>
        <v>0.20989708577901348</v>
      </c>
      <c r="H91" s="15">
        <f t="shared" si="5"/>
        <v>6.9738970857790141</v>
      </c>
    </row>
    <row r="92" spans="1:8" x14ac:dyDescent="0.3">
      <c r="A92" s="10" t="s">
        <v>23</v>
      </c>
      <c r="B92" s="55">
        <v>2021</v>
      </c>
      <c r="C92" s="11">
        <f>'[1]NYMEX + Fundy'!E92</f>
        <v>6.5535687154484661</v>
      </c>
      <c r="D92" s="12">
        <v>0.2051</v>
      </c>
      <c r="E92" s="13">
        <f t="shared" si="3"/>
        <v>6.7590000000000003</v>
      </c>
      <c r="F92" s="9"/>
      <c r="G92" s="14">
        <f t="shared" si="4"/>
        <v>0.20974828544949028</v>
      </c>
      <c r="H92" s="15">
        <f t="shared" si="5"/>
        <v>6.9687482854494904</v>
      </c>
    </row>
    <row r="93" spans="1:8" x14ac:dyDescent="0.3">
      <c r="A93" s="10" t="s">
        <v>26</v>
      </c>
      <c r="B93" s="55">
        <v>2021</v>
      </c>
      <c r="C93" s="11">
        <f>'[1]NYMEX + Fundy'!E93</f>
        <v>6.4090046996665153</v>
      </c>
      <c r="D93" s="12">
        <v>0.2051</v>
      </c>
      <c r="E93" s="13">
        <f t="shared" si="3"/>
        <v>6.6139999999999999</v>
      </c>
      <c r="F93" s="9"/>
      <c r="G93" s="14">
        <f t="shared" si="4"/>
        <v>0.20543307589331686</v>
      </c>
      <c r="H93" s="15">
        <f t="shared" si="5"/>
        <v>6.8194330758933166</v>
      </c>
    </row>
    <row r="94" spans="1:8" x14ac:dyDescent="0.3">
      <c r="A94" s="10" t="s">
        <v>27</v>
      </c>
      <c r="B94" s="55">
        <v>2021</v>
      </c>
      <c r="C94" s="11">
        <f>'[1]NYMEX + Fundy'!E94</f>
        <v>6.3286913575654316</v>
      </c>
      <c r="D94" s="12">
        <v>0.2051</v>
      </c>
      <c r="E94" s="13">
        <f t="shared" si="3"/>
        <v>6.5339999999999998</v>
      </c>
      <c r="F94" s="9"/>
      <c r="G94" s="14">
        <f t="shared" si="4"/>
        <v>0.2030522706209453</v>
      </c>
      <c r="H94" s="15">
        <f t="shared" si="5"/>
        <v>6.7370522706209455</v>
      </c>
    </row>
    <row r="95" spans="1:8" x14ac:dyDescent="0.3">
      <c r="A95" s="10" t="s">
        <v>28</v>
      </c>
      <c r="B95" s="55">
        <v>2021</v>
      </c>
      <c r="C95" s="11">
        <f>'[1]NYMEX + Fundy'!E95</f>
        <v>6.4893180417675991</v>
      </c>
      <c r="D95" s="12">
        <v>0.2051</v>
      </c>
      <c r="E95" s="13">
        <f t="shared" si="3"/>
        <v>6.694</v>
      </c>
      <c r="F95" s="9"/>
      <c r="G95" s="14">
        <f t="shared" si="4"/>
        <v>0.20781388116568839</v>
      </c>
      <c r="H95" s="15">
        <f t="shared" si="5"/>
        <v>6.9018138811656886</v>
      </c>
    </row>
    <row r="96" spans="1:8" x14ac:dyDescent="0.3">
      <c r="A96" s="10" t="s">
        <v>30</v>
      </c>
      <c r="B96" s="55">
        <v>2021</v>
      </c>
      <c r="C96" s="11">
        <f>'[1]NYMEX + Fundy'!E96</f>
        <v>6.6338820575495525</v>
      </c>
      <c r="D96" s="12">
        <v>0.2051</v>
      </c>
      <c r="E96" s="13">
        <f t="shared" si="3"/>
        <v>6.8390000000000004</v>
      </c>
      <c r="F96" s="9"/>
      <c r="G96" s="14">
        <f t="shared" si="4"/>
        <v>0.21212909072186181</v>
      </c>
      <c r="H96" s="15">
        <f t="shared" si="5"/>
        <v>7.0511290907218624</v>
      </c>
    </row>
    <row r="97" spans="1:8" x14ac:dyDescent="0.3">
      <c r="A97" s="10" t="s">
        <v>31</v>
      </c>
      <c r="B97" s="55">
        <v>2021</v>
      </c>
      <c r="C97" s="11">
        <f>'[1]NYMEX + Fundy'!E97</f>
        <v>6.4893180417675991</v>
      </c>
      <c r="D97" s="12">
        <v>0.2051</v>
      </c>
      <c r="E97" s="13">
        <f t="shared" si="3"/>
        <v>6.694</v>
      </c>
      <c r="F97" s="9"/>
      <c r="G97" s="14">
        <f t="shared" si="4"/>
        <v>0.20781388116568839</v>
      </c>
      <c r="H97" s="15">
        <f t="shared" si="5"/>
        <v>6.9018138811656886</v>
      </c>
    </row>
    <row r="98" spans="1:8" x14ac:dyDescent="0.3">
      <c r="A98" s="10" t="s">
        <v>33</v>
      </c>
      <c r="B98" s="55">
        <v>2021</v>
      </c>
      <c r="C98" s="11">
        <f>'[1]NYMEX + Fundy'!E98</f>
        <v>6.3286913575654316</v>
      </c>
      <c r="D98" s="12">
        <v>0.2051</v>
      </c>
      <c r="E98" s="13">
        <f t="shared" si="3"/>
        <v>6.5339999999999998</v>
      </c>
      <c r="F98" s="9"/>
      <c r="G98" s="14">
        <f t="shared" si="4"/>
        <v>0.2030522706209453</v>
      </c>
      <c r="H98" s="15">
        <f t="shared" si="5"/>
        <v>6.7370522706209455</v>
      </c>
    </row>
    <row r="99" spans="1:8" x14ac:dyDescent="0.3">
      <c r="A99" s="10" t="s">
        <v>8</v>
      </c>
      <c r="B99" s="55">
        <v>2021</v>
      </c>
      <c r="C99" s="11">
        <f>'[1]NYMEX + Fundy'!E99</f>
        <v>6.5535687154484661</v>
      </c>
      <c r="D99" s="12">
        <v>6.6299999999999998E-2</v>
      </c>
      <c r="E99" s="13">
        <f t="shared" si="3"/>
        <v>6.62</v>
      </c>
      <c r="F99" s="9"/>
      <c r="G99" s="14">
        <f t="shared" si="4"/>
        <v>0.20561163628874471</v>
      </c>
      <c r="H99" s="15">
        <f t="shared" si="5"/>
        <v>6.8256116362887447</v>
      </c>
    </row>
    <row r="100" spans="1:8" x14ac:dyDescent="0.3">
      <c r="A100" s="10" t="s">
        <v>10</v>
      </c>
      <c r="B100" s="55">
        <v>2021</v>
      </c>
      <c r="C100" s="11">
        <f>'[1]NYMEX + Fundy'!E100</f>
        <v>6.7784460733315015</v>
      </c>
      <c r="D100" s="12">
        <v>6.6299999999999998E-2</v>
      </c>
      <c r="E100" s="13">
        <f t="shared" si="3"/>
        <v>6.8449999999999998</v>
      </c>
      <c r="F100" s="9"/>
      <c r="G100" s="14">
        <f t="shared" si="4"/>
        <v>0.21230765111728964</v>
      </c>
      <c r="H100" s="15">
        <f t="shared" si="5"/>
        <v>7.0573076511172896</v>
      </c>
    </row>
    <row r="101" spans="1:8" x14ac:dyDescent="0.3">
      <c r="A101" s="10" t="s">
        <v>14</v>
      </c>
      <c r="B101" s="55">
        <v>2022</v>
      </c>
      <c r="C101" s="11">
        <f>'[1]NYMEX + Fundy'!E101</f>
        <v>7.0083450259947027</v>
      </c>
      <c r="D101" s="12">
        <v>6.6299999999999998E-2</v>
      </c>
      <c r="E101" s="13">
        <f t="shared" si="3"/>
        <v>7.0750000000000002</v>
      </c>
      <c r="F101" s="9"/>
      <c r="G101" s="14">
        <f t="shared" si="4"/>
        <v>0.21915246627535784</v>
      </c>
      <c r="H101" s="15">
        <f t="shared" si="5"/>
        <v>7.2941524662753583</v>
      </c>
    </row>
    <row r="102" spans="1:8" x14ac:dyDescent="0.3">
      <c r="A102" s="10" t="s">
        <v>17</v>
      </c>
      <c r="B102" s="55">
        <v>2022</v>
      </c>
      <c r="C102" s="11">
        <f>'[1]NYMEX + Fundy'!E102</f>
        <v>7.0913822893358729</v>
      </c>
      <c r="D102" s="12">
        <v>6.6299999999999998E-2</v>
      </c>
      <c r="E102" s="13">
        <f t="shared" si="3"/>
        <v>7.1580000000000004</v>
      </c>
      <c r="F102" s="9"/>
      <c r="G102" s="14">
        <f t="shared" si="4"/>
        <v>0.22162255174544332</v>
      </c>
      <c r="H102" s="15">
        <f t="shared" si="5"/>
        <v>7.3796225517454435</v>
      </c>
    </row>
    <row r="103" spans="1:8" x14ac:dyDescent="0.3">
      <c r="A103" s="10" t="s">
        <v>20</v>
      </c>
      <c r="B103" s="55">
        <v>2022</v>
      </c>
      <c r="C103" s="11">
        <f>'[1]NYMEX + Fundy'!E103</f>
        <v>6.9253077626535333</v>
      </c>
      <c r="D103" s="12">
        <v>6.6299999999999998E-2</v>
      </c>
      <c r="E103" s="13">
        <f t="shared" si="3"/>
        <v>6.992</v>
      </c>
      <c r="F103" s="9"/>
      <c r="G103" s="14">
        <f t="shared" si="4"/>
        <v>0.21668238080527236</v>
      </c>
      <c r="H103" s="15">
        <f t="shared" si="5"/>
        <v>7.2086823808052722</v>
      </c>
    </row>
    <row r="104" spans="1:8" x14ac:dyDescent="0.3">
      <c r="A104" s="10" t="s">
        <v>23</v>
      </c>
      <c r="B104" s="55">
        <v>2022</v>
      </c>
      <c r="C104" s="11">
        <f>'[1]NYMEX + Fundy'!E104</f>
        <v>6.7758406886394287</v>
      </c>
      <c r="D104" s="12">
        <v>0.2051</v>
      </c>
      <c r="E104" s="13">
        <f t="shared" si="3"/>
        <v>6.9809999999999999</v>
      </c>
      <c r="F104" s="9"/>
      <c r="G104" s="14">
        <f t="shared" si="4"/>
        <v>0.21635502008032129</v>
      </c>
      <c r="H104" s="15">
        <f t="shared" si="5"/>
        <v>7.1973550200803214</v>
      </c>
    </row>
    <row r="105" spans="1:8" x14ac:dyDescent="0.3">
      <c r="A105" s="10" t="s">
        <v>26</v>
      </c>
      <c r="B105" s="55">
        <v>2022</v>
      </c>
      <c r="C105" s="11">
        <f>'[1]NYMEX + Fundy'!E105</f>
        <v>6.626373614625324</v>
      </c>
      <c r="D105" s="12">
        <v>0.2051</v>
      </c>
      <c r="E105" s="13">
        <f t="shared" si="3"/>
        <v>6.8310000000000004</v>
      </c>
      <c r="F105" s="9"/>
      <c r="G105" s="14">
        <f t="shared" si="4"/>
        <v>0.21189101019462467</v>
      </c>
      <c r="H105" s="15">
        <f t="shared" si="5"/>
        <v>7.0428910101946247</v>
      </c>
    </row>
    <row r="106" spans="1:8" x14ac:dyDescent="0.3">
      <c r="A106" s="10" t="s">
        <v>27</v>
      </c>
      <c r="B106" s="55">
        <v>2022</v>
      </c>
      <c r="C106" s="11">
        <f>'[1]NYMEX + Fundy'!E106</f>
        <v>6.5433363512841547</v>
      </c>
      <c r="D106" s="12">
        <v>0.2051</v>
      </c>
      <c r="E106" s="13">
        <f t="shared" si="3"/>
        <v>6.7480000000000002</v>
      </c>
      <c r="F106" s="9"/>
      <c r="G106" s="14">
        <f t="shared" si="4"/>
        <v>0.20942092472453919</v>
      </c>
      <c r="H106" s="15">
        <f t="shared" si="5"/>
        <v>6.9574209247245395</v>
      </c>
    </row>
    <row r="107" spans="1:8" x14ac:dyDescent="0.3">
      <c r="A107" s="10" t="s">
        <v>28</v>
      </c>
      <c r="B107" s="55">
        <v>2022</v>
      </c>
      <c r="C107" s="11">
        <f>'[1]NYMEX + Fundy'!E107</f>
        <v>6.7094108779664925</v>
      </c>
      <c r="D107" s="12">
        <v>0.2051</v>
      </c>
      <c r="E107" s="13">
        <f t="shared" si="3"/>
        <v>6.915</v>
      </c>
      <c r="F107" s="9"/>
      <c r="G107" s="14">
        <f t="shared" si="4"/>
        <v>0.21439085573061475</v>
      </c>
      <c r="H107" s="15">
        <f t="shared" si="5"/>
        <v>7.1293908557306152</v>
      </c>
    </row>
    <row r="108" spans="1:8" x14ac:dyDescent="0.3">
      <c r="A108" s="10" t="s">
        <v>30</v>
      </c>
      <c r="B108" s="55">
        <v>2022</v>
      </c>
      <c r="C108" s="11">
        <f>'[1]NYMEX + Fundy'!E108</f>
        <v>6.8588779519805998</v>
      </c>
      <c r="D108" s="12">
        <v>0.2051</v>
      </c>
      <c r="E108" s="13">
        <f t="shared" si="3"/>
        <v>7.0640000000000001</v>
      </c>
      <c r="F108" s="9"/>
      <c r="G108" s="14">
        <f t="shared" si="4"/>
        <v>0.21882510555040674</v>
      </c>
      <c r="H108" s="15">
        <f t="shared" si="5"/>
        <v>7.2828251055504065</v>
      </c>
    </row>
    <row r="109" spans="1:8" x14ac:dyDescent="0.3">
      <c r="A109" s="10" t="s">
        <v>31</v>
      </c>
      <c r="B109" s="55">
        <v>2022</v>
      </c>
      <c r="C109" s="11">
        <f>'[1]NYMEX + Fundy'!E109</f>
        <v>6.7094108779664925</v>
      </c>
      <c r="D109" s="12">
        <v>0.2051</v>
      </c>
      <c r="E109" s="13">
        <f t="shared" si="3"/>
        <v>6.915</v>
      </c>
      <c r="F109" s="9"/>
      <c r="G109" s="14">
        <f t="shared" si="4"/>
        <v>0.21439085573061475</v>
      </c>
      <c r="H109" s="15">
        <f t="shared" si="5"/>
        <v>7.1293908557306152</v>
      </c>
    </row>
    <row r="110" spans="1:8" x14ac:dyDescent="0.3">
      <c r="A110" s="10" t="s">
        <v>33</v>
      </c>
      <c r="B110" s="55">
        <v>2022</v>
      </c>
      <c r="C110" s="11">
        <f>'[1]NYMEX + Fundy'!E110</f>
        <v>6.5433363512841547</v>
      </c>
      <c r="D110" s="12">
        <v>0.2051</v>
      </c>
      <c r="E110" s="13">
        <f t="shared" si="3"/>
        <v>6.7480000000000002</v>
      </c>
      <c r="F110" s="9"/>
      <c r="G110" s="14">
        <f t="shared" si="4"/>
        <v>0.20942092472453919</v>
      </c>
      <c r="H110" s="15">
        <f t="shared" si="5"/>
        <v>6.9574209247245395</v>
      </c>
    </row>
    <row r="111" spans="1:8" x14ac:dyDescent="0.3">
      <c r="A111" s="10" t="s">
        <v>8</v>
      </c>
      <c r="B111" s="55">
        <v>2022</v>
      </c>
      <c r="C111" s="11">
        <f>'[1]NYMEX + Fundy'!E111</f>
        <v>6.7758406886394287</v>
      </c>
      <c r="D111" s="12">
        <v>7.1500000000000008E-2</v>
      </c>
      <c r="E111" s="13">
        <f t="shared" si="3"/>
        <v>6.8470000000000004</v>
      </c>
      <c r="F111" s="9"/>
      <c r="G111" s="14">
        <f t="shared" si="4"/>
        <v>0.21236717124909896</v>
      </c>
      <c r="H111" s="15">
        <f t="shared" si="5"/>
        <v>7.0593671712490993</v>
      </c>
    </row>
    <row r="112" spans="1:8" x14ac:dyDescent="0.3">
      <c r="A112" s="10" t="s">
        <v>10</v>
      </c>
      <c r="B112" s="55">
        <v>2022</v>
      </c>
      <c r="C112" s="11">
        <f>'[1]NYMEX + Fundy'!E112</f>
        <v>7.0083450259947027</v>
      </c>
      <c r="D112" s="12">
        <v>7.1500000000000008E-2</v>
      </c>
      <c r="E112" s="13">
        <f t="shared" si="3"/>
        <v>7.08</v>
      </c>
      <c r="F112" s="9"/>
      <c r="G112" s="14">
        <f t="shared" si="4"/>
        <v>0.21930126660488106</v>
      </c>
      <c r="H112" s="15">
        <f t="shared" si="5"/>
        <v>7.2993012666048811</v>
      </c>
    </row>
    <row r="113" spans="1:8" x14ac:dyDescent="0.3">
      <c r="A113" s="10" t="s">
        <v>14</v>
      </c>
      <c r="B113" s="55">
        <v>2023</v>
      </c>
      <c r="C113" s="11">
        <f>'[1]NYMEX + Fundy'!E113</f>
        <v>7.2343382901770044</v>
      </c>
      <c r="D113" s="12">
        <v>7.1500000000000008E-2</v>
      </c>
      <c r="E113" s="13">
        <f t="shared" si="3"/>
        <v>7.306</v>
      </c>
      <c r="F113" s="9"/>
      <c r="G113" s="14">
        <f t="shared" si="4"/>
        <v>0.22602704149933064</v>
      </c>
      <c r="H113" s="15">
        <f t="shared" si="5"/>
        <v>7.5320270414993304</v>
      </c>
    </row>
    <row r="114" spans="1:8" x14ac:dyDescent="0.3">
      <c r="A114" s="10" t="s">
        <v>17</v>
      </c>
      <c r="B114" s="55">
        <v>2023</v>
      </c>
      <c r="C114" s="11">
        <f>'[1]NYMEX + Fundy'!E114</f>
        <v>7.3200531988283917</v>
      </c>
      <c r="D114" s="12">
        <v>7.1500000000000008E-2</v>
      </c>
      <c r="E114" s="13">
        <f t="shared" si="3"/>
        <v>7.3920000000000003</v>
      </c>
      <c r="F114" s="9"/>
      <c r="G114" s="14">
        <f t="shared" si="4"/>
        <v>0.22858640716713008</v>
      </c>
      <c r="H114" s="15">
        <f t="shared" si="5"/>
        <v>7.6205864071671305</v>
      </c>
    </row>
    <row r="115" spans="1:8" x14ac:dyDescent="0.3">
      <c r="A115" s="10" t="s">
        <v>20</v>
      </c>
      <c r="B115" s="55">
        <v>2023</v>
      </c>
      <c r="C115" s="11">
        <f>'[1]NYMEX + Fundy'!E115</f>
        <v>7.1486233815256188</v>
      </c>
      <c r="D115" s="12">
        <v>7.1500000000000008E-2</v>
      </c>
      <c r="E115" s="13">
        <f t="shared" si="3"/>
        <v>7.22</v>
      </c>
      <c r="F115" s="9"/>
      <c r="G115" s="14">
        <f t="shared" si="4"/>
        <v>0.22346767583153124</v>
      </c>
      <c r="H115" s="15">
        <f t="shared" si="5"/>
        <v>7.4434676758315312</v>
      </c>
    </row>
    <row r="116" spans="1:8" x14ac:dyDescent="0.3">
      <c r="A116" s="10" t="s">
        <v>23</v>
      </c>
      <c r="B116" s="55">
        <v>2023</v>
      </c>
      <c r="C116" s="11">
        <f>'[1]NYMEX + Fundy'!E116</f>
        <v>6.9943365459531233</v>
      </c>
      <c r="D116" s="12">
        <v>0.2</v>
      </c>
      <c r="E116" s="13">
        <f t="shared" si="3"/>
        <v>7.194</v>
      </c>
      <c r="F116" s="9"/>
      <c r="G116" s="14">
        <f t="shared" si="4"/>
        <v>0.22269391411801048</v>
      </c>
      <c r="H116" s="15">
        <f t="shared" si="5"/>
        <v>7.4166939141180102</v>
      </c>
    </row>
    <row r="117" spans="1:8" x14ac:dyDescent="0.3">
      <c r="A117" s="10" t="s">
        <v>26</v>
      </c>
      <c r="B117" s="55">
        <v>2023</v>
      </c>
      <c r="C117" s="11">
        <f>'[1]NYMEX + Fundy'!E117</f>
        <v>6.8400497103806286</v>
      </c>
      <c r="D117" s="12">
        <v>0.2</v>
      </c>
      <c r="E117" s="13">
        <f t="shared" si="3"/>
        <v>7.04</v>
      </c>
      <c r="F117" s="9"/>
      <c r="G117" s="14">
        <f t="shared" si="4"/>
        <v>0.21811086396869528</v>
      </c>
      <c r="H117" s="15">
        <f t="shared" si="5"/>
        <v>7.2581108639686951</v>
      </c>
    </row>
    <row r="118" spans="1:8" x14ac:dyDescent="0.3">
      <c r="A118" s="10" t="s">
        <v>27</v>
      </c>
      <c r="B118" s="55">
        <v>2023</v>
      </c>
      <c r="C118" s="11">
        <f>'[1]NYMEX + Fundy'!E118</f>
        <v>6.7543348017292422</v>
      </c>
      <c r="D118" s="12">
        <v>0.2</v>
      </c>
      <c r="E118" s="13">
        <f t="shared" si="3"/>
        <v>6.9539999999999997</v>
      </c>
      <c r="F118" s="9"/>
      <c r="G118" s="14">
        <f t="shared" si="4"/>
        <v>0.21555149830089587</v>
      </c>
      <c r="H118" s="15">
        <f t="shared" si="5"/>
        <v>7.1695514983008959</v>
      </c>
    </row>
    <row r="119" spans="1:8" x14ac:dyDescent="0.3">
      <c r="A119" s="10" t="s">
        <v>28</v>
      </c>
      <c r="B119" s="55">
        <v>2023</v>
      </c>
      <c r="C119" s="11">
        <f>'[1]NYMEX + Fundy'!E119</f>
        <v>6.9257646190320141</v>
      </c>
      <c r="D119" s="12">
        <v>0.2</v>
      </c>
      <c r="E119" s="13">
        <f t="shared" si="3"/>
        <v>7.1260000000000003</v>
      </c>
      <c r="F119" s="9"/>
      <c r="G119" s="14">
        <f t="shared" si="4"/>
        <v>0.22067022963649471</v>
      </c>
      <c r="H119" s="15">
        <f t="shared" si="5"/>
        <v>7.3466702296364952</v>
      </c>
    </row>
    <row r="120" spans="1:8" x14ac:dyDescent="0.3">
      <c r="A120" s="10" t="s">
        <v>30</v>
      </c>
      <c r="B120" s="55">
        <v>2023</v>
      </c>
      <c r="C120" s="11">
        <f>'[1]NYMEX + Fundy'!E120</f>
        <v>7.0800514546045115</v>
      </c>
      <c r="D120" s="12">
        <v>0.2</v>
      </c>
      <c r="E120" s="13">
        <f t="shared" si="3"/>
        <v>7.28</v>
      </c>
      <c r="F120" s="9"/>
      <c r="G120" s="14">
        <f t="shared" si="4"/>
        <v>0.22525327978580992</v>
      </c>
      <c r="H120" s="15">
        <f t="shared" si="5"/>
        <v>7.5052532797858102</v>
      </c>
    </row>
    <row r="121" spans="1:8" x14ac:dyDescent="0.3">
      <c r="A121" s="10" t="s">
        <v>31</v>
      </c>
      <c r="B121" s="55">
        <v>2023</v>
      </c>
      <c r="C121" s="11">
        <f>'[1]NYMEX + Fundy'!E121</f>
        <v>6.9257646190320141</v>
      </c>
      <c r="D121" s="12">
        <v>0.2</v>
      </c>
      <c r="E121" s="13">
        <f t="shared" si="3"/>
        <v>7.1260000000000003</v>
      </c>
      <c r="F121" s="9"/>
      <c r="G121" s="14">
        <f t="shared" si="4"/>
        <v>0.22067022963649471</v>
      </c>
      <c r="H121" s="15">
        <f t="shared" si="5"/>
        <v>7.3466702296364952</v>
      </c>
    </row>
    <row r="122" spans="1:8" x14ac:dyDescent="0.3">
      <c r="A122" s="10" t="s">
        <v>33</v>
      </c>
      <c r="B122" s="55">
        <v>2023</v>
      </c>
      <c r="C122" s="11">
        <f>'[1]NYMEX + Fundy'!E122</f>
        <v>6.7543348017292422</v>
      </c>
      <c r="D122" s="12">
        <v>0.2</v>
      </c>
      <c r="E122" s="13">
        <f t="shared" si="3"/>
        <v>6.9539999999999997</v>
      </c>
      <c r="F122" s="9"/>
      <c r="G122" s="14">
        <f t="shared" si="4"/>
        <v>0.21555149830089587</v>
      </c>
      <c r="H122" s="15">
        <f t="shared" si="5"/>
        <v>7.1695514983008959</v>
      </c>
    </row>
    <row r="123" spans="1:8" x14ac:dyDescent="0.3">
      <c r="A123" s="10" t="s">
        <v>8</v>
      </c>
      <c r="B123" s="55">
        <v>2023</v>
      </c>
      <c r="C123" s="11">
        <f>'[1]NYMEX + Fundy'!E123</f>
        <v>6.9943365459531233</v>
      </c>
      <c r="D123" s="12">
        <v>7.1500000000000008E-2</v>
      </c>
      <c r="E123" s="13">
        <f t="shared" si="3"/>
        <v>7.0659999999999998</v>
      </c>
      <c r="F123" s="9"/>
      <c r="G123" s="14">
        <f t="shared" si="4"/>
        <v>0.21888462568221603</v>
      </c>
      <c r="H123" s="15">
        <f t="shared" si="5"/>
        <v>7.2848846256822162</v>
      </c>
    </row>
    <row r="124" spans="1:8" x14ac:dyDescent="0.3">
      <c r="A124" s="10" t="s">
        <v>10</v>
      </c>
      <c r="B124" s="55">
        <v>2023</v>
      </c>
      <c r="C124" s="11">
        <f>'[1]NYMEX + Fundy'!E124</f>
        <v>7.2343382901770044</v>
      </c>
      <c r="D124" s="12">
        <v>7.1500000000000008E-2</v>
      </c>
      <c r="E124" s="13">
        <f t="shared" si="3"/>
        <v>7.306</v>
      </c>
      <c r="F124" s="9"/>
      <c r="G124" s="14">
        <f t="shared" si="4"/>
        <v>0.22602704149933064</v>
      </c>
      <c r="H124" s="15">
        <f t="shared" si="5"/>
        <v>7.5320270414993304</v>
      </c>
    </row>
    <row r="125" spans="1:8" x14ac:dyDescent="0.3">
      <c r="A125" s="10" t="s">
        <v>14</v>
      </c>
      <c r="B125" s="55">
        <v>2024</v>
      </c>
      <c r="C125" s="11">
        <f>'[1]NYMEX + Fundy'!E125</f>
        <v>7.49537239886285</v>
      </c>
      <c r="D125" s="12">
        <v>7.1500000000000008E-2</v>
      </c>
      <c r="E125" s="13">
        <f t="shared" si="3"/>
        <v>7.5670000000000002</v>
      </c>
      <c r="F125" s="9"/>
      <c r="G125" s="14">
        <f t="shared" si="4"/>
        <v>0.23379441870044279</v>
      </c>
      <c r="H125" s="15">
        <f t="shared" si="5"/>
        <v>7.800794418700443</v>
      </c>
    </row>
    <row r="126" spans="1:8" x14ac:dyDescent="0.3">
      <c r="A126" s="10" t="s">
        <v>17</v>
      </c>
      <c r="B126" s="55">
        <v>2024</v>
      </c>
      <c r="C126" s="11">
        <f>'[1]NYMEX + Fundy'!E126</f>
        <v>7.5841801287071977</v>
      </c>
      <c r="D126" s="12">
        <v>7.1500000000000008E-2</v>
      </c>
      <c r="E126" s="13">
        <f t="shared" si="3"/>
        <v>7.6559999999999997</v>
      </c>
      <c r="F126" s="9"/>
      <c r="G126" s="14">
        <f t="shared" si="4"/>
        <v>0.2364430645659561</v>
      </c>
      <c r="H126" s="15">
        <f t="shared" si="5"/>
        <v>7.8924430645659562</v>
      </c>
    </row>
    <row r="127" spans="1:8" x14ac:dyDescent="0.3">
      <c r="A127" s="10" t="s">
        <v>20</v>
      </c>
      <c r="B127" s="55">
        <v>2024</v>
      </c>
      <c r="C127" s="11">
        <f>'[1]NYMEX + Fundy'!E127</f>
        <v>7.4065646690185041</v>
      </c>
      <c r="D127" s="12">
        <v>7.1500000000000008E-2</v>
      </c>
      <c r="E127" s="13">
        <f t="shared" si="3"/>
        <v>7.4779999999999998</v>
      </c>
      <c r="F127" s="9"/>
      <c r="G127" s="14">
        <f t="shared" si="4"/>
        <v>0.23114577283492943</v>
      </c>
      <c r="H127" s="15">
        <f t="shared" si="5"/>
        <v>7.7091457728349289</v>
      </c>
    </row>
    <row r="128" spans="1:8" x14ac:dyDescent="0.3">
      <c r="A128" s="10" t="s">
        <v>23</v>
      </c>
      <c r="B128" s="55">
        <v>2024</v>
      </c>
      <c r="C128" s="11">
        <f>'[1]NYMEX + Fundy'!E128</f>
        <v>7.2467107552986798</v>
      </c>
      <c r="D128" s="12">
        <v>0.2</v>
      </c>
      <c r="E128" s="13">
        <f t="shared" si="3"/>
        <v>7.4470000000000001</v>
      </c>
      <c r="F128" s="9"/>
      <c r="G128" s="14">
        <f t="shared" si="4"/>
        <v>0.23022321079188549</v>
      </c>
      <c r="H128" s="15">
        <f t="shared" si="5"/>
        <v>7.6772232107918859</v>
      </c>
    </row>
    <row r="129" spans="1:8" x14ac:dyDescent="0.3">
      <c r="A129" s="10" t="s">
        <v>26</v>
      </c>
      <c r="B129" s="55">
        <v>2024</v>
      </c>
      <c r="C129" s="11">
        <f>'[1]NYMEX + Fundy'!E129</f>
        <v>7.0868568415788573</v>
      </c>
      <c r="D129" s="12">
        <v>0.2</v>
      </c>
      <c r="E129" s="13">
        <f t="shared" si="3"/>
        <v>7.2869999999999999</v>
      </c>
      <c r="F129" s="9"/>
      <c r="G129" s="14">
        <f t="shared" si="4"/>
        <v>0.2254616002471424</v>
      </c>
      <c r="H129" s="15">
        <f t="shared" si="5"/>
        <v>7.5124616002471427</v>
      </c>
    </row>
    <row r="130" spans="1:8" x14ac:dyDescent="0.3">
      <c r="A130" s="10" t="s">
        <v>27</v>
      </c>
      <c r="B130" s="55">
        <v>2024</v>
      </c>
      <c r="C130" s="11">
        <f>'[1]NYMEX + Fundy'!E130</f>
        <v>6.9980491117345105</v>
      </c>
      <c r="D130" s="12">
        <v>0.2</v>
      </c>
      <c r="E130" s="13">
        <f t="shared" si="3"/>
        <v>7.1980000000000004</v>
      </c>
      <c r="F130" s="9"/>
      <c r="G130" s="14">
        <f t="shared" si="4"/>
        <v>0.2228129543816291</v>
      </c>
      <c r="H130" s="15">
        <f t="shared" si="5"/>
        <v>7.4208129543816295</v>
      </c>
    </row>
    <row r="131" spans="1:8" x14ac:dyDescent="0.3">
      <c r="A131" s="10" t="s">
        <v>28</v>
      </c>
      <c r="B131" s="55">
        <v>2024</v>
      </c>
      <c r="C131" s="11">
        <f>'[1]NYMEX + Fundy'!E131</f>
        <v>7.1756645714232024</v>
      </c>
      <c r="D131" s="12">
        <v>0.2</v>
      </c>
      <c r="E131" s="13">
        <f t="shared" ref="E131:E194" si="6">ROUND(C131+D131,3)</f>
        <v>7.3760000000000003</v>
      </c>
      <c r="F131" s="9"/>
      <c r="G131" s="14">
        <f t="shared" ref="G131:G194" si="7">(E131/$M$6)*$M$5+($M$7*$M$8^(B131-$M$4))</f>
        <v>0.22811024611265576</v>
      </c>
      <c r="H131" s="15">
        <f t="shared" ref="H131:H194" si="8">+E131+G131</f>
        <v>7.604110246112656</v>
      </c>
    </row>
    <row r="132" spans="1:8" x14ac:dyDescent="0.3">
      <c r="A132" s="10" t="s">
        <v>30</v>
      </c>
      <c r="B132" s="55">
        <v>2024</v>
      </c>
      <c r="C132" s="11">
        <f>'[1]NYMEX + Fundy'!E132</f>
        <v>7.3355184851430284</v>
      </c>
      <c r="D132" s="12">
        <v>0.2</v>
      </c>
      <c r="E132" s="13">
        <f t="shared" si="6"/>
        <v>7.5359999999999996</v>
      </c>
      <c r="F132" s="9"/>
      <c r="G132" s="14">
        <f t="shared" si="7"/>
        <v>0.23287185665739882</v>
      </c>
      <c r="H132" s="15">
        <f t="shared" si="8"/>
        <v>7.7688718566573982</v>
      </c>
    </row>
    <row r="133" spans="1:8" x14ac:dyDescent="0.3">
      <c r="A133" s="10" t="s">
        <v>31</v>
      </c>
      <c r="B133" s="55">
        <v>2024</v>
      </c>
      <c r="C133" s="11">
        <f>'[1]NYMEX + Fundy'!E133</f>
        <v>7.1756645714232024</v>
      </c>
      <c r="D133" s="12">
        <v>0.2</v>
      </c>
      <c r="E133" s="13">
        <f t="shared" si="6"/>
        <v>7.3760000000000003</v>
      </c>
      <c r="F133" s="9"/>
      <c r="G133" s="14">
        <f t="shared" si="7"/>
        <v>0.22811024611265576</v>
      </c>
      <c r="H133" s="15">
        <f t="shared" si="8"/>
        <v>7.604110246112656</v>
      </c>
    </row>
    <row r="134" spans="1:8" x14ac:dyDescent="0.3">
      <c r="A134" s="10" t="s">
        <v>33</v>
      </c>
      <c r="B134" s="55">
        <v>2024</v>
      </c>
      <c r="C134" s="11">
        <f>'[1]NYMEX + Fundy'!E134</f>
        <v>6.9980491117345105</v>
      </c>
      <c r="D134" s="12">
        <v>0.2</v>
      </c>
      <c r="E134" s="13">
        <f t="shared" si="6"/>
        <v>7.1980000000000004</v>
      </c>
      <c r="F134" s="9"/>
      <c r="G134" s="14">
        <f t="shared" si="7"/>
        <v>0.2228129543816291</v>
      </c>
      <c r="H134" s="15">
        <f t="shared" si="8"/>
        <v>7.4208129543816295</v>
      </c>
    </row>
    <row r="135" spans="1:8" x14ac:dyDescent="0.3">
      <c r="A135" s="10" t="s">
        <v>8</v>
      </c>
      <c r="B135" s="55">
        <v>2024</v>
      </c>
      <c r="C135" s="11">
        <f>'[1]NYMEX + Fundy'!E135</f>
        <v>7.2467107552986798</v>
      </c>
      <c r="D135" s="12">
        <v>7.1500000000000008E-2</v>
      </c>
      <c r="E135" s="13">
        <f t="shared" si="6"/>
        <v>7.3179999999999996</v>
      </c>
      <c r="F135" s="9"/>
      <c r="G135" s="14">
        <f t="shared" si="7"/>
        <v>0.22638416229018637</v>
      </c>
      <c r="H135" s="15">
        <f t="shared" si="8"/>
        <v>7.5443841622901857</v>
      </c>
    </row>
    <row r="136" spans="1:8" x14ac:dyDescent="0.3">
      <c r="A136" s="10" t="s">
        <v>10</v>
      </c>
      <c r="B136" s="55">
        <v>2024</v>
      </c>
      <c r="C136" s="11">
        <f>'[1]NYMEX + Fundy'!E136</f>
        <v>7.49537239886285</v>
      </c>
      <c r="D136" s="12">
        <v>7.1500000000000008E-2</v>
      </c>
      <c r="E136" s="13">
        <f t="shared" si="6"/>
        <v>7.5670000000000002</v>
      </c>
      <c r="F136" s="9"/>
      <c r="G136" s="14">
        <f t="shared" si="7"/>
        <v>0.23379441870044279</v>
      </c>
      <c r="H136" s="15">
        <f t="shared" si="8"/>
        <v>7.800794418700443</v>
      </c>
    </row>
    <row r="137" spans="1:8" x14ac:dyDescent="0.3">
      <c r="A137" s="10" t="s">
        <v>14</v>
      </c>
      <c r="B137" s="55">
        <v>2025</v>
      </c>
      <c r="C137" s="11">
        <f>'[1]NYMEX + Fundy'!E137</f>
        <v>7.7626890797074486</v>
      </c>
      <c r="D137" s="12">
        <v>7.1500000000000008E-2</v>
      </c>
      <c r="E137" s="13">
        <f t="shared" si="6"/>
        <v>7.8339999999999996</v>
      </c>
      <c r="F137" s="9"/>
      <c r="G137" s="14">
        <f t="shared" si="7"/>
        <v>0.24174035629698279</v>
      </c>
      <c r="H137" s="15">
        <f t="shared" si="8"/>
        <v>8.0757403562969827</v>
      </c>
    </row>
    <row r="138" spans="1:8" x14ac:dyDescent="0.3">
      <c r="A138" s="10" t="s">
        <v>17</v>
      </c>
      <c r="B138" s="55">
        <v>2025</v>
      </c>
      <c r="C138" s="11">
        <f>'[1]NYMEX + Fundy'!E138</f>
        <v>7.8546640688035101</v>
      </c>
      <c r="D138" s="12">
        <v>7.1500000000000008E-2</v>
      </c>
      <c r="E138" s="13">
        <f t="shared" si="6"/>
        <v>7.9260000000000002</v>
      </c>
      <c r="F138" s="9"/>
      <c r="G138" s="14">
        <f t="shared" si="7"/>
        <v>0.2444782823602101</v>
      </c>
      <c r="H138" s="15">
        <f t="shared" si="8"/>
        <v>8.1704782823602109</v>
      </c>
    </row>
    <row r="139" spans="1:8" x14ac:dyDescent="0.3">
      <c r="A139" s="10" t="s">
        <v>20</v>
      </c>
      <c r="B139" s="55">
        <v>2025</v>
      </c>
      <c r="C139" s="11">
        <f>'[1]NYMEX + Fundy'!E139</f>
        <v>7.6707140906113898</v>
      </c>
      <c r="D139" s="12">
        <v>7.1500000000000008E-2</v>
      </c>
      <c r="E139" s="13">
        <f t="shared" si="6"/>
        <v>7.742</v>
      </c>
      <c r="F139" s="9"/>
      <c r="G139" s="14">
        <f t="shared" si="7"/>
        <v>0.23900243023375553</v>
      </c>
      <c r="H139" s="15">
        <f t="shared" si="8"/>
        <v>7.9810024302337554</v>
      </c>
    </row>
    <row r="140" spans="1:8" x14ac:dyDescent="0.3">
      <c r="A140" s="10" t="s">
        <v>23</v>
      </c>
      <c r="B140" s="55">
        <v>2025</v>
      </c>
      <c r="C140" s="11">
        <f>'[1]NYMEX + Fundy'!E140</f>
        <v>7.5051591102384823</v>
      </c>
      <c r="D140" s="12">
        <v>0.2</v>
      </c>
      <c r="E140" s="13">
        <f t="shared" si="6"/>
        <v>7.7050000000000001</v>
      </c>
      <c r="F140" s="9"/>
      <c r="G140" s="14">
        <f t="shared" si="7"/>
        <v>0.23790130779528368</v>
      </c>
      <c r="H140" s="15">
        <f t="shared" si="8"/>
        <v>7.9429013077952835</v>
      </c>
    </row>
    <row r="141" spans="1:8" x14ac:dyDescent="0.3">
      <c r="A141" s="10" t="s">
        <v>26</v>
      </c>
      <c r="B141" s="55">
        <v>2025</v>
      </c>
      <c r="C141" s="11">
        <f>'[1]NYMEX + Fundy'!E141</f>
        <v>7.3396041298655748</v>
      </c>
      <c r="D141" s="12">
        <v>0.2</v>
      </c>
      <c r="E141" s="13">
        <f t="shared" si="6"/>
        <v>7.54</v>
      </c>
      <c r="F141" s="9"/>
      <c r="G141" s="14">
        <f t="shared" si="7"/>
        <v>0.2329908969210174</v>
      </c>
      <c r="H141" s="15">
        <f t="shared" si="8"/>
        <v>7.7729908969210175</v>
      </c>
    </row>
    <row r="142" spans="1:8" x14ac:dyDescent="0.3">
      <c r="A142" s="10" t="s">
        <v>27</v>
      </c>
      <c r="B142" s="55">
        <v>2025</v>
      </c>
      <c r="C142" s="11">
        <f>'[1]NYMEX + Fundy'!E142</f>
        <v>7.247629140769515</v>
      </c>
      <c r="D142" s="12">
        <v>0.2</v>
      </c>
      <c r="E142" s="13">
        <f t="shared" si="6"/>
        <v>7.4480000000000004</v>
      </c>
      <c r="F142" s="9"/>
      <c r="G142" s="14">
        <f t="shared" si="7"/>
        <v>0.23025297085779015</v>
      </c>
      <c r="H142" s="15">
        <f t="shared" si="8"/>
        <v>7.6782529708577902</v>
      </c>
    </row>
    <row r="143" spans="1:8" x14ac:dyDescent="0.3">
      <c r="A143" s="10" t="s">
        <v>28</v>
      </c>
      <c r="B143" s="55">
        <v>2025</v>
      </c>
      <c r="C143" s="11">
        <f>'[1]NYMEX + Fundy'!E143</f>
        <v>7.4315791189616345</v>
      </c>
      <c r="D143" s="12">
        <v>0.2</v>
      </c>
      <c r="E143" s="13">
        <f t="shared" si="6"/>
        <v>7.6319999999999997</v>
      </c>
      <c r="F143" s="9"/>
      <c r="G143" s="14">
        <f t="shared" si="7"/>
        <v>0.23572882298424466</v>
      </c>
      <c r="H143" s="15">
        <f t="shared" si="8"/>
        <v>7.8677288229842439</v>
      </c>
    </row>
    <row r="144" spans="1:8" x14ac:dyDescent="0.3">
      <c r="A144" s="10" t="s">
        <v>30</v>
      </c>
      <c r="B144" s="55">
        <v>2025</v>
      </c>
      <c r="C144" s="11">
        <f>'[1]NYMEX + Fundy'!E144</f>
        <v>7.5971340993345438</v>
      </c>
      <c r="D144" s="12">
        <v>0.2</v>
      </c>
      <c r="E144" s="13">
        <f t="shared" si="6"/>
        <v>7.7969999999999997</v>
      </c>
      <c r="F144" s="9"/>
      <c r="G144" s="14">
        <f t="shared" si="7"/>
        <v>0.24063923385851094</v>
      </c>
      <c r="H144" s="15">
        <f t="shared" si="8"/>
        <v>8.0376392338585099</v>
      </c>
    </row>
    <row r="145" spans="1:8" x14ac:dyDescent="0.3">
      <c r="A145" s="10" t="s">
        <v>31</v>
      </c>
      <c r="B145" s="55">
        <v>2025</v>
      </c>
      <c r="C145" s="11">
        <f>'[1]NYMEX + Fundy'!E145</f>
        <v>7.4315791189616345</v>
      </c>
      <c r="D145" s="12">
        <v>0.2</v>
      </c>
      <c r="E145" s="13">
        <f t="shared" si="6"/>
        <v>7.6319999999999997</v>
      </c>
      <c r="F145" s="9"/>
      <c r="G145" s="14">
        <f t="shared" si="7"/>
        <v>0.23572882298424466</v>
      </c>
      <c r="H145" s="15">
        <f t="shared" si="8"/>
        <v>7.8677288229842439</v>
      </c>
    </row>
    <row r="146" spans="1:8" x14ac:dyDescent="0.3">
      <c r="A146" s="10" t="s">
        <v>33</v>
      </c>
      <c r="B146" s="55">
        <v>2025</v>
      </c>
      <c r="C146" s="11">
        <f>'[1]NYMEX + Fundy'!E146</f>
        <v>7.247629140769515</v>
      </c>
      <c r="D146" s="12">
        <v>0.2</v>
      </c>
      <c r="E146" s="13">
        <f t="shared" si="6"/>
        <v>7.4480000000000004</v>
      </c>
      <c r="F146" s="9"/>
      <c r="G146" s="14">
        <f t="shared" si="7"/>
        <v>0.23025297085779015</v>
      </c>
      <c r="H146" s="15">
        <f t="shared" si="8"/>
        <v>7.6782529708577902</v>
      </c>
    </row>
    <row r="147" spans="1:8" x14ac:dyDescent="0.3">
      <c r="A147" s="10" t="s">
        <v>8</v>
      </c>
      <c r="B147" s="55">
        <v>2025</v>
      </c>
      <c r="C147" s="11">
        <f>'[1]NYMEX + Fundy'!E147</f>
        <v>7.5051591102384823</v>
      </c>
      <c r="D147" s="12">
        <v>7.1500000000000008E-2</v>
      </c>
      <c r="E147" s="13">
        <f t="shared" si="6"/>
        <v>7.577</v>
      </c>
      <c r="F147" s="9"/>
      <c r="G147" s="14">
        <f t="shared" si="7"/>
        <v>0.23409201935948923</v>
      </c>
      <c r="H147" s="15">
        <f t="shared" si="8"/>
        <v>7.8110920193594895</v>
      </c>
    </row>
    <row r="148" spans="1:8" x14ac:dyDescent="0.3">
      <c r="A148" s="10" t="s">
        <v>10</v>
      </c>
      <c r="B148" s="55">
        <v>2025</v>
      </c>
      <c r="C148" s="11">
        <f>'[1]NYMEX + Fundy'!E148</f>
        <v>7.7626890797074486</v>
      </c>
      <c r="D148" s="12">
        <v>7.1500000000000008E-2</v>
      </c>
      <c r="E148" s="13">
        <f t="shared" si="6"/>
        <v>7.8339999999999996</v>
      </c>
      <c r="F148" s="9"/>
      <c r="G148" s="14">
        <f t="shared" si="7"/>
        <v>0.24174035629698279</v>
      </c>
      <c r="H148" s="15">
        <f t="shared" si="8"/>
        <v>8.0757403562969827</v>
      </c>
    </row>
    <row r="149" spans="1:8" x14ac:dyDescent="0.3">
      <c r="A149" s="10" t="s">
        <v>14</v>
      </c>
      <c r="B149" s="55">
        <v>2026</v>
      </c>
      <c r="C149" s="11">
        <f>'[1]NYMEX + Fundy'!E149</f>
        <v>8.0746228988845825</v>
      </c>
      <c r="D149" s="12">
        <v>7.1500000000000008E-2</v>
      </c>
      <c r="E149" s="13">
        <f t="shared" si="6"/>
        <v>8.1460000000000008</v>
      </c>
      <c r="F149" s="9"/>
      <c r="G149" s="14">
        <f t="shared" si="7"/>
        <v>0.25102549685923181</v>
      </c>
      <c r="H149" s="15">
        <f t="shared" si="8"/>
        <v>8.3970254968592322</v>
      </c>
    </row>
    <row r="150" spans="1:8" x14ac:dyDescent="0.3">
      <c r="A150" s="10" t="s">
        <v>17</v>
      </c>
      <c r="B150" s="55">
        <v>2026</v>
      </c>
      <c r="C150" s="11">
        <f>'[1]NYMEX + Fundy'!E150</f>
        <v>8.1702937863121257</v>
      </c>
      <c r="D150" s="12">
        <v>7.1500000000000008E-2</v>
      </c>
      <c r="E150" s="13">
        <f t="shared" si="6"/>
        <v>8.2420000000000009</v>
      </c>
      <c r="F150" s="9"/>
      <c r="G150" s="14">
        <f t="shared" si="7"/>
        <v>0.25388246318607766</v>
      </c>
      <c r="H150" s="15">
        <f t="shared" si="8"/>
        <v>8.4958824631860779</v>
      </c>
    </row>
    <row r="151" spans="1:8" x14ac:dyDescent="0.3">
      <c r="A151" s="10" t="s">
        <v>20</v>
      </c>
      <c r="B151" s="55">
        <v>2026</v>
      </c>
      <c r="C151" s="11">
        <f>'[1]NYMEX + Fundy'!E151</f>
        <v>7.9789520114570411</v>
      </c>
      <c r="D151" s="12">
        <v>7.1500000000000008E-2</v>
      </c>
      <c r="E151" s="13">
        <f t="shared" si="6"/>
        <v>8.0500000000000007</v>
      </c>
      <c r="F151" s="9"/>
      <c r="G151" s="14">
        <f t="shared" si="7"/>
        <v>0.24816853053238597</v>
      </c>
      <c r="H151" s="15">
        <f t="shared" si="8"/>
        <v>8.2981685305323865</v>
      </c>
    </row>
    <row r="152" spans="1:8" x14ac:dyDescent="0.3">
      <c r="A152" s="10" t="s">
        <v>23</v>
      </c>
      <c r="B152" s="55">
        <v>2026</v>
      </c>
      <c r="C152" s="11">
        <f>'[1]NYMEX + Fundy'!E152</f>
        <v>7.8067444140874649</v>
      </c>
      <c r="D152" s="12">
        <v>0.2</v>
      </c>
      <c r="E152" s="13">
        <f t="shared" si="6"/>
        <v>8.0069999999999997</v>
      </c>
      <c r="F152" s="9"/>
      <c r="G152" s="14">
        <f t="shared" si="7"/>
        <v>0.24688884769848624</v>
      </c>
      <c r="H152" s="15">
        <f t="shared" si="8"/>
        <v>8.2538888476984855</v>
      </c>
    </row>
    <row r="153" spans="1:8" x14ac:dyDescent="0.3">
      <c r="A153" s="10" t="s">
        <v>26</v>
      </c>
      <c r="B153" s="55">
        <v>2026</v>
      </c>
      <c r="C153" s="11">
        <f>'[1]NYMEX + Fundy'!E153</f>
        <v>7.6345368167178886</v>
      </c>
      <c r="D153" s="12">
        <v>0.2</v>
      </c>
      <c r="E153" s="13">
        <f t="shared" si="6"/>
        <v>7.835</v>
      </c>
      <c r="F153" s="9"/>
      <c r="G153" s="14">
        <f t="shared" si="7"/>
        <v>0.24177011636288745</v>
      </c>
      <c r="H153" s="15">
        <f t="shared" si="8"/>
        <v>8.0767701163628871</v>
      </c>
    </row>
    <row r="154" spans="1:8" x14ac:dyDescent="0.3">
      <c r="A154" s="10" t="s">
        <v>27</v>
      </c>
      <c r="B154" s="55">
        <v>2026</v>
      </c>
      <c r="C154" s="11">
        <f>'[1]NYMEX + Fundy'!E154</f>
        <v>7.5388659292903464</v>
      </c>
      <c r="D154" s="12">
        <v>0.2</v>
      </c>
      <c r="E154" s="13">
        <f t="shared" si="6"/>
        <v>7.7389999999999999</v>
      </c>
      <c r="F154" s="9"/>
      <c r="G154" s="14">
        <f t="shared" si="7"/>
        <v>0.2389131500360416</v>
      </c>
      <c r="H154" s="15">
        <f t="shared" si="8"/>
        <v>7.9779131500360414</v>
      </c>
    </row>
    <row r="155" spans="1:8" x14ac:dyDescent="0.3">
      <c r="A155" s="10" t="s">
        <v>28</v>
      </c>
      <c r="B155" s="55">
        <v>2026</v>
      </c>
      <c r="C155" s="11">
        <f>'[1]NYMEX + Fundy'!E155</f>
        <v>7.7302077041454309</v>
      </c>
      <c r="D155" s="12">
        <v>0.2</v>
      </c>
      <c r="E155" s="13">
        <f t="shared" si="6"/>
        <v>7.93</v>
      </c>
      <c r="F155" s="9"/>
      <c r="G155" s="14">
        <f t="shared" si="7"/>
        <v>0.24459732262382863</v>
      </c>
      <c r="H155" s="15">
        <f t="shared" si="8"/>
        <v>8.1745973226238284</v>
      </c>
    </row>
    <row r="156" spans="1:8" x14ac:dyDescent="0.3">
      <c r="A156" s="10" t="s">
        <v>30</v>
      </c>
      <c r="B156" s="55">
        <v>2026</v>
      </c>
      <c r="C156" s="11">
        <f>'[1]NYMEX + Fundy'!E156</f>
        <v>7.9024153015150089</v>
      </c>
      <c r="D156" s="12">
        <v>0.2</v>
      </c>
      <c r="E156" s="13">
        <f t="shared" si="6"/>
        <v>8.1020000000000003</v>
      </c>
      <c r="F156" s="9"/>
      <c r="G156" s="14">
        <f t="shared" si="7"/>
        <v>0.24971605395942745</v>
      </c>
      <c r="H156" s="15">
        <f t="shared" si="8"/>
        <v>8.3517160539594286</v>
      </c>
    </row>
    <row r="157" spans="1:8" x14ac:dyDescent="0.3">
      <c r="A157" s="10" t="s">
        <v>31</v>
      </c>
      <c r="B157" s="55">
        <v>2026</v>
      </c>
      <c r="C157" s="11">
        <f>'[1]NYMEX + Fundy'!E157</f>
        <v>7.7302077041454309</v>
      </c>
      <c r="D157" s="12">
        <v>0.2</v>
      </c>
      <c r="E157" s="13">
        <f t="shared" si="6"/>
        <v>7.93</v>
      </c>
      <c r="F157" s="9"/>
      <c r="G157" s="14">
        <f t="shared" si="7"/>
        <v>0.24459732262382863</v>
      </c>
      <c r="H157" s="15">
        <f t="shared" si="8"/>
        <v>8.1745973226238284</v>
      </c>
    </row>
    <row r="158" spans="1:8" x14ac:dyDescent="0.3">
      <c r="A158" s="10" t="s">
        <v>33</v>
      </c>
      <c r="B158" s="55">
        <v>2026</v>
      </c>
      <c r="C158" s="11">
        <f>'[1]NYMEX + Fundy'!E158</f>
        <v>7.5388659292903464</v>
      </c>
      <c r="D158" s="12">
        <v>0.2</v>
      </c>
      <c r="E158" s="13">
        <f t="shared" si="6"/>
        <v>7.7389999999999999</v>
      </c>
      <c r="F158" s="9"/>
      <c r="G158" s="14">
        <f t="shared" si="7"/>
        <v>0.2389131500360416</v>
      </c>
      <c r="H158" s="15">
        <f t="shared" si="8"/>
        <v>7.9779131500360414</v>
      </c>
    </row>
    <row r="159" spans="1:8" x14ac:dyDescent="0.3">
      <c r="A159" s="10" t="s">
        <v>8</v>
      </c>
      <c r="B159" s="55">
        <v>2026</v>
      </c>
      <c r="C159" s="11">
        <f>'[1]NYMEX + Fundy'!E159</f>
        <v>7.8067444140874649</v>
      </c>
      <c r="D159" s="12">
        <v>7.1500000000000008E-2</v>
      </c>
      <c r="E159" s="13">
        <f t="shared" si="6"/>
        <v>7.8780000000000001</v>
      </c>
      <c r="F159" s="9"/>
      <c r="G159" s="14">
        <f t="shared" si="7"/>
        <v>0.24304979919678713</v>
      </c>
      <c r="H159" s="15">
        <f t="shared" si="8"/>
        <v>8.121049799196788</v>
      </c>
    </row>
    <row r="160" spans="1:8" x14ac:dyDescent="0.3">
      <c r="A160" s="10" t="s">
        <v>10</v>
      </c>
      <c r="B160" s="55">
        <v>2026</v>
      </c>
      <c r="C160" s="11">
        <f>'[1]NYMEX + Fundy'!E160</f>
        <v>8.0746228988845825</v>
      </c>
      <c r="D160" s="12">
        <v>7.1500000000000008E-2</v>
      </c>
      <c r="E160" s="13">
        <f t="shared" si="6"/>
        <v>8.1460000000000008</v>
      </c>
      <c r="F160" s="9"/>
      <c r="G160" s="14">
        <f t="shared" si="7"/>
        <v>0.25102549685923181</v>
      </c>
      <c r="H160" s="15">
        <f t="shared" si="8"/>
        <v>8.3970254968592322</v>
      </c>
    </row>
    <row r="161" spans="1:8" x14ac:dyDescent="0.3">
      <c r="A161" s="10" t="s">
        <v>14</v>
      </c>
      <c r="B161" s="55">
        <v>2027</v>
      </c>
      <c r="C161" s="11">
        <f>'[1]NYMEX + Fundy'!E161</f>
        <v>8.3661161556905128</v>
      </c>
      <c r="D161" s="12">
        <v>7.1500000000000008E-2</v>
      </c>
      <c r="E161" s="13">
        <f t="shared" si="6"/>
        <v>8.4380000000000006</v>
      </c>
      <c r="F161" s="9"/>
      <c r="G161" s="14">
        <f t="shared" si="7"/>
        <v>0.25971543610338793</v>
      </c>
      <c r="H161" s="15">
        <f t="shared" si="8"/>
        <v>8.6977154361033886</v>
      </c>
    </row>
    <row r="162" spans="1:8" x14ac:dyDescent="0.3">
      <c r="A162" s="10" t="s">
        <v>17</v>
      </c>
      <c r="B162" s="55">
        <v>2027</v>
      </c>
      <c r="C162" s="11">
        <f>'[1]NYMEX + Fundy'!E162</f>
        <v>8.4652407546915853</v>
      </c>
      <c r="D162" s="12">
        <v>7.1500000000000008E-2</v>
      </c>
      <c r="E162" s="13">
        <f t="shared" si="6"/>
        <v>8.5370000000000008</v>
      </c>
      <c r="F162" s="9"/>
      <c r="G162" s="14">
        <f t="shared" si="7"/>
        <v>0.26266168262794776</v>
      </c>
      <c r="H162" s="15">
        <f t="shared" si="8"/>
        <v>8.7996616826279492</v>
      </c>
    </row>
    <row r="163" spans="1:8" x14ac:dyDescent="0.3">
      <c r="A163" s="10" t="s">
        <v>20</v>
      </c>
      <c r="B163" s="55">
        <v>2027</v>
      </c>
      <c r="C163" s="11">
        <f>'[1]NYMEX + Fundy'!E163</f>
        <v>8.2669915566894403</v>
      </c>
      <c r="D163" s="12">
        <v>7.1500000000000008E-2</v>
      </c>
      <c r="E163" s="13">
        <f t="shared" si="6"/>
        <v>8.3379999999999992</v>
      </c>
      <c r="F163" s="9"/>
      <c r="G163" s="14">
        <f t="shared" si="7"/>
        <v>0.25673942951292344</v>
      </c>
      <c r="H163" s="15">
        <f t="shared" si="8"/>
        <v>8.5947394295129218</v>
      </c>
    </row>
    <row r="164" spans="1:8" x14ac:dyDescent="0.3">
      <c r="A164" s="10" t="s">
        <v>23</v>
      </c>
      <c r="B164" s="55">
        <v>2027</v>
      </c>
      <c r="C164" s="11">
        <f>'[1]NYMEX + Fundy'!E164</f>
        <v>8.0885672784875098</v>
      </c>
      <c r="D164" s="12">
        <v>0.2</v>
      </c>
      <c r="E164" s="13">
        <f t="shared" si="6"/>
        <v>8.2889999999999997</v>
      </c>
      <c r="F164" s="9"/>
      <c r="G164" s="14">
        <f t="shared" si="7"/>
        <v>0.25528118628359592</v>
      </c>
      <c r="H164" s="15">
        <f t="shared" si="8"/>
        <v>8.5442811862835963</v>
      </c>
    </row>
    <row r="165" spans="1:8" x14ac:dyDescent="0.3">
      <c r="A165" s="10" t="s">
        <v>26</v>
      </c>
      <c r="B165" s="55">
        <v>2027</v>
      </c>
      <c r="C165" s="11">
        <f>'[1]NYMEX + Fundy'!E165</f>
        <v>7.910143000285581</v>
      </c>
      <c r="D165" s="12">
        <v>0.2</v>
      </c>
      <c r="E165" s="13">
        <f t="shared" si="6"/>
        <v>8.11</v>
      </c>
      <c r="F165" s="9"/>
      <c r="G165" s="14">
        <f t="shared" si="7"/>
        <v>0.24995413448666459</v>
      </c>
      <c r="H165" s="15">
        <f t="shared" si="8"/>
        <v>8.3599541344866637</v>
      </c>
    </row>
    <row r="166" spans="1:8" x14ac:dyDescent="0.3">
      <c r="A166" s="10" t="s">
        <v>27</v>
      </c>
      <c r="B166" s="55">
        <v>2027</v>
      </c>
      <c r="C166" s="11">
        <f>'[1]NYMEX + Fundy'!E166</f>
        <v>7.8110184012845085</v>
      </c>
      <c r="D166" s="12">
        <v>0.2</v>
      </c>
      <c r="E166" s="13">
        <f t="shared" si="6"/>
        <v>8.0109999999999992</v>
      </c>
      <c r="F166" s="9"/>
      <c r="G166" s="14">
        <f t="shared" si="7"/>
        <v>0.24700788796210477</v>
      </c>
      <c r="H166" s="15">
        <f t="shared" si="8"/>
        <v>8.2580078879621048</v>
      </c>
    </row>
    <row r="167" spans="1:8" x14ac:dyDescent="0.3">
      <c r="A167" s="10" t="s">
        <v>28</v>
      </c>
      <c r="B167" s="55">
        <v>2027</v>
      </c>
      <c r="C167" s="11">
        <f>'[1]NYMEX + Fundy'!E167</f>
        <v>8.0092675992866518</v>
      </c>
      <c r="D167" s="12">
        <v>0.2</v>
      </c>
      <c r="E167" s="13">
        <f t="shared" si="6"/>
        <v>8.2089999999999996</v>
      </c>
      <c r="F167" s="9"/>
      <c r="G167" s="14">
        <f t="shared" si="7"/>
        <v>0.25290038101122442</v>
      </c>
      <c r="H167" s="15">
        <f t="shared" si="8"/>
        <v>8.4619003810112243</v>
      </c>
    </row>
    <row r="168" spans="1:8" x14ac:dyDescent="0.3">
      <c r="A168" s="10" t="s">
        <v>30</v>
      </c>
      <c r="B168" s="55">
        <v>2027</v>
      </c>
      <c r="C168" s="11">
        <f>'[1]NYMEX + Fundy'!E168</f>
        <v>8.1876918774885841</v>
      </c>
      <c r="D168" s="12">
        <v>0.2</v>
      </c>
      <c r="E168" s="13">
        <f t="shared" si="6"/>
        <v>8.3879999999999999</v>
      </c>
      <c r="F168" s="9"/>
      <c r="G168" s="14">
        <f t="shared" si="7"/>
        <v>0.25822743280815569</v>
      </c>
      <c r="H168" s="15">
        <f t="shared" si="8"/>
        <v>8.6462274328081552</v>
      </c>
    </row>
    <row r="169" spans="1:8" x14ac:dyDescent="0.3">
      <c r="A169" s="10" t="s">
        <v>31</v>
      </c>
      <c r="B169" s="55">
        <v>2027</v>
      </c>
      <c r="C169" s="11">
        <f>'[1]NYMEX + Fundy'!E169</f>
        <v>8.0092675992866518</v>
      </c>
      <c r="D169" s="12">
        <v>0.2</v>
      </c>
      <c r="E169" s="13">
        <f t="shared" si="6"/>
        <v>8.2089999999999996</v>
      </c>
      <c r="F169" s="9"/>
      <c r="G169" s="14">
        <f t="shared" si="7"/>
        <v>0.25290038101122442</v>
      </c>
      <c r="H169" s="15">
        <f t="shared" si="8"/>
        <v>8.4619003810112243</v>
      </c>
    </row>
    <row r="170" spans="1:8" x14ac:dyDescent="0.3">
      <c r="A170" s="10" t="s">
        <v>33</v>
      </c>
      <c r="B170" s="55">
        <v>2027</v>
      </c>
      <c r="C170" s="11">
        <f>'[1]NYMEX + Fundy'!E170</f>
        <v>7.8110184012845085</v>
      </c>
      <c r="D170" s="12">
        <v>0.2</v>
      </c>
      <c r="E170" s="13">
        <f t="shared" si="6"/>
        <v>8.0109999999999992</v>
      </c>
      <c r="F170" s="9"/>
      <c r="G170" s="14">
        <f t="shared" si="7"/>
        <v>0.24700788796210477</v>
      </c>
      <c r="H170" s="15">
        <f t="shared" si="8"/>
        <v>8.2580078879621048</v>
      </c>
    </row>
    <row r="171" spans="1:8" x14ac:dyDescent="0.3">
      <c r="A171" s="10" t="s">
        <v>8</v>
      </c>
      <c r="B171" s="55">
        <v>2027</v>
      </c>
      <c r="C171" s="11">
        <f>'[1]NYMEX + Fundy'!E171</f>
        <v>8.0885672784875098</v>
      </c>
      <c r="D171" s="12">
        <v>7.1500000000000008E-2</v>
      </c>
      <c r="E171" s="13">
        <f t="shared" si="6"/>
        <v>8.16</v>
      </c>
      <c r="F171" s="9"/>
      <c r="G171" s="14">
        <f t="shared" si="7"/>
        <v>0.25144213778189684</v>
      </c>
      <c r="H171" s="15">
        <f t="shared" si="8"/>
        <v>8.4114421377818971</v>
      </c>
    </row>
    <row r="172" spans="1:8" x14ac:dyDescent="0.3">
      <c r="A172" s="10" t="s">
        <v>10</v>
      </c>
      <c r="B172" s="55">
        <v>2027</v>
      </c>
      <c r="C172" s="11">
        <f>'[1]NYMEX + Fundy'!E172</f>
        <v>8.3661161556905128</v>
      </c>
      <c r="D172" s="12">
        <v>7.1500000000000008E-2</v>
      </c>
      <c r="E172" s="13">
        <f t="shared" si="6"/>
        <v>8.4380000000000006</v>
      </c>
      <c r="F172" s="9"/>
      <c r="G172" s="14">
        <f t="shared" si="7"/>
        <v>0.25971543610338793</v>
      </c>
      <c r="H172" s="15">
        <f t="shared" si="8"/>
        <v>8.6977154361033886</v>
      </c>
    </row>
    <row r="173" spans="1:8" x14ac:dyDescent="0.3">
      <c r="A173" s="10" t="s">
        <v>14</v>
      </c>
      <c r="B173" s="55">
        <v>2028</v>
      </c>
      <c r="C173" s="11">
        <f>'[1]NYMEX + Fundy'!E173</f>
        <v>8.6353524477575458</v>
      </c>
      <c r="D173" s="12">
        <v>7.1500000000000008E-2</v>
      </c>
      <c r="E173" s="13">
        <f t="shared" si="6"/>
        <v>8.7070000000000007</v>
      </c>
      <c r="F173" s="9"/>
      <c r="G173" s="14">
        <f t="shared" si="7"/>
        <v>0.26772089383173719</v>
      </c>
      <c r="H173" s="15">
        <f t="shared" si="8"/>
        <v>8.9747208938317371</v>
      </c>
    </row>
    <row r="174" spans="1:8" x14ac:dyDescent="0.3">
      <c r="A174" s="10" t="s">
        <v>17</v>
      </c>
      <c r="B174" s="55">
        <v>2028</v>
      </c>
      <c r="C174" s="11">
        <f>'[1]NYMEX + Fundy'!E174</f>
        <v>8.7376670502191303</v>
      </c>
      <c r="D174" s="12">
        <v>7.1500000000000008E-2</v>
      </c>
      <c r="E174" s="13">
        <f t="shared" si="6"/>
        <v>8.8089999999999993</v>
      </c>
      <c r="F174" s="9"/>
      <c r="G174" s="14">
        <f t="shared" si="7"/>
        <v>0.27075642055401089</v>
      </c>
      <c r="H174" s="15">
        <f t="shared" si="8"/>
        <v>9.0797564205540109</v>
      </c>
    </row>
    <row r="175" spans="1:8" x14ac:dyDescent="0.3">
      <c r="A175" s="10" t="s">
        <v>20</v>
      </c>
      <c r="B175" s="55">
        <v>2028</v>
      </c>
      <c r="C175" s="11">
        <f>'[1]NYMEX + Fundy'!E175</f>
        <v>8.533037845295965</v>
      </c>
      <c r="D175" s="12">
        <v>7.1500000000000008E-2</v>
      </c>
      <c r="E175" s="13">
        <f t="shared" si="6"/>
        <v>8.6050000000000004</v>
      </c>
      <c r="F175" s="9"/>
      <c r="G175" s="14">
        <f t="shared" si="7"/>
        <v>0.2646853671094635</v>
      </c>
      <c r="H175" s="15">
        <f t="shared" si="8"/>
        <v>8.8696853671094633</v>
      </c>
    </row>
    <row r="176" spans="1:8" x14ac:dyDescent="0.3">
      <c r="A176" s="10" t="s">
        <v>23</v>
      </c>
      <c r="B176" s="55">
        <v>2028</v>
      </c>
      <c r="C176" s="11">
        <f>'[1]NYMEX + Fundy'!E176</f>
        <v>8.3488715608651169</v>
      </c>
      <c r="D176" s="12">
        <v>0.2</v>
      </c>
      <c r="E176" s="13">
        <f t="shared" si="6"/>
        <v>8.5489999999999995</v>
      </c>
      <c r="F176" s="9"/>
      <c r="G176" s="14">
        <f t="shared" si="7"/>
        <v>0.26301880341880335</v>
      </c>
      <c r="H176" s="15">
        <f t="shared" si="8"/>
        <v>8.8120188034188036</v>
      </c>
    </row>
    <row r="177" spans="1:8" x14ac:dyDescent="0.3">
      <c r="A177" s="10" t="s">
        <v>26</v>
      </c>
      <c r="B177" s="55">
        <v>2028</v>
      </c>
      <c r="C177" s="11">
        <f>'[1]NYMEX + Fundy'!E177</f>
        <v>8.1647052764342689</v>
      </c>
      <c r="D177" s="12">
        <v>0.2</v>
      </c>
      <c r="E177" s="13">
        <f t="shared" si="6"/>
        <v>8.3650000000000002</v>
      </c>
      <c r="F177" s="9"/>
      <c r="G177" s="14">
        <f t="shared" si="7"/>
        <v>0.25754295129234889</v>
      </c>
      <c r="H177" s="15">
        <f t="shared" si="8"/>
        <v>8.622542951292349</v>
      </c>
    </row>
    <row r="178" spans="1:8" x14ac:dyDescent="0.3">
      <c r="A178" s="10" t="s">
        <v>27</v>
      </c>
      <c r="B178" s="55">
        <v>2028</v>
      </c>
      <c r="C178" s="11">
        <f>'[1]NYMEX + Fundy'!E178</f>
        <v>8.0623906739726863</v>
      </c>
      <c r="D178" s="12">
        <v>0.2</v>
      </c>
      <c r="E178" s="13">
        <f t="shared" si="6"/>
        <v>8.2620000000000005</v>
      </c>
      <c r="F178" s="9"/>
      <c r="G178" s="14">
        <f t="shared" si="7"/>
        <v>0.25447766450417053</v>
      </c>
      <c r="H178" s="15">
        <f t="shared" si="8"/>
        <v>8.5164776645041709</v>
      </c>
    </row>
    <row r="179" spans="1:8" x14ac:dyDescent="0.3">
      <c r="A179" s="10" t="s">
        <v>28</v>
      </c>
      <c r="B179" s="55">
        <v>2028</v>
      </c>
      <c r="C179" s="11">
        <f>'[1]NYMEX + Fundy'!E179</f>
        <v>8.2670198788958498</v>
      </c>
      <c r="D179" s="12">
        <v>0.2</v>
      </c>
      <c r="E179" s="13">
        <f t="shared" si="6"/>
        <v>8.4670000000000005</v>
      </c>
      <c r="F179" s="9"/>
      <c r="G179" s="14">
        <f t="shared" si="7"/>
        <v>0.26057847801462258</v>
      </c>
      <c r="H179" s="15">
        <f t="shared" si="8"/>
        <v>8.7275784780146228</v>
      </c>
    </row>
    <row r="180" spans="1:8" x14ac:dyDescent="0.3">
      <c r="A180" s="10" t="s">
        <v>30</v>
      </c>
      <c r="B180" s="55">
        <v>2028</v>
      </c>
      <c r="C180" s="11">
        <f>'[1]NYMEX + Fundy'!E180</f>
        <v>8.4511861633267014</v>
      </c>
      <c r="D180" s="12">
        <v>0.2</v>
      </c>
      <c r="E180" s="13">
        <f t="shared" si="6"/>
        <v>8.6509999999999998</v>
      </c>
      <c r="F180" s="9"/>
      <c r="G180" s="14">
        <f t="shared" si="7"/>
        <v>0.26605433014107716</v>
      </c>
      <c r="H180" s="15">
        <f t="shared" si="8"/>
        <v>8.9170543301410774</v>
      </c>
    </row>
    <row r="181" spans="1:8" x14ac:dyDescent="0.3">
      <c r="A181" s="10" t="s">
        <v>31</v>
      </c>
      <c r="B181" s="55">
        <v>2028</v>
      </c>
      <c r="C181" s="11">
        <f>'[1]NYMEX + Fundy'!E181</f>
        <v>8.2670198788958498</v>
      </c>
      <c r="D181" s="12">
        <v>0.2</v>
      </c>
      <c r="E181" s="13">
        <f t="shared" si="6"/>
        <v>8.4670000000000005</v>
      </c>
      <c r="F181" s="9"/>
      <c r="G181" s="14">
        <f t="shared" si="7"/>
        <v>0.26057847801462258</v>
      </c>
      <c r="H181" s="15">
        <f t="shared" si="8"/>
        <v>8.7275784780146228</v>
      </c>
    </row>
    <row r="182" spans="1:8" x14ac:dyDescent="0.3">
      <c r="A182" s="10" t="s">
        <v>33</v>
      </c>
      <c r="B182" s="55">
        <v>2028</v>
      </c>
      <c r="C182" s="11">
        <f>'[1]NYMEX + Fundy'!E182</f>
        <v>8.0623906739726863</v>
      </c>
      <c r="D182" s="12">
        <v>0.2</v>
      </c>
      <c r="E182" s="13">
        <f t="shared" si="6"/>
        <v>8.2620000000000005</v>
      </c>
      <c r="F182" s="9"/>
      <c r="G182" s="14">
        <f t="shared" si="7"/>
        <v>0.25447766450417053</v>
      </c>
      <c r="H182" s="15">
        <f t="shared" si="8"/>
        <v>8.5164776645041709</v>
      </c>
    </row>
    <row r="183" spans="1:8" x14ac:dyDescent="0.3">
      <c r="A183" s="10" t="s">
        <v>8</v>
      </c>
      <c r="B183" s="55">
        <v>2028</v>
      </c>
      <c r="C183" s="11">
        <f>'[1]NYMEX + Fundy'!E183</f>
        <v>8.3488715608651169</v>
      </c>
      <c r="D183" s="12">
        <v>7.1500000000000008E-2</v>
      </c>
      <c r="E183" s="13">
        <f t="shared" si="6"/>
        <v>8.42</v>
      </c>
      <c r="F183" s="9"/>
      <c r="G183" s="14">
        <f t="shared" si="7"/>
        <v>0.25917975491710432</v>
      </c>
      <c r="H183" s="15">
        <f t="shared" si="8"/>
        <v>8.6791797549171044</v>
      </c>
    </row>
    <row r="184" spans="1:8" x14ac:dyDescent="0.3">
      <c r="A184" s="10" t="s">
        <v>10</v>
      </c>
      <c r="B184" s="55">
        <v>2028</v>
      </c>
      <c r="C184" s="11">
        <f>'[1]NYMEX + Fundy'!E184</f>
        <v>8.6353524477575458</v>
      </c>
      <c r="D184" s="12">
        <v>7.1500000000000008E-2</v>
      </c>
      <c r="E184" s="13">
        <f t="shared" si="6"/>
        <v>8.7070000000000007</v>
      </c>
      <c r="F184" s="9"/>
      <c r="G184" s="14">
        <f t="shared" si="7"/>
        <v>0.26772089383173719</v>
      </c>
      <c r="H184" s="15">
        <f t="shared" si="8"/>
        <v>8.9747208938317371</v>
      </c>
    </row>
    <row r="185" spans="1:8" x14ac:dyDescent="0.3">
      <c r="A185" s="10" t="s">
        <v>14</v>
      </c>
      <c r="B185" s="55">
        <v>2029</v>
      </c>
      <c r="C185" s="11">
        <f>'[1]NYMEX + Fundy'!E185</f>
        <v>8.9244060875068154</v>
      </c>
      <c r="D185" s="12">
        <v>7.1500000000000008E-2</v>
      </c>
      <c r="E185" s="13">
        <f t="shared" si="6"/>
        <v>8.9960000000000004</v>
      </c>
      <c r="F185" s="9"/>
      <c r="G185" s="14">
        <f t="shared" si="7"/>
        <v>0.27632155287817939</v>
      </c>
      <c r="H185" s="15">
        <f t="shared" si="8"/>
        <v>9.2723215528781804</v>
      </c>
    </row>
    <row r="186" spans="1:8" x14ac:dyDescent="0.3">
      <c r="A186" s="10" t="s">
        <v>17</v>
      </c>
      <c r="B186" s="55">
        <v>2029</v>
      </c>
      <c r="C186" s="11">
        <f>'[1]NYMEX + Fundy'!E186</f>
        <v>9.0301454961265648</v>
      </c>
      <c r="D186" s="12">
        <v>7.1500000000000008E-2</v>
      </c>
      <c r="E186" s="13">
        <f t="shared" si="6"/>
        <v>9.1020000000000003</v>
      </c>
      <c r="F186" s="9"/>
      <c r="G186" s="14">
        <f t="shared" si="7"/>
        <v>0.27947611986407167</v>
      </c>
      <c r="H186" s="15">
        <f t="shared" si="8"/>
        <v>9.3814761198640717</v>
      </c>
    </row>
    <row r="187" spans="1:8" x14ac:dyDescent="0.3">
      <c r="A187" s="10" t="s">
        <v>20</v>
      </c>
      <c r="B187" s="55">
        <v>2029</v>
      </c>
      <c r="C187" s="11">
        <f>'[1]NYMEX + Fundy'!E187</f>
        <v>8.8186666788870678</v>
      </c>
      <c r="D187" s="12">
        <v>7.1500000000000008E-2</v>
      </c>
      <c r="E187" s="13">
        <f t="shared" si="6"/>
        <v>8.89</v>
      </c>
      <c r="F187" s="9"/>
      <c r="G187" s="14">
        <f t="shared" si="7"/>
        <v>0.27316698589228711</v>
      </c>
      <c r="H187" s="15">
        <f t="shared" si="8"/>
        <v>9.1631669858922873</v>
      </c>
    </row>
    <row r="188" spans="1:8" x14ac:dyDescent="0.3">
      <c r="A188" s="10" t="s">
        <v>23</v>
      </c>
      <c r="B188" s="55">
        <v>2029</v>
      </c>
      <c r="C188" s="11">
        <f>'[1]NYMEX + Fundy'!E188</f>
        <v>8.6283357433715189</v>
      </c>
      <c r="D188" s="12">
        <v>0.2</v>
      </c>
      <c r="E188" s="13">
        <f t="shared" si="6"/>
        <v>8.8279999999999994</v>
      </c>
      <c r="F188" s="9"/>
      <c r="G188" s="14">
        <f t="shared" si="7"/>
        <v>0.2713218618061991</v>
      </c>
      <c r="H188" s="15">
        <f t="shared" si="8"/>
        <v>9.0993218618061977</v>
      </c>
    </row>
    <row r="189" spans="1:8" x14ac:dyDescent="0.3">
      <c r="A189" s="10" t="s">
        <v>26</v>
      </c>
      <c r="B189" s="55">
        <v>2029</v>
      </c>
      <c r="C189" s="11">
        <f>'[1]NYMEX + Fundy'!E189</f>
        <v>8.4380048078559717</v>
      </c>
      <c r="D189" s="12">
        <v>0.2</v>
      </c>
      <c r="E189" s="13">
        <f t="shared" si="6"/>
        <v>8.6379999999999999</v>
      </c>
      <c r="F189" s="9"/>
      <c r="G189" s="14">
        <f t="shared" si="7"/>
        <v>0.26566744928431674</v>
      </c>
      <c r="H189" s="15">
        <f t="shared" si="8"/>
        <v>8.9036674492843169</v>
      </c>
    </row>
    <row r="190" spans="1:8" x14ac:dyDescent="0.3">
      <c r="A190" s="10" t="s">
        <v>27</v>
      </c>
      <c r="B190" s="55">
        <v>2029</v>
      </c>
      <c r="C190" s="11">
        <f>'[1]NYMEX + Fundy'!E190</f>
        <v>8.3322653992362223</v>
      </c>
      <c r="D190" s="12">
        <v>0.2</v>
      </c>
      <c r="E190" s="13">
        <f t="shared" si="6"/>
        <v>8.532</v>
      </c>
      <c r="F190" s="9"/>
      <c r="G190" s="14">
        <f t="shared" si="7"/>
        <v>0.26251288229842445</v>
      </c>
      <c r="H190" s="15">
        <f t="shared" si="8"/>
        <v>8.7945128822984238</v>
      </c>
    </row>
    <row r="191" spans="1:8" x14ac:dyDescent="0.3">
      <c r="A191" s="10" t="s">
        <v>28</v>
      </c>
      <c r="B191" s="55">
        <v>2029</v>
      </c>
      <c r="C191" s="11">
        <f>'[1]NYMEX + Fundy'!E191</f>
        <v>8.5437442164757194</v>
      </c>
      <c r="D191" s="12">
        <v>0.2</v>
      </c>
      <c r="E191" s="13">
        <f t="shared" si="6"/>
        <v>8.7439999999999998</v>
      </c>
      <c r="F191" s="9"/>
      <c r="G191" s="14">
        <f t="shared" si="7"/>
        <v>0.26882201627020902</v>
      </c>
      <c r="H191" s="15">
        <f t="shared" si="8"/>
        <v>9.0128220162702082</v>
      </c>
    </row>
    <row r="192" spans="1:8" x14ac:dyDescent="0.3">
      <c r="A192" s="10" t="s">
        <v>30</v>
      </c>
      <c r="B192" s="55">
        <v>2029</v>
      </c>
      <c r="C192" s="11">
        <f>'[1]NYMEX + Fundy'!E192</f>
        <v>8.73407515199127</v>
      </c>
      <c r="D192" s="12">
        <v>0.2</v>
      </c>
      <c r="E192" s="13">
        <f t="shared" si="6"/>
        <v>8.9339999999999993</v>
      </c>
      <c r="F192" s="9"/>
      <c r="G192" s="14">
        <f t="shared" si="7"/>
        <v>0.27447642879209144</v>
      </c>
      <c r="H192" s="15">
        <f t="shared" si="8"/>
        <v>9.2084764287920908</v>
      </c>
    </row>
    <row r="193" spans="1:8" x14ac:dyDescent="0.3">
      <c r="A193" s="10" t="s">
        <v>31</v>
      </c>
      <c r="B193" s="55">
        <v>2029</v>
      </c>
      <c r="C193" s="11">
        <f>'[1]NYMEX + Fundy'!E193</f>
        <v>8.5437442164757194</v>
      </c>
      <c r="D193" s="12">
        <v>0.2</v>
      </c>
      <c r="E193" s="13">
        <f t="shared" si="6"/>
        <v>8.7439999999999998</v>
      </c>
      <c r="F193" s="9"/>
      <c r="G193" s="14">
        <f t="shared" si="7"/>
        <v>0.26882201627020902</v>
      </c>
      <c r="H193" s="15">
        <f t="shared" si="8"/>
        <v>9.0128220162702082</v>
      </c>
    </row>
    <row r="194" spans="1:8" x14ac:dyDescent="0.3">
      <c r="A194" s="10" t="s">
        <v>33</v>
      </c>
      <c r="B194" s="55">
        <v>2029</v>
      </c>
      <c r="C194" s="11">
        <f>'[1]NYMEX + Fundy'!E194</f>
        <v>8.3322653992362223</v>
      </c>
      <c r="D194" s="12">
        <v>0.2</v>
      </c>
      <c r="E194" s="13">
        <f t="shared" si="6"/>
        <v>8.532</v>
      </c>
      <c r="F194" s="9"/>
      <c r="G194" s="14">
        <f t="shared" si="7"/>
        <v>0.26251288229842445</v>
      </c>
      <c r="H194" s="15">
        <f t="shared" si="8"/>
        <v>8.7945128822984238</v>
      </c>
    </row>
    <row r="195" spans="1:8" x14ac:dyDescent="0.3">
      <c r="A195" s="10" t="s">
        <v>8</v>
      </c>
      <c r="B195" s="55">
        <v>2029</v>
      </c>
      <c r="C195" s="11">
        <f>'[1]NYMEX + Fundy'!E195</f>
        <v>8.6283357433715189</v>
      </c>
      <c r="D195" s="12">
        <v>7.1500000000000008E-2</v>
      </c>
      <c r="E195" s="13">
        <f t="shared" ref="E195:E244" si="9">ROUND(C195+D195,3)</f>
        <v>8.6999999999999993</v>
      </c>
      <c r="F195" s="9"/>
      <c r="G195" s="14">
        <f t="shared" ref="G195:G244" si="10">(E195/$M$6)*$M$5+($M$7*$M$8^(B195-$M$4))</f>
        <v>0.26751257337040468</v>
      </c>
      <c r="H195" s="15">
        <f t="shared" ref="H195:H244" si="11">+E195+G195</f>
        <v>8.9675125733704046</v>
      </c>
    </row>
    <row r="196" spans="1:8" x14ac:dyDescent="0.3">
      <c r="A196" s="10" t="s">
        <v>10</v>
      </c>
      <c r="B196" s="55">
        <v>2029</v>
      </c>
      <c r="C196" s="11">
        <f>'[1]NYMEX + Fundy'!E196</f>
        <v>8.9244060875068154</v>
      </c>
      <c r="D196" s="12">
        <v>7.1500000000000008E-2</v>
      </c>
      <c r="E196" s="13">
        <f t="shared" si="9"/>
        <v>8.9960000000000004</v>
      </c>
      <c r="F196" s="9"/>
      <c r="G196" s="14">
        <f t="shared" si="10"/>
        <v>0.27632155287817939</v>
      </c>
      <c r="H196" s="15">
        <f t="shared" si="11"/>
        <v>9.2723215528781804</v>
      </c>
    </row>
    <row r="197" spans="1:8" x14ac:dyDescent="0.3">
      <c r="A197" s="10" t="s">
        <v>14</v>
      </c>
      <c r="B197" s="55">
        <v>2030</v>
      </c>
      <c r="C197" s="11">
        <f>'[1]NYMEX + Fundy'!E197</f>
        <v>9.2339285058054443</v>
      </c>
      <c r="D197" s="12">
        <v>7.1500000000000008E-2</v>
      </c>
      <c r="E197" s="13">
        <f t="shared" si="9"/>
        <v>9.3049999999999997</v>
      </c>
      <c r="F197" s="9"/>
      <c r="G197" s="14">
        <f t="shared" si="10"/>
        <v>0.28551741324271446</v>
      </c>
      <c r="H197" s="15">
        <f t="shared" si="11"/>
        <v>9.5905174132427149</v>
      </c>
    </row>
    <row r="198" spans="1:8" x14ac:dyDescent="0.3">
      <c r="A198" s="10" t="s">
        <v>17</v>
      </c>
      <c r="B198" s="55">
        <v>2030</v>
      </c>
      <c r="C198" s="11">
        <f>'[1]NYMEX + Fundy'!E198</f>
        <v>9.3433352416562201</v>
      </c>
      <c r="D198" s="12">
        <v>7.1500000000000008E-2</v>
      </c>
      <c r="E198" s="13">
        <f t="shared" si="9"/>
        <v>9.4149999999999991</v>
      </c>
      <c r="F198" s="9"/>
      <c r="G198" s="14">
        <f t="shared" si="10"/>
        <v>0.28879102049222527</v>
      </c>
      <c r="H198" s="15">
        <f t="shared" si="11"/>
        <v>9.7037910204922238</v>
      </c>
    </row>
    <row r="199" spans="1:8" x14ac:dyDescent="0.3">
      <c r="A199" s="10" t="s">
        <v>20</v>
      </c>
      <c r="B199" s="55">
        <v>2030</v>
      </c>
      <c r="C199" s="11">
        <f>'[1]NYMEX + Fundy'!E199</f>
        <v>9.1245217699546686</v>
      </c>
      <c r="D199" s="12">
        <v>7.1500000000000008E-2</v>
      </c>
      <c r="E199" s="13">
        <f t="shared" si="9"/>
        <v>9.1959999999999997</v>
      </c>
      <c r="F199" s="9"/>
      <c r="G199" s="14">
        <f t="shared" si="10"/>
        <v>0.28227356605910825</v>
      </c>
      <c r="H199" s="15">
        <f t="shared" si="11"/>
        <v>9.4782735660591086</v>
      </c>
    </row>
    <row r="200" spans="1:8" x14ac:dyDescent="0.3">
      <c r="A200" s="10" t="s">
        <v>23</v>
      </c>
      <c r="B200" s="55">
        <v>2030</v>
      </c>
      <c r="C200" s="11">
        <f>'[1]NYMEX + Fundy'!E200</f>
        <v>8.9275896454232733</v>
      </c>
      <c r="D200" s="12">
        <v>0.2</v>
      </c>
      <c r="E200" s="13">
        <f t="shared" si="9"/>
        <v>9.1280000000000001</v>
      </c>
      <c r="F200" s="9"/>
      <c r="G200" s="14">
        <f t="shared" si="10"/>
        <v>0.28024988157759245</v>
      </c>
      <c r="H200" s="15">
        <f t="shared" si="11"/>
        <v>9.4082498815775928</v>
      </c>
    </row>
    <row r="201" spans="1:8" x14ac:dyDescent="0.3">
      <c r="A201" s="10" t="s">
        <v>26</v>
      </c>
      <c r="B201" s="55">
        <v>2030</v>
      </c>
      <c r="C201" s="11">
        <f>'[1]NYMEX + Fundy'!E201</f>
        <v>8.730657520891878</v>
      </c>
      <c r="D201" s="12">
        <v>0.2</v>
      </c>
      <c r="E201" s="13">
        <f t="shared" si="9"/>
        <v>8.9309999999999992</v>
      </c>
      <c r="F201" s="9"/>
      <c r="G201" s="14">
        <f t="shared" si="10"/>
        <v>0.27438714859437746</v>
      </c>
      <c r="H201" s="15">
        <f t="shared" si="11"/>
        <v>9.2053871485943759</v>
      </c>
    </row>
    <row r="202" spans="1:8" x14ac:dyDescent="0.3">
      <c r="A202" s="10" t="s">
        <v>27</v>
      </c>
      <c r="B202" s="55">
        <v>2030</v>
      </c>
      <c r="C202" s="11">
        <f>'[1]NYMEX + Fundy'!E202</f>
        <v>8.621250785041104</v>
      </c>
      <c r="D202" s="12">
        <v>0.2</v>
      </c>
      <c r="E202" s="13">
        <f t="shared" si="9"/>
        <v>8.8209999999999997</v>
      </c>
      <c r="F202" s="9"/>
      <c r="G202" s="14">
        <f t="shared" si="10"/>
        <v>0.27111354134486665</v>
      </c>
      <c r="H202" s="15">
        <f t="shared" si="11"/>
        <v>9.092113541344867</v>
      </c>
    </row>
    <row r="203" spans="1:8" x14ac:dyDescent="0.3">
      <c r="A203" s="10" t="s">
        <v>28</v>
      </c>
      <c r="B203" s="55">
        <v>2030</v>
      </c>
      <c r="C203" s="11">
        <f>'[1]NYMEX + Fundy'!E203</f>
        <v>8.8400642567426537</v>
      </c>
      <c r="D203" s="12">
        <v>0.2</v>
      </c>
      <c r="E203" s="13">
        <f t="shared" si="9"/>
        <v>9.0399999999999991</v>
      </c>
      <c r="F203" s="9"/>
      <c r="G203" s="14">
        <f t="shared" si="10"/>
        <v>0.27763099577798367</v>
      </c>
      <c r="H203" s="15">
        <f t="shared" si="11"/>
        <v>9.3176309957779822</v>
      </c>
    </row>
    <row r="204" spans="1:8" x14ac:dyDescent="0.3">
      <c r="A204" s="10" t="s">
        <v>30</v>
      </c>
      <c r="B204" s="55">
        <v>2030</v>
      </c>
      <c r="C204" s="11">
        <f>'[1]NYMEX + Fundy'!E204</f>
        <v>9.0369963812740508</v>
      </c>
      <c r="D204" s="12">
        <v>0.2</v>
      </c>
      <c r="E204" s="13">
        <f t="shared" si="9"/>
        <v>9.2370000000000001</v>
      </c>
      <c r="F204" s="9"/>
      <c r="G204" s="14">
        <f t="shared" si="10"/>
        <v>0.28349372876119866</v>
      </c>
      <c r="H204" s="15">
        <f t="shared" si="11"/>
        <v>9.520493728761199</v>
      </c>
    </row>
    <row r="205" spans="1:8" x14ac:dyDescent="0.3">
      <c r="A205" s="10" t="s">
        <v>31</v>
      </c>
      <c r="B205" s="55">
        <v>2030</v>
      </c>
      <c r="C205" s="11">
        <f>'[1]NYMEX + Fundy'!E205</f>
        <v>8.8400642567426537</v>
      </c>
      <c r="D205" s="12">
        <v>0.2</v>
      </c>
      <c r="E205" s="13">
        <f t="shared" si="9"/>
        <v>9.0399999999999991</v>
      </c>
      <c r="F205" s="9"/>
      <c r="G205" s="14">
        <f t="shared" si="10"/>
        <v>0.27763099577798367</v>
      </c>
      <c r="H205" s="15">
        <f t="shared" si="11"/>
        <v>9.3176309957779822</v>
      </c>
    </row>
    <row r="206" spans="1:8" x14ac:dyDescent="0.3">
      <c r="A206" s="10" t="s">
        <v>33</v>
      </c>
      <c r="B206" s="55">
        <v>2030</v>
      </c>
      <c r="C206" s="11">
        <f>'[1]NYMEX + Fundy'!E206</f>
        <v>8.621250785041104</v>
      </c>
      <c r="D206" s="12">
        <v>0.2</v>
      </c>
      <c r="E206" s="13">
        <f t="shared" si="9"/>
        <v>8.8209999999999997</v>
      </c>
      <c r="F206" s="9"/>
      <c r="G206" s="14">
        <f t="shared" si="10"/>
        <v>0.27111354134486665</v>
      </c>
      <c r="H206" s="15">
        <f t="shared" si="11"/>
        <v>9.092113541344867</v>
      </c>
    </row>
    <row r="207" spans="1:8" x14ac:dyDescent="0.3">
      <c r="A207" s="10" t="s">
        <v>8</v>
      </c>
      <c r="B207" s="55">
        <v>2030</v>
      </c>
      <c r="C207" s="11">
        <f>'[1]NYMEX + Fundy'!E207</f>
        <v>8.9275896454232733</v>
      </c>
      <c r="D207" s="12">
        <v>7.1500000000000008E-2</v>
      </c>
      <c r="E207" s="13">
        <f t="shared" si="9"/>
        <v>8.9990000000000006</v>
      </c>
      <c r="F207" s="9"/>
      <c r="G207" s="14">
        <f t="shared" si="10"/>
        <v>0.27641083307589331</v>
      </c>
      <c r="H207" s="15">
        <f t="shared" si="11"/>
        <v>9.2754108330758935</v>
      </c>
    </row>
    <row r="208" spans="1:8" x14ac:dyDescent="0.3">
      <c r="A208" s="10" t="s">
        <v>10</v>
      </c>
      <c r="B208" s="55">
        <v>2030</v>
      </c>
      <c r="C208" s="11">
        <f>'[1]NYMEX + Fundy'!E208</f>
        <v>9.2339285058054443</v>
      </c>
      <c r="D208" s="12">
        <v>7.1500000000000008E-2</v>
      </c>
      <c r="E208" s="13">
        <f t="shared" si="9"/>
        <v>9.3049999999999997</v>
      </c>
      <c r="F208" s="9"/>
      <c r="G208" s="14">
        <f t="shared" si="10"/>
        <v>0.28551741324271446</v>
      </c>
      <c r="H208" s="15">
        <f t="shared" si="11"/>
        <v>9.5905174132427149</v>
      </c>
    </row>
    <row r="209" spans="1:8" x14ac:dyDescent="0.3">
      <c r="A209" s="10" t="s">
        <v>14</v>
      </c>
      <c r="B209" s="55">
        <v>2031</v>
      </c>
      <c r="C209" s="11">
        <f>'[1]NYMEX + Fundy'!E209</f>
        <v>9.5501471689039548</v>
      </c>
      <c r="D209" s="12">
        <v>7.1500000000000008E-2</v>
      </c>
      <c r="E209" s="13">
        <f t="shared" si="9"/>
        <v>9.6219999999999999</v>
      </c>
      <c r="F209" s="9"/>
      <c r="G209" s="14">
        <f t="shared" si="10"/>
        <v>0.29495135413448664</v>
      </c>
      <c r="H209" s="15">
        <f t="shared" si="11"/>
        <v>9.9169513541344863</v>
      </c>
    </row>
    <row r="210" spans="1:8" x14ac:dyDescent="0.3">
      <c r="A210" s="10" t="s">
        <v>17</v>
      </c>
      <c r="B210" s="55">
        <v>2031</v>
      </c>
      <c r="C210" s="11">
        <f>'[1]NYMEX + Fundy'!E210</f>
        <v>9.6633005713791214</v>
      </c>
      <c r="D210" s="12">
        <v>7.1500000000000008E-2</v>
      </c>
      <c r="E210" s="13">
        <f t="shared" si="9"/>
        <v>9.7349999999999994</v>
      </c>
      <c r="F210" s="9"/>
      <c r="G210" s="14">
        <f t="shared" si="10"/>
        <v>0.29831424158171144</v>
      </c>
      <c r="H210" s="15">
        <f t="shared" si="11"/>
        <v>10.03331424158171</v>
      </c>
    </row>
    <row r="211" spans="1:8" x14ac:dyDescent="0.3">
      <c r="A211" s="10" t="s">
        <v>20</v>
      </c>
      <c r="B211" s="55">
        <v>2031</v>
      </c>
      <c r="C211" s="11">
        <f>'[1]NYMEX + Fundy'!E211</f>
        <v>9.43699376642879</v>
      </c>
      <c r="D211" s="12">
        <v>7.1500000000000008E-2</v>
      </c>
      <c r="E211" s="13">
        <f t="shared" si="9"/>
        <v>9.5079999999999991</v>
      </c>
      <c r="F211" s="9"/>
      <c r="G211" s="14">
        <f t="shared" si="10"/>
        <v>0.29155870662135719</v>
      </c>
      <c r="H211" s="15">
        <f t="shared" si="11"/>
        <v>9.7995587066213563</v>
      </c>
    </row>
    <row r="212" spans="1:8" x14ac:dyDescent="0.3">
      <c r="A212" s="10" t="s">
        <v>23</v>
      </c>
      <c r="B212" s="55">
        <v>2031</v>
      </c>
      <c r="C212" s="11">
        <f>'[1]NYMEX + Fundy'!E212</f>
        <v>9.2333176419734926</v>
      </c>
      <c r="D212" s="12">
        <v>0.2</v>
      </c>
      <c r="E212" s="13">
        <f t="shared" si="9"/>
        <v>9.4329999999999998</v>
      </c>
      <c r="F212" s="9"/>
      <c r="G212" s="14">
        <f t="shared" si="10"/>
        <v>0.28932670167850888</v>
      </c>
      <c r="H212" s="15">
        <f t="shared" si="11"/>
        <v>9.722326701678508</v>
      </c>
    </row>
    <row r="213" spans="1:8" x14ac:dyDescent="0.3">
      <c r="A213" s="10" t="s">
        <v>26</v>
      </c>
      <c r="B213" s="55">
        <v>2031</v>
      </c>
      <c r="C213" s="11">
        <f>'[1]NYMEX + Fundy'!E213</f>
        <v>9.0296415175181952</v>
      </c>
      <c r="D213" s="12">
        <v>0.2</v>
      </c>
      <c r="E213" s="13">
        <f t="shared" si="9"/>
        <v>9.23</v>
      </c>
      <c r="F213" s="9"/>
      <c r="G213" s="14">
        <f t="shared" si="10"/>
        <v>0.28328540829986615</v>
      </c>
      <c r="H213" s="15">
        <f t="shared" si="11"/>
        <v>9.5132854082998666</v>
      </c>
    </row>
    <row r="214" spans="1:8" x14ac:dyDescent="0.3">
      <c r="A214" s="10" t="s">
        <v>27</v>
      </c>
      <c r="B214" s="55">
        <v>2031</v>
      </c>
      <c r="C214" s="11">
        <f>'[1]NYMEX + Fundy'!E214</f>
        <v>8.9164881150430304</v>
      </c>
      <c r="D214" s="12">
        <v>0.2</v>
      </c>
      <c r="E214" s="13">
        <f t="shared" si="9"/>
        <v>9.1159999999999997</v>
      </c>
      <c r="F214" s="9"/>
      <c r="G214" s="14">
        <f t="shared" si="10"/>
        <v>0.27989276078673669</v>
      </c>
      <c r="H214" s="15">
        <f t="shared" si="11"/>
        <v>9.3958927607867366</v>
      </c>
    </row>
    <row r="215" spans="1:8" x14ac:dyDescent="0.3">
      <c r="A215" s="10" t="s">
        <v>28</v>
      </c>
      <c r="B215" s="55">
        <v>2031</v>
      </c>
      <c r="C215" s="11">
        <f>'[1]NYMEX + Fundy'!E215</f>
        <v>9.14279491999336</v>
      </c>
      <c r="D215" s="12">
        <v>0.2</v>
      </c>
      <c r="E215" s="13">
        <f t="shared" si="9"/>
        <v>9.343</v>
      </c>
      <c r="F215" s="9"/>
      <c r="G215" s="14">
        <f t="shared" si="10"/>
        <v>0.28664829574709089</v>
      </c>
      <c r="H215" s="15">
        <f t="shared" si="11"/>
        <v>9.6296482957470904</v>
      </c>
    </row>
    <row r="216" spans="1:8" x14ac:dyDescent="0.3">
      <c r="A216" s="10" t="s">
        <v>30</v>
      </c>
      <c r="B216" s="55">
        <v>2031</v>
      </c>
      <c r="C216" s="11">
        <f>'[1]NYMEX + Fundy'!E216</f>
        <v>9.3464710444486592</v>
      </c>
      <c r="D216" s="12">
        <v>0.2</v>
      </c>
      <c r="E216" s="13">
        <f t="shared" si="9"/>
        <v>9.5459999999999994</v>
      </c>
      <c r="F216" s="9"/>
      <c r="G216" s="14">
        <f t="shared" si="10"/>
        <v>0.29268958912573367</v>
      </c>
      <c r="H216" s="15">
        <f t="shared" si="11"/>
        <v>9.8386895891257335</v>
      </c>
    </row>
    <row r="217" spans="1:8" x14ac:dyDescent="0.3">
      <c r="A217" s="10" t="s">
        <v>31</v>
      </c>
      <c r="B217" s="55">
        <v>2031</v>
      </c>
      <c r="C217" s="11">
        <f>'[1]NYMEX + Fundy'!E217</f>
        <v>9.14279491999336</v>
      </c>
      <c r="D217" s="12">
        <v>0.2</v>
      </c>
      <c r="E217" s="13">
        <f t="shared" si="9"/>
        <v>9.343</v>
      </c>
      <c r="F217" s="9"/>
      <c r="G217" s="14">
        <f t="shared" si="10"/>
        <v>0.28664829574709089</v>
      </c>
      <c r="H217" s="15">
        <f t="shared" si="11"/>
        <v>9.6296482957470904</v>
      </c>
    </row>
    <row r="218" spans="1:8" x14ac:dyDescent="0.3">
      <c r="A218" s="10" t="s">
        <v>33</v>
      </c>
      <c r="B218" s="55">
        <v>2031</v>
      </c>
      <c r="C218" s="11">
        <f>'[1]NYMEX + Fundy'!E218</f>
        <v>8.9164881150430304</v>
      </c>
      <c r="D218" s="12">
        <v>0.2</v>
      </c>
      <c r="E218" s="13">
        <f t="shared" si="9"/>
        <v>9.1159999999999997</v>
      </c>
      <c r="F218" s="9"/>
      <c r="G218" s="14">
        <f t="shared" si="10"/>
        <v>0.27989276078673669</v>
      </c>
      <c r="H218" s="15">
        <f t="shared" si="11"/>
        <v>9.3958927607867366</v>
      </c>
    </row>
    <row r="219" spans="1:8" x14ac:dyDescent="0.3">
      <c r="A219" s="10" t="s">
        <v>8</v>
      </c>
      <c r="B219" s="55">
        <v>2031</v>
      </c>
      <c r="C219" s="11">
        <f>'[1]NYMEX + Fundy'!E219</f>
        <v>9.2333176419734926</v>
      </c>
      <c r="D219" s="12">
        <v>7.1500000000000008E-2</v>
      </c>
      <c r="E219" s="13">
        <f t="shared" si="9"/>
        <v>9.3049999999999997</v>
      </c>
      <c r="F219" s="9"/>
      <c r="G219" s="14">
        <f t="shared" si="10"/>
        <v>0.28551741324271446</v>
      </c>
      <c r="H219" s="15">
        <f t="shared" si="11"/>
        <v>9.5905174132427149</v>
      </c>
    </row>
    <row r="220" spans="1:8" x14ac:dyDescent="0.3">
      <c r="A220" s="10" t="s">
        <v>10</v>
      </c>
      <c r="B220" s="55">
        <v>2031</v>
      </c>
      <c r="C220" s="11">
        <f>'[1]NYMEX + Fundy'!E220</f>
        <v>9.5501471689039548</v>
      </c>
      <c r="D220" s="56">
        <v>0.14046242774566409</v>
      </c>
      <c r="E220" s="13">
        <f t="shared" si="9"/>
        <v>9.6910000000000007</v>
      </c>
      <c r="F220" s="9"/>
      <c r="G220" s="14">
        <f t="shared" si="10"/>
        <v>0.29700479868190716</v>
      </c>
      <c r="H220" s="15">
        <f t="shared" si="11"/>
        <v>9.9880047986819083</v>
      </c>
    </row>
    <row r="221" spans="1:8" x14ac:dyDescent="0.3">
      <c r="A221" s="10" t="s">
        <v>14</v>
      </c>
      <c r="B221" s="55">
        <v>2032</v>
      </c>
      <c r="C221" s="11">
        <f>'[1]NYMEX + Fundy'!E221</f>
        <v>9.9197132261054026</v>
      </c>
      <c r="D221" s="56">
        <v>8.8439306358381486E-2</v>
      </c>
      <c r="E221" s="13">
        <f t="shared" si="9"/>
        <v>10.007999999999999</v>
      </c>
      <c r="F221" s="9"/>
      <c r="G221" s="14">
        <f t="shared" si="10"/>
        <v>0.30643873957367929</v>
      </c>
      <c r="H221" s="15">
        <f t="shared" si="11"/>
        <v>10.314438739573678</v>
      </c>
    </row>
    <row r="222" spans="1:8" x14ac:dyDescent="0.3">
      <c r="A222" s="10" t="s">
        <v>17</v>
      </c>
      <c r="B222" s="55">
        <v>2032</v>
      </c>
      <c r="C222" s="11">
        <f>'[1]NYMEX + Fundy'!E222</f>
        <v>10.037245373334139</v>
      </c>
      <c r="D222" s="56">
        <v>1.5606936416185491E-2</v>
      </c>
      <c r="E222" s="13">
        <f t="shared" si="9"/>
        <v>10.053000000000001</v>
      </c>
      <c r="F222" s="9"/>
      <c r="G222" s="14">
        <f t="shared" si="10"/>
        <v>0.30777794253938834</v>
      </c>
      <c r="H222" s="15">
        <f t="shared" si="11"/>
        <v>10.360777942539389</v>
      </c>
    </row>
    <row r="223" spans="1:8" x14ac:dyDescent="0.3">
      <c r="A223" s="10" t="s">
        <v>20</v>
      </c>
      <c r="B223" s="55">
        <v>2032</v>
      </c>
      <c r="C223" s="11">
        <f>'[1]NYMEX + Fundy'!E223</f>
        <v>9.8021810788766661</v>
      </c>
      <c r="D223" s="56">
        <v>3.6416184971098886E-2</v>
      </c>
      <c r="E223" s="13">
        <f t="shared" si="9"/>
        <v>9.8390000000000004</v>
      </c>
      <c r="F223" s="9"/>
      <c r="G223" s="14">
        <f t="shared" si="10"/>
        <v>0.30140928843579445</v>
      </c>
      <c r="H223" s="15">
        <f t="shared" si="11"/>
        <v>10.140409288435794</v>
      </c>
    </row>
    <row r="224" spans="1:8" x14ac:dyDescent="0.3">
      <c r="A224" s="10" t="s">
        <v>23</v>
      </c>
      <c r="B224" s="55">
        <v>2032</v>
      </c>
      <c r="C224" s="11">
        <f>'[1]NYMEX + Fundy'!E224</f>
        <v>9.590623213864939</v>
      </c>
      <c r="D224" s="56">
        <v>0.25491329479768687</v>
      </c>
      <c r="E224" s="13">
        <f t="shared" si="9"/>
        <v>9.8460000000000001</v>
      </c>
      <c r="F224" s="9"/>
      <c r="G224" s="14">
        <f t="shared" si="10"/>
        <v>0.30161760889712697</v>
      </c>
      <c r="H224" s="15">
        <f t="shared" si="11"/>
        <v>10.147617608897127</v>
      </c>
    </row>
    <row r="225" spans="1:8" x14ac:dyDescent="0.3">
      <c r="A225" s="10" t="s">
        <v>26</v>
      </c>
      <c r="B225" s="55">
        <v>2032</v>
      </c>
      <c r="C225" s="11">
        <f>'[1]NYMEX + Fundy'!E225</f>
        <v>9.3790653488532136</v>
      </c>
      <c r="D225" s="56">
        <v>0.14046242774566586</v>
      </c>
      <c r="E225" s="13">
        <f t="shared" si="9"/>
        <v>9.52</v>
      </c>
      <c r="F225" s="9"/>
      <c r="G225" s="14">
        <f t="shared" si="10"/>
        <v>0.29191582741221295</v>
      </c>
      <c r="H225" s="15">
        <f t="shared" si="11"/>
        <v>9.8119158274122125</v>
      </c>
    </row>
    <row r="226" spans="1:8" x14ac:dyDescent="0.3">
      <c r="A226" s="10" t="s">
        <v>27</v>
      </c>
      <c r="B226" s="55">
        <v>2032</v>
      </c>
      <c r="C226" s="11">
        <f>'[1]NYMEX + Fundy'!E226</f>
        <v>9.2615332016244771</v>
      </c>
      <c r="D226" s="56">
        <v>0.20809248554913218</v>
      </c>
      <c r="E226" s="13">
        <f t="shared" si="9"/>
        <v>9.4700000000000006</v>
      </c>
      <c r="F226" s="9"/>
      <c r="G226" s="14">
        <f t="shared" si="10"/>
        <v>0.29042782411698076</v>
      </c>
      <c r="H226" s="15">
        <f t="shared" si="11"/>
        <v>9.7604278241169808</v>
      </c>
    </row>
    <row r="227" spans="1:8" x14ac:dyDescent="0.3">
      <c r="A227" s="10" t="s">
        <v>28</v>
      </c>
      <c r="B227" s="55">
        <v>2032</v>
      </c>
      <c r="C227" s="11">
        <f>'[1]NYMEX + Fundy'!E227</f>
        <v>9.4965974960819501</v>
      </c>
      <c r="D227" s="56">
        <v>0.23930635838150316</v>
      </c>
      <c r="E227" s="13">
        <f t="shared" si="9"/>
        <v>9.7360000000000007</v>
      </c>
      <c r="F227" s="9"/>
      <c r="G227" s="14">
        <f t="shared" si="10"/>
        <v>0.2983440016476161</v>
      </c>
      <c r="H227" s="15">
        <f t="shared" si="11"/>
        <v>10.034344001647616</v>
      </c>
    </row>
    <row r="228" spans="1:8" x14ac:dyDescent="0.3">
      <c r="A228" s="10" t="s">
        <v>30</v>
      </c>
      <c r="B228" s="55">
        <v>2032</v>
      </c>
      <c r="C228" s="11">
        <f>'[1]NYMEX + Fundy'!E228</f>
        <v>9.708155361093679</v>
      </c>
      <c r="D228" s="56">
        <v>0.20809248554913395</v>
      </c>
      <c r="E228" s="13">
        <f t="shared" si="9"/>
        <v>9.9160000000000004</v>
      </c>
      <c r="F228" s="9"/>
      <c r="G228" s="14">
        <f t="shared" si="10"/>
        <v>0.30370081351045203</v>
      </c>
      <c r="H228" s="15">
        <f t="shared" si="11"/>
        <v>10.219700813510453</v>
      </c>
    </row>
    <row r="229" spans="1:8" x14ac:dyDescent="0.3">
      <c r="A229" s="10" t="s">
        <v>31</v>
      </c>
      <c r="B229" s="55">
        <v>2032</v>
      </c>
      <c r="C229" s="11">
        <f>'[1]NYMEX + Fundy'!E229</f>
        <v>9.4965974960819501</v>
      </c>
      <c r="D229" s="56">
        <v>0.24971098265895897</v>
      </c>
      <c r="E229" s="13">
        <f t="shared" si="9"/>
        <v>9.7460000000000004</v>
      </c>
      <c r="F229" s="9"/>
      <c r="G229" s="14">
        <f t="shared" si="10"/>
        <v>0.29864160230666259</v>
      </c>
      <c r="H229" s="15">
        <f t="shared" si="11"/>
        <v>10.044641602306664</v>
      </c>
    </row>
    <row r="230" spans="1:8" x14ac:dyDescent="0.3">
      <c r="A230" s="10" t="s">
        <v>33</v>
      </c>
      <c r="B230" s="55">
        <v>2032</v>
      </c>
      <c r="C230" s="11">
        <f>'[1]NYMEX + Fundy'!E230</f>
        <v>9.2615332016244771</v>
      </c>
      <c r="D230" s="56">
        <v>0.16647398843930716</v>
      </c>
      <c r="E230" s="13">
        <f t="shared" si="9"/>
        <v>9.4280000000000008</v>
      </c>
      <c r="F230" s="9"/>
      <c r="G230" s="14">
        <f t="shared" si="10"/>
        <v>0.28917790134898569</v>
      </c>
      <c r="H230" s="15">
        <f t="shared" si="11"/>
        <v>9.7171779013489861</v>
      </c>
    </row>
    <row r="231" spans="1:8" x14ac:dyDescent="0.3">
      <c r="A231" s="10" t="s">
        <v>8</v>
      </c>
      <c r="B231" s="55">
        <v>2032</v>
      </c>
      <c r="C231" s="11">
        <f>'[1]NYMEX + Fundy'!E231</f>
        <v>9.590623213864939</v>
      </c>
      <c r="D231" s="56">
        <v>5.20231213872826E-2</v>
      </c>
      <c r="E231" s="13">
        <f t="shared" si="9"/>
        <v>9.6430000000000007</v>
      </c>
      <c r="F231" s="9"/>
      <c r="G231" s="14">
        <f t="shared" si="10"/>
        <v>0.29557631551848423</v>
      </c>
      <c r="H231" s="15">
        <f t="shared" si="11"/>
        <v>9.9385763155184854</v>
      </c>
    </row>
    <row r="232" spans="1:8" x14ac:dyDescent="0.3">
      <c r="A232" s="10" t="s">
        <v>10</v>
      </c>
      <c r="B232" s="55">
        <v>2032</v>
      </c>
      <c r="C232" s="11">
        <f>'[1]NYMEX + Fundy'!E232</f>
        <v>9.9197132261054026</v>
      </c>
      <c r="D232" s="56">
        <v>0.14046242774566409</v>
      </c>
      <c r="E232" s="13">
        <f t="shared" si="9"/>
        <v>10.06</v>
      </c>
      <c r="F232" s="9"/>
      <c r="G232" s="14">
        <f t="shared" si="10"/>
        <v>0.30798626300072085</v>
      </c>
      <c r="H232" s="15">
        <f t="shared" si="11"/>
        <v>10.367986263000722</v>
      </c>
    </row>
    <row r="233" spans="1:8" x14ac:dyDescent="0.3">
      <c r="A233" s="10" t="s">
        <v>14</v>
      </c>
      <c r="B233" s="55">
        <v>2033</v>
      </c>
      <c r="C233" s="11">
        <f>'[1]NYMEX + Fundy'!E233</f>
        <v>10.298406854094615</v>
      </c>
      <c r="D233" s="56">
        <v>8.8439306358381486E-2</v>
      </c>
      <c r="E233" s="13">
        <f t="shared" si="9"/>
        <v>10.387</v>
      </c>
      <c r="F233" s="9"/>
      <c r="G233" s="14">
        <f t="shared" si="10"/>
        <v>0.31771780455153953</v>
      </c>
      <c r="H233" s="15">
        <f t="shared" si="11"/>
        <v>10.704717804551541</v>
      </c>
    </row>
    <row r="234" spans="1:8" x14ac:dyDescent="0.3">
      <c r="A234" s="10" t="s">
        <v>17</v>
      </c>
      <c r="B234" s="55">
        <v>2033</v>
      </c>
      <c r="C234" s="11">
        <f>'[1]NYMEX + Fundy'!E234</f>
        <v>10.42042589265024</v>
      </c>
      <c r="D234" s="56">
        <v>1.5606936416185491E-2</v>
      </c>
      <c r="E234" s="13">
        <f t="shared" si="9"/>
        <v>10.436</v>
      </c>
      <c r="F234" s="9"/>
      <c r="G234" s="14">
        <f t="shared" si="10"/>
        <v>0.31917604778086706</v>
      </c>
      <c r="H234" s="15">
        <f t="shared" si="11"/>
        <v>10.755176047780868</v>
      </c>
    </row>
    <row r="235" spans="1:8" x14ac:dyDescent="0.3">
      <c r="A235" s="10" t="s">
        <v>20</v>
      </c>
      <c r="B235" s="55">
        <v>2033</v>
      </c>
      <c r="C235" s="11">
        <f>'[1]NYMEX + Fundy'!E235</f>
        <v>10.176387815538993</v>
      </c>
      <c r="D235" s="56">
        <v>3.6416184971098886E-2</v>
      </c>
      <c r="E235" s="13">
        <f t="shared" si="9"/>
        <v>10.212999999999999</v>
      </c>
      <c r="F235" s="9"/>
      <c r="G235" s="14">
        <f t="shared" si="10"/>
        <v>0.31253955308413134</v>
      </c>
      <c r="H235" s="15">
        <f t="shared" si="11"/>
        <v>10.52553955308413</v>
      </c>
    </row>
    <row r="236" spans="1:8" x14ac:dyDescent="0.3">
      <c r="A236" s="10" t="s">
        <v>23</v>
      </c>
      <c r="B236" s="55">
        <v>2033</v>
      </c>
      <c r="C236" s="11">
        <f>'[1]NYMEX + Fundy'!E236</f>
        <v>9.9567535461388701</v>
      </c>
      <c r="D236" s="56">
        <v>0.25491329479768687</v>
      </c>
      <c r="E236" s="13">
        <f t="shared" si="9"/>
        <v>10.212</v>
      </c>
      <c r="F236" s="9"/>
      <c r="G236" s="14">
        <f t="shared" si="10"/>
        <v>0.31250979301822679</v>
      </c>
      <c r="H236" s="15">
        <f t="shared" si="11"/>
        <v>10.524509793018227</v>
      </c>
    </row>
    <row r="237" spans="1:8" x14ac:dyDescent="0.3">
      <c r="A237" s="10" t="s">
        <v>26</v>
      </c>
      <c r="B237" s="55">
        <v>2033</v>
      </c>
      <c r="C237" s="11">
        <f>'[1]NYMEX + Fundy'!E237</f>
        <v>9.7371192767387491</v>
      </c>
      <c r="D237" s="56">
        <v>0.14046242774566586</v>
      </c>
      <c r="E237" s="13">
        <f t="shared" si="9"/>
        <v>9.8780000000000001</v>
      </c>
      <c r="F237" s="9"/>
      <c r="G237" s="14">
        <f t="shared" si="10"/>
        <v>0.3025699310060756</v>
      </c>
      <c r="H237" s="15">
        <f t="shared" si="11"/>
        <v>10.180569931006076</v>
      </c>
    </row>
    <row r="238" spans="1:8" x14ac:dyDescent="0.3">
      <c r="A238" s="10" t="s">
        <v>27</v>
      </c>
      <c r="B238" s="55">
        <v>2033</v>
      </c>
      <c r="C238" s="11">
        <f>'[1]NYMEX + Fundy'!E238</f>
        <v>9.6151002381831265</v>
      </c>
      <c r="D238" s="56">
        <v>0.20809248554913218</v>
      </c>
      <c r="E238" s="13">
        <f t="shared" si="9"/>
        <v>9.8230000000000004</v>
      </c>
      <c r="F238" s="9"/>
      <c r="G238" s="14">
        <f t="shared" si="10"/>
        <v>0.30093312738132016</v>
      </c>
      <c r="H238" s="15">
        <f t="shared" si="11"/>
        <v>10.123933127381321</v>
      </c>
    </row>
    <row r="239" spans="1:8" x14ac:dyDescent="0.3">
      <c r="A239" s="10" t="s">
        <v>28</v>
      </c>
      <c r="B239" s="55">
        <v>2033</v>
      </c>
      <c r="C239" s="11">
        <f>'[1]NYMEX + Fundy'!E239</f>
        <v>9.8591383152943717</v>
      </c>
      <c r="D239" s="56">
        <v>0.23930635838150316</v>
      </c>
      <c r="E239" s="13">
        <f t="shared" si="9"/>
        <v>10.098000000000001</v>
      </c>
      <c r="F239" s="9"/>
      <c r="G239" s="14">
        <f t="shared" si="10"/>
        <v>0.30911714550509733</v>
      </c>
      <c r="H239" s="15">
        <f t="shared" si="11"/>
        <v>10.407117145505097</v>
      </c>
    </row>
    <row r="240" spans="1:8" x14ac:dyDescent="0.3">
      <c r="A240" s="10" t="s">
        <v>30</v>
      </c>
      <c r="B240" s="55">
        <v>2033</v>
      </c>
      <c r="C240" s="11">
        <f>'[1]NYMEX + Fundy'!E240</f>
        <v>10.078772584694496</v>
      </c>
      <c r="D240" s="56">
        <v>0.20809248554913395</v>
      </c>
      <c r="E240" s="13">
        <f t="shared" si="9"/>
        <v>10.287000000000001</v>
      </c>
      <c r="F240" s="9"/>
      <c r="G240" s="14">
        <f t="shared" si="10"/>
        <v>0.3147417979610751</v>
      </c>
      <c r="H240" s="15">
        <f t="shared" si="11"/>
        <v>10.601741797961076</v>
      </c>
    </row>
    <row r="241" spans="1:8" x14ac:dyDescent="0.3">
      <c r="A241" s="10" t="s">
        <v>31</v>
      </c>
      <c r="B241" s="55">
        <v>2033</v>
      </c>
      <c r="C241" s="11">
        <f>'[1]NYMEX + Fundy'!E241</f>
        <v>9.8591383152943717</v>
      </c>
      <c r="D241" s="56">
        <v>0.24971098265895897</v>
      </c>
      <c r="E241" s="13">
        <f t="shared" si="9"/>
        <v>10.109</v>
      </c>
      <c r="F241" s="9"/>
      <c r="G241" s="14">
        <f t="shared" si="10"/>
        <v>0.30944450623004843</v>
      </c>
      <c r="H241" s="15">
        <f t="shared" si="11"/>
        <v>10.418444506230049</v>
      </c>
    </row>
    <row r="242" spans="1:8" x14ac:dyDescent="0.3">
      <c r="A242" s="10" t="s">
        <v>33</v>
      </c>
      <c r="B242" s="55">
        <v>2033</v>
      </c>
      <c r="C242" s="11">
        <f>'[1]NYMEX + Fundy'!E242</f>
        <v>9.6151002381831265</v>
      </c>
      <c r="D242" s="56">
        <v>0.16647398843930716</v>
      </c>
      <c r="E242" s="13">
        <f t="shared" si="9"/>
        <v>9.782</v>
      </c>
      <c r="F242" s="9"/>
      <c r="G242" s="14">
        <f t="shared" si="10"/>
        <v>0.29971296467922975</v>
      </c>
      <c r="H242" s="15">
        <f t="shared" si="11"/>
        <v>10.08171296467923</v>
      </c>
    </row>
    <row r="243" spans="1:8" x14ac:dyDescent="0.3">
      <c r="A243" s="10" t="s">
        <v>8</v>
      </c>
      <c r="B243" s="55">
        <v>2033</v>
      </c>
      <c r="C243" s="11">
        <f>'[1]NYMEX + Fundy'!E243</f>
        <v>9.9567535461388701</v>
      </c>
      <c r="D243" s="56">
        <v>5.20231213872826E-2</v>
      </c>
      <c r="E243" s="13">
        <f t="shared" si="9"/>
        <v>10.009</v>
      </c>
      <c r="F243" s="9"/>
      <c r="G243" s="14">
        <f t="shared" si="10"/>
        <v>0.306468499639584</v>
      </c>
      <c r="H243" s="15">
        <f t="shared" si="11"/>
        <v>10.315468499639584</v>
      </c>
    </row>
    <row r="244" spans="1:8" x14ac:dyDescent="0.3">
      <c r="A244" s="10" t="s">
        <v>10</v>
      </c>
      <c r="B244" s="55">
        <v>2033</v>
      </c>
      <c r="C244" s="11">
        <f>'[1]NYMEX + Fundy'!E244</f>
        <v>10.298406854094615</v>
      </c>
      <c r="D244" s="56">
        <v>0.14046242774566409</v>
      </c>
      <c r="E244" s="13">
        <f t="shared" si="9"/>
        <v>10.439</v>
      </c>
      <c r="F244" s="9"/>
      <c r="G244" s="14">
        <f t="shared" si="10"/>
        <v>0.31926532797858098</v>
      </c>
      <c r="H244" s="15">
        <f t="shared" si="11"/>
        <v>10.758265327978581</v>
      </c>
    </row>
    <row r="245" spans="1:8" x14ac:dyDescent="0.3">
      <c r="A245" s="10"/>
    </row>
    <row r="246" spans="1:8" x14ac:dyDescent="0.3">
      <c r="A246" s="10"/>
    </row>
    <row r="247" spans="1:8" x14ac:dyDescent="0.3">
      <c r="A247" s="10"/>
    </row>
    <row r="248" spans="1:8" x14ac:dyDescent="0.3">
      <c r="A248" s="10"/>
    </row>
    <row r="249" spans="1:8" x14ac:dyDescent="0.3">
      <c r="A249" s="10"/>
    </row>
    <row r="250" spans="1:8" x14ac:dyDescent="0.3">
      <c r="A250" s="10"/>
    </row>
    <row r="251" spans="1:8" x14ac:dyDescent="0.3">
      <c r="A251" s="10"/>
    </row>
    <row r="252" spans="1:8" x14ac:dyDescent="0.3">
      <c r="A252" s="10"/>
    </row>
    <row r="253" spans="1:8" x14ac:dyDescent="0.3">
      <c r="A253" s="10"/>
    </row>
    <row r="254" spans="1:8" x14ac:dyDescent="0.3">
      <c r="A254" s="10"/>
    </row>
    <row r="255" spans="1:8" x14ac:dyDescent="0.3">
      <c r="A255" s="10"/>
    </row>
    <row r="256" spans="1:8" x14ac:dyDescent="0.3">
      <c r="A256" s="10"/>
    </row>
    <row r="257" spans="1:1" customFormat="1" x14ac:dyDescent="0.3">
      <c r="A257" s="10"/>
    </row>
    <row r="258" spans="1:1" customFormat="1" x14ac:dyDescent="0.3">
      <c r="A258" s="10"/>
    </row>
    <row r="259" spans="1:1" customFormat="1" x14ac:dyDescent="0.3">
      <c r="A259" s="10"/>
    </row>
    <row r="260" spans="1:1" customFormat="1" x14ac:dyDescent="0.3">
      <c r="A260" s="10"/>
    </row>
    <row r="261" spans="1:1" customFormat="1" x14ac:dyDescent="0.3">
      <c r="A261" s="10"/>
    </row>
    <row r="262" spans="1:1" customFormat="1" x14ac:dyDescent="0.3">
      <c r="A262" s="10"/>
    </row>
    <row r="263" spans="1:1" customFormat="1" x14ac:dyDescent="0.3">
      <c r="A263" s="10"/>
    </row>
    <row r="264" spans="1:1" customFormat="1" x14ac:dyDescent="0.3">
      <c r="A264" s="10"/>
    </row>
    <row r="265" spans="1:1" customFormat="1" x14ac:dyDescent="0.3">
      <c r="A265" s="10"/>
    </row>
  </sheetData>
  <pageMargins left="0.45" right="0.45" top="0.75" bottom="0.75" header="0.3" footer="0.3"/>
  <pageSetup orientation="landscape" r:id="rId1"/>
  <headerFooter>
    <oddFooter>&amp;R15LGBRA-STAFFPOD2-20a-000002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Osprey Delivered Natural Gas</vt:lpstr>
      <vt:lpstr>Suwannee Delivered Natural Gas</vt:lpstr>
      <vt:lpstr>Sheet3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Borsch, Benjamin</dc:creator>
  <cp:lastModifiedBy>CF</cp:lastModifiedBy>
  <cp:lastPrinted>2015-04-27T16:25:25Z</cp:lastPrinted>
  <dcterms:created xsi:type="dcterms:W3CDTF">2015-04-27T14:46:18Z</dcterms:created>
  <dcterms:modified xsi:type="dcterms:W3CDTF">2015-04-27T16:33:41Z</dcterms:modified>
</cp:coreProperties>
</file>