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9410" windowHeight="7710"/>
  </bookViews>
  <sheets>
    <sheet name="Table Staff-31" sheetId="1" r:id="rId1"/>
  </sheets>
  <calcPr calcId="145621"/>
</workbook>
</file>

<file path=xl/calcChain.xml><?xml version="1.0" encoding="utf-8"?>
<calcChain xmlns="http://schemas.openxmlformats.org/spreadsheetml/2006/main">
  <c r="L18" i="1" l="1"/>
  <c r="M18" i="1"/>
  <c r="N18" i="1"/>
  <c r="L19" i="1"/>
  <c r="M19" i="1"/>
  <c r="N19" i="1"/>
  <c r="K19" i="1"/>
  <c r="F19" i="1"/>
  <c r="A19" i="1"/>
  <c r="C13" i="1"/>
  <c r="D13" i="1" s="1"/>
  <c r="G13" i="1" s="1"/>
  <c r="H13" i="1" s="1"/>
  <c r="I13" i="1" s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L21" i="1"/>
  <c r="L22" i="1"/>
  <c r="L23" i="1"/>
  <c r="L24" i="1"/>
  <c r="L25" i="1"/>
  <c r="L26" i="1"/>
  <c r="L27" i="1"/>
  <c r="L20" i="1"/>
</calcChain>
</file>

<file path=xl/sharedStrings.xml><?xml version="1.0" encoding="utf-8"?>
<sst xmlns="http://schemas.openxmlformats.org/spreadsheetml/2006/main" count="36" uniqueCount="21">
  <si>
    <t>Year</t>
  </si>
  <si>
    <t>SO2</t>
  </si>
  <si>
    <t>CO2</t>
  </si>
  <si>
    <t>Tons</t>
  </si>
  <si>
    <t>NOX</t>
  </si>
  <si>
    <t>(7) =(4)-(1)</t>
  </si>
  <si>
    <t>(8) =(5)-(2)</t>
  </si>
  <si>
    <t>(9) = (6)-(3)</t>
  </si>
  <si>
    <t>(Tons)</t>
  </si>
  <si>
    <t>Annual Projected Increase in SO2, NOX, and CO2 Emissions</t>
  </si>
  <si>
    <t xml:space="preserve">Okeechobee 3x1 GE 7HA.02 CC </t>
  </si>
  <si>
    <t xml:space="preserve">Okeechobee 7x0 GE 7FA.05 CT </t>
  </si>
  <si>
    <t>Resource Plan with Okeechobee CTs vs. Okeechobee CC</t>
  </si>
  <si>
    <t>Difference Between Okeechobee CTs and CC</t>
  </si>
  <si>
    <t>Table Staff-31</t>
  </si>
  <si>
    <t>Florida Power &amp; Light Company</t>
  </si>
  <si>
    <t>Docket No. 150196-EI</t>
  </si>
  <si>
    <t>Staff's Second Set of Interrogatories</t>
  </si>
  <si>
    <t>Interrogatory No. 31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</si>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</sst>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4" x14ac:knownFonts="1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7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1" fillId="0" borderId="13" xfId="0" applyNumberFormat="1" applyFont="1" applyBorder="1"/>
    <xf numFmtId="3" fontId="1" fillId="0" borderId="12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workbookViewId="0">
      <selection activeCell="D2" sqref="D2"/>
    </sheetView>
  </sheetViews>
  <sheetFormatPr defaultColWidth="9.140625" defaultRowHeight="15.75" x14ac:dyDescent="0.25"/>
  <cols>
    <col min="1" max="1" width="7.140625" style="1" customWidth="1"/>
    <col min="2" max="3" width="12.7109375" style="1" customWidth="1"/>
    <col min="4" max="4" width="13.42578125" style="1" customWidth="1"/>
    <col min="5" max="5" width="1.42578125" style="1" customWidth="1"/>
    <col min="6" max="6" width="7.140625" style="1" customWidth="1"/>
    <col min="7" max="8" width="12.7109375" style="1" customWidth="1"/>
    <col min="9" max="9" width="13.42578125" style="1" customWidth="1"/>
    <col min="10" max="10" width="1.42578125" style="1" customWidth="1"/>
    <col min="11" max="11" width="7.140625" style="1" customWidth="1"/>
    <col min="12" max="13" width="12.7109375" style="1" customWidth="1"/>
    <col min="14" max="14" width="13.42578125" style="1" customWidth="1"/>
    <col min="15" max="16384" width="9.140625" style="1"/>
  </cols>
  <sheetData>
    <row r="1" spans="1:14" x14ac:dyDescent="0.25">
      <c r="A1" s="24" t="s">
        <v>15</v>
      </c>
    </row>
    <row r="2" spans="1:14" x14ac:dyDescent="0.25">
      <c r="A2" s="24" t="s">
        <v>16</v>
      </c>
    </row>
    <row r="3" spans="1:14" x14ac:dyDescent="0.25">
      <c r="A3" s="24" t="s">
        <v>17</v>
      </c>
    </row>
    <row r="4" spans="1:14" x14ac:dyDescent="0.25">
      <c r="A4" s="24" t="s">
        <v>18</v>
      </c>
    </row>
    <row r="5" spans="1:14" x14ac:dyDescent="0.25">
      <c r="A5" s="24" t="s">
        <v>19</v>
      </c>
    </row>
    <row r="6" spans="1:14" x14ac:dyDescent="0.25">
      <c r="A6" s="24" t="s">
        <v>20</v>
      </c>
    </row>
    <row r="8" spans="1:14" x14ac:dyDescent="0.25">
      <c r="A8" s="26" t="s">
        <v>14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10" spans="1:14" x14ac:dyDescent="0.25">
      <c r="A10" s="25" t="s">
        <v>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5">
      <c r="A11" s="26" t="s">
        <v>12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B13" s="3">
        <v>-1</v>
      </c>
      <c r="C13" s="3">
        <f>B13-1</f>
        <v>-2</v>
      </c>
      <c r="D13" s="3">
        <f>C13-1</f>
        <v>-3</v>
      </c>
      <c r="E13" s="19"/>
      <c r="F13" s="3"/>
      <c r="G13" s="3">
        <f>D13-1</f>
        <v>-4</v>
      </c>
      <c r="H13" s="3">
        <f>G13-1</f>
        <v>-5</v>
      </c>
      <c r="I13" s="3">
        <f>H13-1</f>
        <v>-6</v>
      </c>
      <c r="J13" s="3"/>
      <c r="K13" s="3"/>
      <c r="L13" s="3" t="s">
        <v>5</v>
      </c>
      <c r="M13" s="23" t="s">
        <v>6</v>
      </c>
      <c r="N13" s="3" t="s">
        <v>7</v>
      </c>
    </row>
    <row r="14" spans="1:14" x14ac:dyDescent="0.25">
      <c r="B14" s="3"/>
      <c r="C14" s="3"/>
      <c r="D14" s="3"/>
      <c r="E14" s="19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27" t="s">
        <v>10</v>
      </c>
      <c r="B15" s="28"/>
      <c r="C15" s="28"/>
      <c r="D15" s="29"/>
      <c r="E15" s="20"/>
      <c r="F15" s="27" t="s">
        <v>11</v>
      </c>
      <c r="G15" s="28"/>
      <c r="H15" s="28"/>
      <c r="I15" s="29"/>
      <c r="J15" s="20"/>
      <c r="K15" s="27" t="s">
        <v>13</v>
      </c>
      <c r="L15" s="28"/>
      <c r="M15" s="28"/>
      <c r="N15" s="29"/>
    </row>
    <row r="16" spans="1:14" x14ac:dyDescent="0.25">
      <c r="A16" s="13"/>
      <c r="B16" s="14" t="s">
        <v>1</v>
      </c>
      <c r="C16" s="14" t="s">
        <v>4</v>
      </c>
      <c r="D16" s="14" t="s">
        <v>2</v>
      </c>
      <c r="E16" s="5"/>
      <c r="F16" s="21"/>
      <c r="G16" s="14" t="s">
        <v>1</v>
      </c>
      <c r="H16" s="14" t="s">
        <v>4</v>
      </c>
      <c r="I16" s="10" t="s">
        <v>2</v>
      </c>
      <c r="J16" s="5"/>
      <c r="K16" s="13"/>
      <c r="L16" s="14" t="s">
        <v>1</v>
      </c>
      <c r="M16" s="14" t="s">
        <v>4</v>
      </c>
      <c r="N16" s="10" t="s">
        <v>2</v>
      </c>
    </row>
    <row r="17" spans="1:14" x14ac:dyDescent="0.25">
      <c r="A17" s="11" t="s">
        <v>0</v>
      </c>
      <c r="B17" s="15" t="s">
        <v>8</v>
      </c>
      <c r="C17" s="15" t="s">
        <v>8</v>
      </c>
      <c r="D17" s="15" t="s">
        <v>8</v>
      </c>
      <c r="E17" s="5"/>
      <c r="F17" s="15" t="s">
        <v>0</v>
      </c>
      <c r="G17" s="15" t="s">
        <v>8</v>
      </c>
      <c r="H17" s="15" t="s">
        <v>8</v>
      </c>
      <c r="I17" s="15" t="s">
        <v>8</v>
      </c>
      <c r="J17" s="5"/>
      <c r="K17" s="11" t="s">
        <v>0</v>
      </c>
      <c r="L17" s="15" t="s">
        <v>8</v>
      </c>
      <c r="M17" s="15" t="s">
        <v>3</v>
      </c>
      <c r="N17" s="12" t="s">
        <v>3</v>
      </c>
    </row>
    <row r="18" spans="1:14" x14ac:dyDescent="0.25">
      <c r="A18" s="4">
        <v>2017</v>
      </c>
      <c r="B18" s="16">
        <v>8842</v>
      </c>
      <c r="C18" s="16">
        <v>6855</v>
      </c>
      <c r="D18" s="16">
        <v>44842000</v>
      </c>
      <c r="E18" s="5"/>
      <c r="F18" s="4">
        <v>2017</v>
      </c>
      <c r="G18" s="16">
        <v>8842</v>
      </c>
      <c r="H18" s="16">
        <v>6855</v>
      </c>
      <c r="I18" s="16">
        <v>44842000</v>
      </c>
      <c r="J18" s="5"/>
      <c r="K18" s="4">
        <v>2017</v>
      </c>
      <c r="L18" s="16">
        <f t="shared" ref="L18:L19" si="0">G18-B18</f>
        <v>0</v>
      </c>
      <c r="M18" s="16">
        <f t="shared" ref="M18:M19" si="1">H18-C18</f>
        <v>0</v>
      </c>
      <c r="N18" s="7">
        <f t="shared" ref="N18:N19" si="2">I18-D18</f>
        <v>0</v>
      </c>
    </row>
    <row r="19" spans="1:14" x14ac:dyDescent="0.25">
      <c r="A19" s="4">
        <f>A18+1</f>
        <v>2018</v>
      </c>
      <c r="B19" s="16">
        <v>10739</v>
      </c>
      <c r="C19" s="16">
        <v>7353</v>
      </c>
      <c r="D19" s="16">
        <v>47230000</v>
      </c>
      <c r="E19" s="5"/>
      <c r="F19" s="22">
        <f>F18+1</f>
        <v>2018</v>
      </c>
      <c r="G19" s="16">
        <v>10739</v>
      </c>
      <c r="H19" s="16">
        <v>7353</v>
      </c>
      <c r="I19" s="16">
        <v>47230000</v>
      </c>
      <c r="J19" s="5"/>
      <c r="K19" s="4">
        <f>K18+1</f>
        <v>2018</v>
      </c>
      <c r="L19" s="16">
        <f t="shared" si="0"/>
        <v>0</v>
      </c>
      <c r="M19" s="16">
        <f t="shared" si="1"/>
        <v>0</v>
      </c>
      <c r="N19" s="7">
        <f t="shared" si="2"/>
        <v>0</v>
      </c>
    </row>
    <row r="20" spans="1:14" x14ac:dyDescent="0.25">
      <c r="A20" s="4">
        <v>2019</v>
      </c>
      <c r="B20" s="16">
        <v>7947</v>
      </c>
      <c r="C20" s="16">
        <v>6045</v>
      </c>
      <c r="D20" s="16">
        <v>45757000</v>
      </c>
      <c r="E20" s="6"/>
      <c r="F20" s="22">
        <v>2019</v>
      </c>
      <c r="G20" s="16">
        <v>8113</v>
      </c>
      <c r="H20" s="16">
        <v>6310</v>
      </c>
      <c r="I20" s="7">
        <v>46277000</v>
      </c>
      <c r="J20" s="6"/>
      <c r="K20" s="4">
        <v>2019</v>
      </c>
      <c r="L20" s="16">
        <f>G20-B20</f>
        <v>166</v>
      </c>
      <c r="M20" s="16">
        <f>H20-C20</f>
        <v>265</v>
      </c>
      <c r="N20" s="7">
        <f>I20-D20</f>
        <v>520000</v>
      </c>
    </row>
    <row r="21" spans="1:14" x14ac:dyDescent="0.25">
      <c r="A21" s="4">
        <v>2020</v>
      </c>
      <c r="B21" s="16">
        <v>6887</v>
      </c>
      <c r="C21" s="16">
        <v>5856</v>
      </c>
      <c r="D21" s="16">
        <v>45736000</v>
      </c>
      <c r="E21" s="6"/>
      <c r="F21" s="22">
        <v>2020</v>
      </c>
      <c r="G21" s="16">
        <v>7084</v>
      </c>
      <c r="H21" s="16">
        <v>6278</v>
      </c>
      <c r="I21" s="7">
        <v>46494000</v>
      </c>
      <c r="J21" s="6"/>
      <c r="K21" s="4">
        <v>2020</v>
      </c>
      <c r="L21" s="16">
        <f t="shared" ref="L21:L27" si="3">G21-B21</f>
        <v>197</v>
      </c>
      <c r="M21" s="16">
        <f t="shared" ref="M21:N27" si="4">H21-C21</f>
        <v>422</v>
      </c>
      <c r="N21" s="7">
        <f t="shared" si="4"/>
        <v>758000</v>
      </c>
    </row>
    <row r="22" spans="1:14" x14ac:dyDescent="0.25">
      <c r="A22" s="4">
        <v>2021</v>
      </c>
      <c r="B22" s="16">
        <v>6882</v>
      </c>
      <c r="C22" s="16">
        <v>5873</v>
      </c>
      <c r="D22" s="16">
        <v>45891000</v>
      </c>
      <c r="E22" s="6"/>
      <c r="F22" s="22">
        <v>2021</v>
      </c>
      <c r="G22" s="16">
        <v>7141</v>
      </c>
      <c r="H22" s="16">
        <v>6323</v>
      </c>
      <c r="I22" s="7">
        <v>46698000</v>
      </c>
      <c r="J22" s="6"/>
      <c r="K22" s="4">
        <v>2021</v>
      </c>
      <c r="L22" s="16">
        <f t="shared" si="3"/>
        <v>259</v>
      </c>
      <c r="M22" s="16">
        <f t="shared" si="4"/>
        <v>450</v>
      </c>
      <c r="N22" s="7">
        <f t="shared" si="4"/>
        <v>807000</v>
      </c>
    </row>
    <row r="23" spans="1:14" x14ac:dyDescent="0.25">
      <c r="A23" s="4">
        <v>2022</v>
      </c>
      <c r="B23" s="16">
        <v>6424</v>
      </c>
      <c r="C23" s="16">
        <v>5507</v>
      </c>
      <c r="D23" s="16">
        <v>43980000</v>
      </c>
      <c r="E23" s="6"/>
      <c r="F23" s="22">
        <v>2022</v>
      </c>
      <c r="G23" s="16">
        <v>6652</v>
      </c>
      <c r="H23" s="16">
        <v>5877</v>
      </c>
      <c r="I23" s="7">
        <v>44706000</v>
      </c>
      <c r="J23" s="6"/>
      <c r="K23" s="4">
        <v>2022</v>
      </c>
      <c r="L23" s="16">
        <f t="shared" si="3"/>
        <v>228</v>
      </c>
      <c r="M23" s="16">
        <f t="shared" si="4"/>
        <v>370</v>
      </c>
      <c r="N23" s="7">
        <f t="shared" si="4"/>
        <v>726000</v>
      </c>
    </row>
    <row r="24" spans="1:14" x14ac:dyDescent="0.25">
      <c r="A24" s="4">
        <v>2023</v>
      </c>
      <c r="B24" s="16">
        <v>5552</v>
      </c>
      <c r="C24" s="16">
        <v>4902</v>
      </c>
      <c r="D24" s="16">
        <v>40230000</v>
      </c>
      <c r="E24" s="6"/>
      <c r="F24" s="22">
        <v>2023</v>
      </c>
      <c r="G24" s="16">
        <v>5700</v>
      </c>
      <c r="H24" s="16">
        <v>5234</v>
      </c>
      <c r="I24" s="7">
        <v>40930000</v>
      </c>
      <c r="J24" s="6"/>
      <c r="K24" s="4">
        <v>2023</v>
      </c>
      <c r="L24" s="16">
        <f t="shared" si="3"/>
        <v>148</v>
      </c>
      <c r="M24" s="16">
        <f t="shared" si="4"/>
        <v>332</v>
      </c>
      <c r="N24" s="7">
        <f t="shared" si="4"/>
        <v>700000</v>
      </c>
    </row>
    <row r="25" spans="1:14" x14ac:dyDescent="0.25">
      <c r="A25" s="4">
        <v>2024</v>
      </c>
      <c r="B25" s="16">
        <v>5883</v>
      </c>
      <c r="C25" s="16">
        <v>5051</v>
      </c>
      <c r="D25" s="16">
        <v>40381000</v>
      </c>
      <c r="E25" s="6"/>
      <c r="F25" s="22">
        <v>2024</v>
      </c>
      <c r="G25" s="16">
        <v>6089</v>
      </c>
      <c r="H25" s="16">
        <v>5367</v>
      </c>
      <c r="I25" s="7">
        <v>41080000</v>
      </c>
      <c r="J25" s="6"/>
      <c r="K25" s="4">
        <v>2024</v>
      </c>
      <c r="L25" s="16">
        <f t="shared" si="3"/>
        <v>206</v>
      </c>
      <c r="M25" s="16">
        <f t="shared" si="4"/>
        <v>316</v>
      </c>
      <c r="N25" s="7">
        <f t="shared" si="4"/>
        <v>699000</v>
      </c>
    </row>
    <row r="26" spans="1:14" x14ac:dyDescent="0.25">
      <c r="A26" s="4">
        <v>2025</v>
      </c>
      <c r="B26" s="16">
        <v>4255</v>
      </c>
      <c r="C26" s="16">
        <v>4953</v>
      </c>
      <c r="D26" s="16">
        <v>39283000</v>
      </c>
      <c r="E26" s="6"/>
      <c r="F26" s="22">
        <v>2025</v>
      </c>
      <c r="G26" s="16">
        <v>4406</v>
      </c>
      <c r="H26" s="16">
        <v>5267</v>
      </c>
      <c r="I26" s="7">
        <v>39940000</v>
      </c>
      <c r="J26" s="6"/>
      <c r="K26" s="4">
        <v>2025</v>
      </c>
      <c r="L26" s="16">
        <f t="shared" si="3"/>
        <v>151</v>
      </c>
      <c r="M26" s="16">
        <f t="shared" si="4"/>
        <v>314</v>
      </c>
      <c r="N26" s="7">
        <f t="shared" si="4"/>
        <v>657000</v>
      </c>
    </row>
    <row r="27" spans="1:14" x14ac:dyDescent="0.25">
      <c r="A27" s="11">
        <v>2026</v>
      </c>
      <c r="B27" s="17">
        <v>2749</v>
      </c>
      <c r="C27" s="17">
        <v>4879</v>
      </c>
      <c r="D27" s="17">
        <v>39271000</v>
      </c>
      <c r="E27" s="8"/>
      <c r="F27" s="15">
        <v>2026</v>
      </c>
      <c r="G27" s="17">
        <v>2830</v>
      </c>
      <c r="H27" s="17">
        <v>5155</v>
      </c>
      <c r="I27" s="9">
        <v>39830000</v>
      </c>
      <c r="J27" s="8"/>
      <c r="K27" s="11">
        <v>2026</v>
      </c>
      <c r="L27" s="17">
        <f t="shared" si="3"/>
        <v>81</v>
      </c>
      <c r="M27" s="17">
        <f t="shared" si="4"/>
        <v>276</v>
      </c>
      <c r="N27" s="9">
        <f t="shared" si="4"/>
        <v>559000</v>
      </c>
    </row>
    <row r="28" spans="1:14" x14ac:dyDescent="0.25">
      <c r="E28" s="18"/>
    </row>
  </sheetData>
  <mergeCells count="6">
    <mergeCell ref="A10:N10"/>
    <mergeCell ref="A8:N8"/>
    <mergeCell ref="A15:D15"/>
    <mergeCell ref="F15:I15"/>
    <mergeCell ref="K15:N15"/>
    <mergeCell ref="A11:N11"/>
  </mergeCells>
  <printOptions horizontalCentered="1"/>
  <pageMargins left="0.2" right="0.2" top="0.75" bottom="0.75" header="0.3" footer="0.3"/>
  <pageSetup scale="97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198518A5230C4596C51BBF8EAE9A24" ma:contentTypeVersion="" ma:contentTypeDescription="Create a new document." ma:contentTypeScope="" ma:versionID="da6f7badaa3b6cb37ce1db28ae9dce97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B19F13-B7D5-4F05-A681-75E959C5A786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2B1EFB9E-CE92-48BD-99CC-157601691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AF9B8-73C4-48A9-83A9-538E76E4A2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Staff-31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