
<file path=[Content_Types].xml><?xml version="1.0" encoding="utf-8"?>
<Types xmlns="http://schemas.openxmlformats.org/package/2006/content-types">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customXml/itemProps1.xml" ContentType="application/vnd.openxmlformats-officedocument.customXml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Default Extension="rels" ContentType="application/vnd.openxmlformats-package.relationships+xml"/>
  <Default Extension="xml" ContentType="application/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345" windowWidth="19410" windowHeight="946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E14" i="1" l="1"/>
  <c r="E15" i="1"/>
  <c r="E16" i="1"/>
  <c r="E17" i="1"/>
  <c r="E18" i="1"/>
  <c r="E19" i="1"/>
  <c r="E20" i="1"/>
  <c r="E13" i="1"/>
  <c r="D13" i="1"/>
  <c r="B11" i="1" l="1"/>
  <c r="C11" i="1"/>
  <c r="E11" i="1"/>
  <c r="B12" i="1"/>
  <c r="C12" i="1"/>
  <c r="E12" i="1"/>
  <c r="B13" i="1"/>
  <c r="C13" i="1"/>
  <c r="B14" i="1"/>
  <c r="C14" i="1"/>
  <c r="D14" i="1"/>
  <c r="B15" i="1"/>
  <c r="C15" i="1"/>
  <c r="D15" i="1"/>
  <c r="B16" i="1"/>
  <c r="C16" i="1"/>
  <c r="D16" i="1"/>
  <c r="B17" i="1"/>
  <c r="C17" i="1"/>
  <c r="D17" i="1"/>
  <c r="B18" i="1"/>
  <c r="C18" i="1"/>
  <c r="D18" i="1"/>
  <c r="B19" i="1"/>
  <c r="C19" i="1"/>
  <c r="D19" i="1"/>
  <c r="B20" i="1"/>
  <c r="C20" i="1"/>
  <c r="D20" i="1"/>
</calcChain>
</file>

<file path=xl/sharedStrings.xml><?xml version="1.0" encoding="utf-8"?>
<sst xmlns="http://schemas.openxmlformats.org/spreadsheetml/2006/main" count="16" uniqueCount="13">
  <si>
    <t>FGT</t>
  </si>
  <si>
    <t>Gulfstream</t>
  </si>
  <si>
    <t xml:space="preserve">Sabal Trail  </t>
  </si>
  <si>
    <t>(%)</t>
  </si>
  <si>
    <r>
      <t>Upstream Pipelines</t>
    </r>
    <r>
      <rPr>
        <b/>
        <vertAlign val="superscript"/>
        <sz val="11"/>
        <color theme="1"/>
        <rFont val="Calibri"/>
        <family val="2"/>
        <scheme val="minor"/>
      </rPr>
      <t xml:space="preserve"> (1)</t>
    </r>
  </si>
  <si>
    <r>
      <rPr>
        <vertAlign val="superscript"/>
        <sz val="8"/>
        <color theme="1"/>
        <rFont val="Calibri"/>
        <family val="2"/>
        <scheme val="minor"/>
      </rPr>
      <t>(1)</t>
    </r>
    <r>
      <rPr>
        <sz val="8"/>
        <color theme="1"/>
        <rFont val="Calibri"/>
        <family val="2"/>
        <scheme val="minor"/>
      </rPr>
      <t xml:space="preserve">  Only FGT, Gulfstream and Sabal Trail deliver gas directly to FPL’s plants.  The Upstream Pipelines (Transcontinental Gas Pipeline, Gulf South, &amp; Southeast Supply Header) provide diversified supply for FGT, Gulfstream and Sabal Trail.  The annual totals assume FPL will extend all existing contracts beyond their initial term which is FPL’s current intent.  </t>
    </r>
  </si>
  <si>
    <t>Totals may not add due to rounding</t>
  </si>
  <si>
    <t>Florida Power &amp; Light Company</t>
  </si>
  <si>
    <t>Docket No. 150196-EI</t>
  </si>
  <si>
    <t>Staff's Second Set of Interrogatories</t>
  </si>
  <si>
    <t>Interrogatory No. 56</t>
  </si>
  <si>
    <t>Attachment No. 1</t>
  </si>
  <si>
    <t>Tab 1 of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</si>
</sst>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b/>
      <vertAlign val="superscript"/>
      <sz val="11"/>
      <color theme="1"/>
      <name val="Calibri"/>
      <family val="2"/>
      <scheme val="minor"/>
    </font>
    <font>
      <sz val="8"/>
      <color theme="1"/>
      <name val="Calibri"/>
      <family val="2"/>
      <scheme val="minor"/>
    </font>
    <font>
      <vertAlign val="superscript"/>
      <sz val="8"/>
      <color theme="1"/>
      <name val="Calibri"/>
      <family val="2"/>
      <scheme val="minor"/>
    </font>
  </fonts>
  <fills count="2">
    <fill>
      <patternFill patternType="none"/>
    </fill>
    <fill>
      <patternFill patternType="gray125"/>
    </fill>
  </fills>
  <borders count="10">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1">
    <xf numFmtId="0" fontId="0" fillId="0" borderId="0" xfId="0"/>
    <xf numFmtId="0" fontId="4" fillId="0" borderId="0" xfId="0" applyFont="1"/>
    <xf numFmtId="0" fontId="2" fillId="0" borderId="2" xfId="0" applyFont="1" applyBorder="1" applyAlignment="1">
      <alignment horizontal="center" wrapText="1"/>
    </xf>
    <xf numFmtId="0" fontId="0" fillId="0" borderId="3" xfId="0" applyBorder="1"/>
    <xf numFmtId="0" fontId="2" fillId="0" borderId="0" xfId="0" applyFont="1" applyBorder="1" applyAlignment="1">
      <alignment horizontal="center"/>
    </xf>
    <xf numFmtId="0" fontId="0" fillId="0" borderId="4" xfId="0" applyBorder="1" applyAlignment="1">
      <alignment horizontal="center"/>
    </xf>
    <xf numFmtId="164" fontId="0" fillId="0" borderId="0" xfId="1" applyNumberFormat="1" applyFont="1" applyBorder="1"/>
    <xf numFmtId="0" fontId="0" fillId="0" borderId="5" xfId="0" applyBorder="1"/>
    <xf numFmtId="0" fontId="2" fillId="0" borderId="8" xfId="0" applyFont="1" applyBorder="1" applyAlignment="1">
      <alignment horizontal="center"/>
    </xf>
    <xf numFmtId="0" fontId="0" fillId="0" borderId="9" xfId="0" applyBorder="1"/>
    <xf numFmtId="0" fontId="2" fillId="0" borderId="4" xfId="0" applyFont="1" applyBorder="1" applyAlignment="1">
      <alignment horizontal="center" wrapText="1"/>
    </xf>
    <xf numFmtId="0" fontId="0" fillId="0" borderId="0" xfId="0"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center"/>
    </xf>
    <xf numFmtId="165" fontId="0" fillId="0" borderId="9" xfId="2" applyNumberFormat="1" applyFont="1" applyBorder="1"/>
    <xf numFmtId="165" fontId="0" fillId="0" borderId="9" xfId="1" applyNumberFormat="1" applyFont="1" applyBorder="1"/>
    <xf numFmtId="165" fontId="0" fillId="0" borderId="4" xfId="2" applyNumberFormat="1" applyFont="1" applyBorder="1"/>
    <xf numFmtId="165" fontId="0" fillId="0" borderId="7" xfId="2" applyNumberFormat="1" applyFont="1" applyBorder="1"/>
    <xf numFmtId="0" fontId="4" fillId="0" borderId="1" xfId="0" applyFont="1" applyBorder="1" applyAlignment="1">
      <alignment wrapText="1"/>
    </xf>
    <xf numFmtId="0" fontId="2" fillId="0" borderId="0" xfId="0" applyFont="1"/>
    <xf numFmtId="0" fontId="4" fillId="0" borderId="0" xfId="0" applyFont="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5" Type="http://schemas.openxmlformats.org/officeDocument/2006/relationships/styles" Target="styles.xml" />
  <Relationship Id="rId4" Type="http://schemas.openxmlformats.org/officeDocument/2006/relationships/theme" Target="theme/theme1.xml" />
  <Relationship Id="rId6" Type="http://schemas.openxmlformats.org/officeDocument/2006/relationships/sharedStrings" Target="sharedStrings.xml" />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8" Type="http://schemas.openxmlformats.org/officeDocument/2006/relationships/customXml" Target="../customXml/item1.xml" />
  <Relationship Id="rId7" Type="http://schemas.openxmlformats.org/officeDocument/2006/relationships/calcChain" Target="calcChain.xml" />
  <Relationship Id="rId10" Type="http://schemas.openxmlformats.org/officeDocument/2006/relationships/customXml" Target="../customXml/item3.xml" />
  <Relationship Id="rId9" Type="http://schemas.openxmlformats.org/officeDocument/2006/relationships/customXml" Target="../customXml/item2.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abSelected="1" workbookViewId="0">
      <selection activeCell="A7" sqref="A7"/>
    </sheetView>
  </sheetViews>
  <sheetFormatPr defaultRowHeight="15" x14ac:dyDescent="0.25"/>
  <cols>
    <col min="2" max="2" width="12.5703125" bestFit="1" customWidth="1"/>
    <col min="3" max="3" width="13.28515625" customWidth="1"/>
    <col min="4" max="4" width="13.7109375" customWidth="1"/>
    <col min="5" max="5" width="15.7109375" customWidth="1"/>
    <col min="6" max="6" width="14.28515625" hidden="1" customWidth="1"/>
  </cols>
  <sheetData>
    <row r="1" spans="1:6" ht="14.45" x14ac:dyDescent="0.3">
      <c r="A1" s="19" t="s">
        <v>7</v>
      </c>
    </row>
    <row r="2" spans="1:6" ht="14.45" x14ac:dyDescent="0.3">
      <c r="A2" s="19" t="s">
        <v>8</v>
      </c>
    </row>
    <row r="3" spans="1:6" ht="14.45" x14ac:dyDescent="0.3">
      <c r="A3" s="19" t="s">
        <v>9</v>
      </c>
    </row>
    <row r="4" spans="1:6" ht="14.45" x14ac:dyDescent="0.3">
      <c r="A4" s="19" t="s">
        <v>10</v>
      </c>
    </row>
    <row r="5" spans="1:6" ht="14.45" x14ac:dyDescent="0.3">
      <c r="A5" s="19" t="s">
        <v>11</v>
      </c>
    </row>
    <row r="6" spans="1:6" ht="14.45" x14ac:dyDescent="0.3">
      <c r="A6" s="19" t="s">
        <v>12</v>
      </c>
    </row>
    <row r="8" spans="1:6" ht="35.450000000000003" customHeight="1" x14ac:dyDescent="0.3">
      <c r="A8" s="18" t="s">
        <v>6</v>
      </c>
      <c r="B8" s="8" t="s">
        <v>0</v>
      </c>
      <c r="C8" s="8" t="s">
        <v>1</v>
      </c>
      <c r="D8" s="8" t="s">
        <v>2</v>
      </c>
      <c r="E8" s="2" t="s">
        <v>4</v>
      </c>
      <c r="F8" s="10"/>
    </row>
    <row r="9" spans="1:6" ht="14.45" x14ac:dyDescent="0.3">
      <c r="A9" s="7"/>
      <c r="B9" s="12" t="s">
        <v>3</v>
      </c>
      <c r="C9" s="12" t="s">
        <v>3</v>
      </c>
      <c r="D9" s="12" t="s">
        <v>3</v>
      </c>
      <c r="E9" s="13" t="s">
        <v>3</v>
      </c>
      <c r="F9" s="4"/>
    </row>
    <row r="10" spans="1:6" ht="14.45" x14ac:dyDescent="0.3">
      <c r="A10" s="3"/>
      <c r="B10" s="9"/>
      <c r="C10" s="9"/>
      <c r="D10" s="9"/>
      <c r="E10" s="5"/>
      <c r="F10" s="11"/>
    </row>
    <row r="11" spans="1:6" ht="14.45" x14ac:dyDescent="0.3">
      <c r="A11" s="3">
        <v>2015</v>
      </c>
      <c r="B11" s="14">
        <f>1258000.16666666/F11</f>
        <v>0.42391399152430354</v>
      </c>
      <c r="C11" s="14">
        <f t="shared" ref="C11:C20" si="0">695000/F11</f>
        <v>0.23419728543442894</v>
      </c>
      <c r="D11" s="15"/>
      <c r="E11" s="16">
        <f>(580000+234583+200000)/F11</f>
        <v>0.34188861071643051</v>
      </c>
      <c r="F11" s="6">
        <v>2967583.499999993</v>
      </c>
    </row>
    <row r="12" spans="1:6" ht="14.45" x14ac:dyDescent="0.3">
      <c r="A12" s="3">
        <v>2016</v>
      </c>
      <c r="B12" s="14">
        <f>1258000.16666666/F12</f>
        <v>0.42424756629583849</v>
      </c>
      <c r="C12" s="14">
        <f t="shared" si="0"/>
        <v>0.23438157353896164</v>
      </c>
      <c r="D12" s="15"/>
      <c r="E12" s="16">
        <f>(580000+284583+147667)/F12</f>
        <v>0.34137086016519985</v>
      </c>
      <c r="F12" s="6">
        <v>2965250.16666666</v>
      </c>
    </row>
    <row r="13" spans="1:6" ht="14.45" x14ac:dyDescent="0.3">
      <c r="A13" s="3">
        <v>2017</v>
      </c>
      <c r="B13" s="14">
        <f t="shared" ref="B13:B20" si="1">1216000.5/F13</f>
        <v>0.38423261862900737</v>
      </c>
      <c r="C13" s="14">
        <f t="shared" si="0"/>
        <v>0.21960654617095973</v>
      </c>
      <c r="D13" s="14">
        <f>267667/F13</f>
        <v>8.4577590494880978E-2</v>
      </c>
      <c r="E13" s="16">
        <f>(580000+284583+121500)/F13</f>
        <v>0.3115831393782712</v>
      </c>
      <c r="F13" s="6">
        <v>3164750.8333333335</v>
      </c>
    </row>
    <row r="14" spans="1:6" ht="14.45" x14ac:dyDescent="0.3">
      <c r="A14" s="3">
        <v>2018</v>
      </c>
      <c r="B14" s="14">
        <f t="shared" si="1"/>
        <v>0.36881091336116567</v>
      </c>
      <c r="C14" s="14">
        <f t="shared" si="0"/>
        <v>0.21079233502454162</v>
      </c>
      <c r="D14" s="14">
        <f>400000/F14</f>
        <v>0.12131932951052755</v>
      </c>
      <c r="E14" s="16">
        <f t="shared" ref="E14:E20" si="2">(580000+284583+121500)/F14</f>
        <v>0.29907732100432388</v>
      </c>
      <c r="F14" s="6">
        <v>3297083.8333333335</v>
      </c>
    </row>
    <row r="15" spans="1:6" ht="14.45" x14ac:dyDescent="0.3">
      <c r="A15" s="3">
        <v>2019</v>
      </c>
      <c r="B15" s="14">
        <f t="shared" si="1"/>
        <v>0.36881091336116567</v>
      </c>
      <c r="C15" s="14">
        <f t="shared" si="0"/>
        <v>0.21079233502454162</v>
      </c>
      <c r="D15" s="14">
        <f>400000/F15</f>
        <v>0.12131932951052755</v>
      </c>
      <c r="E15" s="16">
        <f t="shared" si="2"/>
        <v>0.29907732100432388</v>
      </c>
      <c r="F15" s="6">
        <v>3297083.8333333335</v>
      </c>
    </row>
    <row r="16" spans="1:6" ht="14.45" x14ac:dyDescent="0.3">
      <c r="A16" s="3">
        <v>2020</v>
      </c>
      <c r="B16" s="14">
        <f t="shared" si="1"/>
        <v>0.35451039709670429</v>
      </c>
      <c r="C16" s="14">
        <f t="shared" si="0"/>
        <v>0.20261893476376819</v>
      </c>
      <c r="D16" s="14">
        <f>533000.333333333/F16</f>
        <v>0.15538987017083927</v>
      </c>
      <c r="E16" s="16">
        <f t="shared" si="2"/>
        <v>0.28748070078944005</v>
      </c>
      <c r="F16" s="6">
        <v>3430084.1666663336</v>
      </c>
    </row>
    <row r="17" spans="1:6" ht="14.45" x14ac:dyDescent="0.3">
      <c r="A17" s="3">
        <v>2021</v>
      </c>
      <c r="B17" s="14">
        <f t="shared" si="1"/>
        <v>0.34771842996996116</v>
      </c>
      <c r="C17" s="14">
        <f t="shared" si="0"/>
        <v>0.19873701435905905</v>
      </c>
      <c r="D17" s="14">
        <f>600000/F17</f>
        <v>0.17157152318767688</v>
      </c>
      <c r="E17" s="16">
        <f t="shared" si="2"/>
        <v>0.28197293716578997</v>
      </c>
      <c r="F17" s="6">
        <v>3497083.8333333335</v>
      </c>
    </row>
    <row r="18" spans="1:6" ht="14.45" x14ac:dyDescent="0.3">
      <c r="A18" s="3">
        <v>2022</v>
      </c>
      <c r="B18" s="14">
        <f t="shared" si="1"/>
        <v>0.34771842996996116</v>
      </c>
      <c r="C18" s="14">
        <f t="shared" si="0"/>
        <v>0.19873701435905905</v>
      </c>
      <c r="D18" s="14">
        <f>600000/F18</f>
        <v>0.17157152318767688</v>
      </c>
      <c r="E18" s="16">
        <f t="shared" si="2"/>
        <v>0.28197293716578997</v>
      </c>
      <c r="F18" s="6">
        <v>3497083.8333333335</v>
      </c>
    </row>
    <row r="19" spans="1:6" ht="14.45" x14ac:dyDescent="0.3">
      <c r="A19" s="3">
        <v>2023</v>
      </c>
      <c r="B19" s="14">
        <f t="shared" si="1"/>
        <v>0.34771842996996116</v>
      </c>
      <c r="C19" s="14">
        <f t="shared" si="0"/>
        <v>0.19873701435905905</v>
      </c>
      <c r="D19" s="14">
        <f>600000/F19</f>
        <v>0.17157152318767688</v>
      </c>
      <c r="E19" s="16">
        <f t="shared" si="2"/>
        <v>0.28197293716578997</v>
      </c>
      <c r="F19" s="6">
        <v>3497083.8333333335</v>
      </c>
    </row>
    <row r="20" spans="1:6" ht="14.45" x14ac:dyDescent="0.3">
      <c r="A20" s="7">
        <v>2024</v>
      </c>
      <c r="B20" s="17">
        <f t="shared" si="1"/>
        <v>0.34771842996996116</v>
      </c>
      <c r="C20" s="17">
        <f t="shared" si="0"/>
        <v>0.19873701435905905</v>
      </c>
      <c r="D20" s="17">
        <f>600000/F20</f>
        <v>0.17157152318767688</v>
      </c>
      <c r="E20" s="17">
        <f t="shared" si="2"/>
        <v>0.28197293716578997</v>
      </c>
      <c r="F20" s="6">
        <v>3497083.8333333335</v>
      </c>
    </row>
    <row r="22" spans="1:6" ht="41.45" customHeight="1" x14ac:dyDescent="0.25">
      <c r="A22" s="20" t="s">
        <v>5</v>
      </c>
      <c r="B22" s="20"/>
      <c r="C22" s="20"/>
      <c r="D22" s="20"/>
      <c r="E22" s="20"/>
    </row>
    <row r="23" spans="1:6" ht="14.45" x14ac:dyDescent="0.3">
      <c r="A23" s="1"/>
    </row>
    <row r="24" spans="1:6" ht="14.45" x14ac:dyDescent="0.3">
      <c r="A24" s="1"/>
    </row>
    <row r="25" spans="1:6" ht="14.45" x14ac:dyDescent="0.3">
      <c r="A25" s="1"/>
    </row>
  </sheetData>
  <mergeCells count="1">
    <mergeCell ref="A22:E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70344E14C9D347AD49A1A52662878C" ma:contentTypeVersion="" ma:contentTypeDescription="Create a new document." ma:contentTypeScope="" ma:versionID="f4623db31bb96f0e5b6c5b566b8673d5">
  <xsd:schema xmlns:xsd="http://www.w3.org/2001/XMLSchema" xmlns:xs="http://www.w3.org/2001/XMLSchema" xmlns:p="http://schemas.microsoft.com/office/2006/metadata/properties" xmlns:ns2="c85253b9-0a55-49a1-98ad-b5b6252d7079" targetNamespace="http://schemas.microsoft.com/office/2006/metadata/properties" ma:root="true" ma:fieldsID="ce7e9296015639994c0241091a34abd8" ns2:_="">
    <xsd:import namespace="c85253b9-0a55-49a1-98ad-b5b6252d7079"/>
    <xsd:element name="properties">
      <xsd:complexType>
        <xsd:sequence>
          <xsd:element name="documentManagement">
            <xsd:complexType>
              <xsd:all>
                <xsd:element ref="ns2:Comments" minOccurs="0"/>
                <xsd:element ref="ns2:Document_x0020_Status"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Status xmlns="c85253b9-0a55-49a1-98ad-b5b6252d7079">Draft</Document_x0020_Status>
    <Comments xmlns="c85253b9-0a55-49a1-98ad-b5b6252d7079" xsi:nil="true"/>
    <Document_x0020_Type xmlns="c85253b9-0a55-49a1-98ad-b5b6252d7079">Answer</Document_x0020_Type>
  </documentManagement>
</p:properties>
</file>

<file path=customXml/itemProps1.xml><?xml version="1.0" encoding="utf-8"?>
<ds:datastoreItem xmlns:ds="http://schemas.openxmlformats.org/officeDocument/2006/customXml" ds:itemID="{B9430634-969B-4286-8611-DDEBDDF30B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2BAD7D-A80D-44B2-A933-A864E9612AE2}">
  <ds:schemaRefs>
    <ds:schemaRef ds:uri="http://schemas.microsoft.com/sharepoint/v3/contenttype/forms"/>
  </ds:schemaRefs>
</ds:datastoreItem>
</file>

<file path=customXml/itemProps3.xml><?xml version="1.0" encoding="utf-8"?>
<ds:datastoreItem xmlns:ds="http://schemas.openxmlformats.org/officeDocument/2006/customXml" ds:itemID="{0DBAADFC-638D-40A6-BA36-D393773825E0}">
  <ds:schemaRefs>
    <ds:schemaRef ds:uri="http://schemas.microsoft.com/office/2006/metadata/properties"/>
    <ds:schemaRef ds:uri="http://schemas.microsoft.com/office/infopath/2007/PartnerControls"/>
    <ds:schemaRef ds:uri="c85253b9-0a55-49a1-98ad-b5b6252d70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