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396" windowWidth="20376" windowHeight="11796"/>
  </bookViews>
  <sheets>
    <sheet name="Int14_AnnualRevReq" sheetId="1" r:id="rId1"/>
  </sheets>
  <externalReferences>
    <externalReference r:id="rId2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0" hidden="1">'[1]ST Corrections'!#REF!</definedName>
    <definedName name="_ATPRegress_Range1" hidden="1">'[1]ST Corrections'!#REF!</definedName>
    <definedName name="_ATPRegress_Range2" localSheetId="0" hidden="1">'[1]ST Corrections'!#REF!</definedName>
    <definedName name="_ATPRegress_Range2" hidden="1">'[1]ST Corrections'!#REF!</definedName>
    <definedName name="_ATPRegress_Range3" localSheetId="0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SAPBEXdnldView" hidden="1">"1XUJJFJ8R5QV7UA197R4V9JX3"</definedName>
    <definedName name="SAPBEXrevision" hidden="1">2</definedName>
    <definedName name="SAPBEXsysID" hidden="1">"GP1"</definedName>
    <definedName name="SAPBEXwbID" hidden="1">"0QPV4RF636ZQNL5RK8PWSJVGT"</definedName>
    <definedName name="wrn.95cap." hidden="1">{#N/A,#N/A,FALSE,"95CAPGRY"}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 calcMode="autoNoTable"/>
</workbook>
</file>

<file path=xl/calcChain.xml><?xml version="1.0" encoding="utf-8"?>
<calcChain xmlns="http://schemas.openxmlformats.org/spreadsheetml/2006/main">
  <c r="L71" i="1" l="1"/>
  <c r="I71" i="1"/>
  <c r="F71" i="1"/>
  <c r="B20" i="1"/>
  <c r="D20" i="1" s="1"/>
  <c r="D19" i="1"/>
  <c r="M19" i="1" s="1"/>
  <c r="D18" i="1"/>
  <c r="G18" i="1" s="1"/>
  <c r="G20" i="1" l="1"/>
  <c r="J20" i="1"/>
  <c r="G19" i="1"/>
  <c r="J18" i="1"/>
  <c r="J19" i="1"/>
  <c r="M18" i="1"/>
  <c r="B21" i="1"/>
  <c r="B22" i="1" s="1"/>
  <c r="B23" i="1" s="1"/>
  <c r="B24" i="1"/>
  <c r="D23" i="1"/>
  <c r="M20" i="1"/>
  <c r="D21" i="1"/>
  <c r="D22" i="1" l="1"/>
  <c r="G22" i="1" s="1"/>
  <c r="M21" i="1"/>
  <c r="J21" i="1"/>
  <c r="G21" i="1"/>
  <c r="J23" i="1"/>
  <c r="G23" i="1"/>
  <c r="M23" i="1"/>
  <c r="J22" i="1"/>
  <c r="B25" i="1"/>
  <c r="D24" i="1"/>
  <c r="M22" i="1" l="1"/>
  <c r="G24" i="1"/>
  <c r="M24" i="1"/>
  <c r="J24" i="1"/>
  <c r="B26" i="1"/>
  <c r="D25" i="1"/>
  <c r="M25" i="1" l="1"/>
  <c r="J25" i="1"/>
  <c r="G25" i="1"/>
  <c r="D26" i="1"/>
  <c r="B27" i="1"/>
  <c r="M26" i="1" l="1"/>
  <c r="J26" i="1"/>
  <c r="G26" i="1"/>
  <c r="B28" i="1"/>
  <c r="D27" i="1"/>
  <c r="J27" i="1" l="1"/>
  <c r="G27" i="1"/>
  <c r="M27" i="1"/>
  <c r="B29" i="1"/>
  <c r="D28" i="1"/>
  <c r="B30" i="1" l="1"/>
  <c r="D29" i="1"/>
  <c r="G28" i="1"/>
  <c r="M28" i="1"/>
  <c r="J28" i="1"/>
  <c r="M29" i="1" l="1"/>
  <c r="J29" i="1"/>
  <c r="G29" i="1"/>
  <c r="B31" i="1"/>
  <c r="D30" i="1"/>
  <c r="B32" i="1" l="1"/>
  <c r="D31" i="1"/>
  <c r="M30" i="1"/>
  <c r="J30" i="1"/>
  <c r="G30" i="1"/>
  <c r="J31" i="1" l="1"/>
  <c r="G31" i="1"/>
  <c r="M31" i="1"/>
  <c r="B33" i="1"/>
  <c r="D32" i="1"/>
  <c r="B34" i="1" l="1"/>
  <c r="D33" i="1"/>
  <c r="G32" i="1"/>
  <c r="M32" i="1"/>
  <c r="J32" i="1"/>
  <c r="M33" i="1" l="1"/>
  <c r="J33" i="1"/>
  <c r="G33" i="1"/>
  <c r="B35" i="1"/>
  <c r="D34" i="1"/>
  <c r="B36" i="1" l="1"/>
  <c r="D35" i="1"/>
  <c r="M34" i="1"/>
  <c r="J34" i="1"/>
  <c r="G34" i="1"/>
  <c r="J35" i="1" l="1"/>
  <c r="G35" i="1"/>
  <c r="M35" i="1"/>
  <c r="B37" i="1"/>
  <c r="D36" i="1"/>
  <c r="B38" i="1" l="1"/>
  <c r="D37" i="1"/>
  <c r="G36" i="1"/>
  <c r="M36" i="1"/>
  <c r="J36" i="1"/>
  <c r="M37" i="1" l="1"/>
  <c r="J37" i="1"/>
  <c r="G37" i="1"/>
  <c r="B39" i="1"/>
  <c r="D38" i="1"/>
  <c r="B40" i="1" l="1"/>
  <c r="D39" i="1"/>
  <c r="M38" i="1"/>
  <c r="J38" i="1"/>
  <c r="G38" i="1"/>
  <c r="J39" i="1" l="1"/>
  <c r="G39" i="1"/>
  <c r="M39" i="1"/>
  <c r="B41" i="1"/>
  <c r="D40" i="1"/>
  <c r="B42" i="1" l="1"/>
  <c r="D41" i="1"/>
  <c r="G40" i="1"/>
  <c r="M40" i="1"/>
  <c r="J40" i="1"/>
  <c r="M41" i="1" l="1"/>
  <c r="J41" i="1"/>
  <c r="G41" i="1"/>
  <c r="D42" i="1"/>
  <c r="B43" i="1"/>
  <c r="M42" i="1" l="1"/>
  <c r="J42" i="1"/>
  <c r="G42" i="1"/>
  <c r="B44" i="1"/>
  <c r="D43" i="1"/>
  <c r="B45" i="1" l="1"/>
  <c r="D44" i="1"/>
  <c r="J43" i="1"/>
  <c r="G43" i="1"/>
  <c r="M43" i="1"/>
  <c r="G44" i="1" l="1"/>
  <c r="M44" i="1"/>
  <c r="J44" i="1"/>
  <c r="B46" i="1"/>
  <c r="D45" i="1"/>
  <c r="D46" i="1" l="1"/>
  <c r="B47" i="1"/>
  <c r="M45" i="1"/>
  <c r="J45" i="1"/>
  <c r="G45" i="1"/>
  <c r="B48" i="1" l="1"/>
  <c r="D47" i="1"/>
  <c r="M46" i="1"/>
  <c r="J46" i="1"/>
  <c r="G46" i="1"/>
  <c r="J47" i="1" l="1"/>
  <c r="G47" i="1"/>
  <c r="M47" i="1"/>
  <c r="B49" i="1"/>
  <c r="D48" i="1"/>
  <c r="B50" i="1" l="1"/>
  <c r="D49" i="1"/>
  <c r="G48" i="1"/>
  <c r="M48" i="1"/>
  <c r="J48" i="1"/>
  <c r="M49" i="1" l="1"/>
  <c r="J49" i="1"/>
  <c r="G49" i="1"/>
  <c r="B51" i="1"/>
  <c r="D50" i="1"/>
  <c r="B52" i="1" l="1"/>
  <c r="D51" i="1"/>
  <c r="M50" i="1"/>
  <c r="J50" i="1"/>
  <c r="G50" i="1"/>
  <c r="J51" i="1" l="1"/>
  <c r="G51" i="1"/>
  <c r="M51" i="1"/>
  <c r="B53" i="1"/>
  <c r="D52" i="1"/>
  <c r="B54" i="1" l="1"/>
  <c r="D53" i="1"/>
  <c r="G52" i="1"/>
  <c r="M52" i="1"/>
  <c r="J52" i="1"/>
  <c r="M53" i="1" l="1"/>
  <c r="J53" i="1"/>
  <c r="G53" i="1"/>
  <c r="B55" i="1"/>
  <c r="D54" i="1"/>
  <c r="B56" i="1" l="1"/>
  <c r="D55" i="1"/>
  <c r="M54" i="1"/>
  <c r="J54" i="1"/>
  <c r="G54" i="1"/>
  <c r="J55" i="1" l="1"/>
  <c r="G55" i="1"/>
  <c r="M55" i="1"/>
  <c r="B57" i="1"/>
  <c r="D56" i="1"/>
  <c r="B58" i="1" l="1"/>
  <c r="D57" i="1"/>
  <c r="G56" i="1"/>
  <c r="M56" i="1"/>
  <c r="J56" i="1"/>
  <c r="M57" i="1" l="1"/>
  <c r="J57" i="1"/>
  <c r="G57" i="1"/>
  <c r="B59" i="1"/>
  <c r="D58" i="1"/>
  <c r="B60" i="1" l="1"/>
  <c r="D59" i="1"/>
  <c r="M58" i="1"/>
  <c r="J58" i="1"/>
  <c r="G58" i="1"/>
  <c r="J59" i="1" l="1"/>
  <c r="G59" i="1"/>
  <c r="M59" i="1"/>
  <c r="B61" i="1"/>
  <c r="D60" i="1"/>
  <c r="B62" i="1" l="1"/>
  <c r="D61" i="1"/>
  <c r="G60" i="1"/>
  <c r="M60" i="1"/>
  <c r="J60" i="1"/>
  <c r="M61" i="1" l="1"/>
  <c r="J61" i="1"/>
  <c r="G61" i="1"/>
  <c r="B63" i="1"/>
  <c r="D62" i="1"/>
  <c r="B64" i="1" l="1"/>
  <c r="D63" i="1"/>
  <c r="M62" i="1"/>
  <c r="J62" i="1"/>
  <c r="G62" i="1"/>
  <c r="J63" i="1" l="1"/>
  <c r="G63" i="1"/>
  <c r="M63" i="1"/>
  <c r="B65" i="1"/>
  <c r="D64" i="1"/>
  <c r="B66" i="1" l="1"/>
  <c r="D65" i="1"/>
  <c r="G64" i="1"/>
  <c r="M64" i="1"/>
  <c r="J64" i="1"/>
  <c r="M65" i="1" l="1"/>
  <c r="J65" i="1"/>
  <c r="G65" i="1"/>
  <c r="B67" i="1"/>
  <c r="D66" i="1"/>
  <c r="B68" i="1" l="1"/>
  <c r="D67" i="1"/>
  <c r="M66" i="1"/>
  <c r="J66" i="1"/>
  <c r="G66" i="1"/>
  <c r="J67" i="1" l="1"/>
  <c r="G67" i="1"/>
  <c r="M67" i="1"/>
  <c r="B69" i="1"/>
  <c r="D69" i="1" s="1"/>
  <c r="D68" i="1"/>
  <c r="M69" i="1" l="1"/>
  <c r="J69" i="1"/>
  <c r="G69" i="1"/>
  <c r="G71" i="1" s="1"/>
  <c r="G68" i="1"/>
  <c r="M68" i="1"/>
  <c r="J68" i="1"/>
  <c r="J71" i="1" l="1"/>
  <c r="M71" i="1"/>
</calcChain>
</file>

<file path=xl/sharedStrings.xml><?xml version="1.0" encoding="utf-8"?>
<sst xmlns="http://schemas.openxmlformats.org/spreadsheetml/2006/main" count="47" uniqueCount="25">
  <si>
    <t>A</t>
  </si>
  <si>
    <t>B</t>
  </si>
  <si>
    <t>C</t>
  </si>
  <si>
    <t>D</t>
  </si>
  <si>
    <t>E</t>
  </si>
  <si>
    <t>F</t>
  </si>
  <si>
    <t>G</t>
  </si>
  <si>
    <t>=AxB</t>
  </si>
  <si>
    <t>=AxD</t>
  </si>
  <si>
    <t>=AxF</t>
  </si>
  <si>
    <t>Present</t>
  </si>
  <si>
    <t>Nominal</t>
  </si>
  <si>
    <t>Present Value</t>
  </si>
  <si>
    <t xml:space="preserve">Value </t>
  </si>
  <si>
    <t>Revenue</t>
  </si>
  <si>
    <t>Factor</t>
  </si>
  <si>
    <t>Requirement:</t>
  </si>
  <si>
    <t>Without Project</t>
  </si>
  <si>
    <t>Duval-Raven</t>
  </si>
  <si>
    <t>Alternative I</t>
  </si>
  <si>
    <t>Year</t>
  </si>
  <si>
    <t>($ MM)</t>
  </si>
  <si>
    <t>TOTAL</t>
  </si>
  <si>
    <t>Table Provided in Response to Staff's Second Set of Interrogatories, Question 14</t>
  </si>
  <si>
    <t>Florida Power &amp; Light Company                               Docket No. 150263-EI                                                  Staff's Second Set of Interrogatories                       Interrogatory No. 14-Corrected                               Attachment No. 1                                                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</si>
</sst>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to &quot;0"/>
    <numFmt numFmtId="165" formatCode="&quot;$&quot;#,##0.0_);[Red]\(&quot;$&quot;#,##0.0\)"/>
    <numFmt numFmtId="166" formatCode="#,##0.0_);[Red]\(#,##0.0\)"/>
    <numFmt numFmtId="167" formatCode="_(\ #,##0.0_);_(\ \(#,##0.0\);_(&quot; - &quot;_);_(@_)"/>
    <numFmt numFmtId="168" formatCode="0.000000"/>
    <numFmt numFmtId="169" formatCode="0.000_)"/>
    <numFmt numFmtId="170" formatCode="0.00_)"/>
    <numFmt numFmtId="171" formatCode="0.0%"/>
  </numFmts>
  <fonts count="53">
    <font>
      <sz val="10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Tms Rmn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  <charset val="18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86"/>
    </font>
    <font>
      <b/>
      <sz val="11"/>
      <color indexed="9"/>
      <name val="Calibri"/>
      <family val="2"/>
    </font>
    <font>
      <sz val="11"/>
      <name val="Tms Rmn"/>
      <family val="1"/>
    </font>
    <font>
      <i/>
      <sz val="11"/>
      <color indexed="23"/>
      <name val="Calibri"/>
      <family val="2"/>
      <charset val="18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186"/>
    </font>
    <font>
      <sz val="8"/>
      <name val="Arial"/>
      <family val="2"/>
    </font>
    <font>
      <b/>
      <sz val="15"/>
      <color indexed="56"/>
      <name val="Calibri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56"/>
      <name val="Calibri"/>
      <family val="2"/>
    </font>
    <font>
      <sz val="11"/>
      <color indexed="62"/>
      <name val="Calibri"/>
      <family val="2"/>
      <charset val="186"/>
    </font>
    <font>
      <sz val="11"/>
      <color indexed="62"/>
      <name val="Calibri"/>
      <family val="2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</font>
    <font>
      <sz val="11"/>
      <color indexed="60"/>
      <name val="Calibri"/>
      <family val="2"/>
      <charset val="186"/>
    </font>
    <font>
      <sz val="11"/>
      <color indexed="60"/>
      <name val="Calibri"/>
      <family val="2"/>
    </font>
    <font>
      <b/>
      <i/>
      <sz val="16"/>
      <name val="Helv"/>
    </font>
    <font>
      <sz val="12"/>
      <name val="Helv"/>
    </font>
    <font>
      <b/>
      <sz val="11"/>
      <color indexed="63"/>
      <name val="Calibri"/>
      <family val="2"/>
      <charset val="186"/>
    </font>
    <font>
      <b/>
      <sz val="11"/>
      <color indexed="63"/>
      <name val="Calibri"/>
      <family val="2"/>
    </font>
    <font>
      <sz val="14"/>
      <name val="B Times Bold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1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</borders>
  <cellStyleXfs count="366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38" fontId="1" fillId="0" borderId="0" applyFont="0" applyFill="0" applyBorder="0" applyAlignment="0" applyProtection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38" fontId="1" fillId="0" borderId="0" applyFont="0" applyFill="0" applyBorder="0" applyAlignment="0" applyProtection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8" borderId="0" applyNumberFormat="0" applyBorder="0" applyAlignment="0" applyProtection="0"/>
    <xf numFmtId="0" fontId="7" fillId="16" borderId="0" applyNumberFormat="0" applyBorder="0" applyAlignment="0" applyProtection="0"/>
    <xf numFmtId="0" fontId="7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9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39" borderId="0" applyNumberFormat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2" fillId="40" borderId="3" applyNumberFormat="0" applyAlignment="0" applyProtection="0"/>
    <xf numFmtId="0" fontId="12" fillId="40" borderId="3" applyNumberFormat="0" applyAlignment="0" applyProtection="0"/>
    <xf numFmtId="0" fontId="12" fillId="40" borderId="3" applyNumberFormat="0" applyAlignment="0" applyProtection="0"/>
    <xf numFmtId="0" fontId="13" fillId="41" borderId="3" applyNumberFormat="0" applyAlignment="0" applyProtection="0"/>
    <xf numFmtId="0" fontId="14" fillId="42" borderId="4" applyNumberFormat="0" applyAlignment="0" applyProtection="0"/>
    <xf numFmtId="0" fontId="14" fillId="42" borderId="4" applyNumberFormat="0" applyAlignment="0" applyProtection="0"/>
    <xf numFmtId="0" fontId="14" fillId="42" borderId="4" applyNumberFormat="0" applyAlignment="0" applyProtection="0"/>
    <xf numFmtId="0" fontId="15" fillId="43" borderId="4" applyNumberFormat="0" applyAlignment="0" applyProtection="0"/>
    <xf numFmtId="169" fontId="16" fillId="0" borderId="0"/>
    <xf numFmtId="169" fontId="16" fillId="0" borderId="0"/>
    <xf numFmtId="169" fontId="16" fillId="0" borderId="0"/>
    <xf numFmtId="169" fontId="16" fillId="0" borderId="0"/>
    <xf numFmtId="169" fontId="16" fillId="0" borderId="0"/>
    <xf numFmtId="169" fontId="16" fillId="0" borderId="0"/>
    <xf numFmtId="169" fontId="16" fillId="0" borderId="0"/>
    <xf numFmtId="169" fontId="16" fillId="0" borderId="0"/>
    <xf numFmtId="0" fontId="5" fillId="0" borderId="0"/>
    <xf numFmtId="39" fontId="5" fillId="0" borderId="0"/>
    <xf numFmtId="0" fontId="5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38" fontId="21" fillId="41" borderId="0" applyNumberFormat="0" applyBorder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/>
    <xf numFmtId="10" fontId="21" fillId="44" borderId="8" applyNumberFormat="0" applyBorder="0" applyAlignment="0" applyProtection="0"/>
    <xf numFmtId="0" fontId="28" fillId="12" borderId="3" applyNumberFormat="0" applyAlignment="0" applyProtection="0"/>
    <xf numFmtId="0" fontId="28" fillId="12" borderId="3" applyNumberFormat="0" applyAlignment="0" applyProtection="0"/>
    <xf numFmtId="0" fontId="28" fillId="12" borderId="3" applyNumberFormat="0" applyAlignment="0" applyProtection="0"/>
    <xf numFmtId="0" fontId="29" fillId="13" borderId="3" applyNumberFormat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1" fillId="0" borderId="9" applyNumberFormat="0" applyFill="0" applyAlignment="0" applyProtection="0"/>
    <xf numFmtId="14" fontId="5" fillId="0" borderId="0">
      <alignment horizontal="center"/>
    </xf>
    <xf numFmtId="0" fontId="5" fillId="0" borderId="8">
      <alignment horizontal="right"/>
    </xf>
    <xf numFmtId="0" fontId="5" fillId="0" borderId="0">
      <alignment horizontal="center"/>
    </xf>
    <xf numFmtId="0" fontId="5" fillId="0" borderId="0">
      <alignment horizontal="center"/>
    </xf>
    <xf numFmtId="17" fontId="5" fillId="0" borderId="0">
      <alignment horizontal="center"/>
    </xf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3" fillId="46" borderId="0" applyNumberFormat="0" applyBorder="0" applyAlignment="0" applyProtection="0"/>
    <xf numFmtId="17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7" borderId="10" applyNumberFormat="0" applyAlignment="0" applyProtection="0"/>
    <xf numFmtId="0" fontId="3" fillId="47" borderId="10" applyNumberFormat="0" applyAlignment="0" applyProtection="0"/>
    <xf numFmtId="0" fontId="3" fillId="47" borderId="10" applyNumberFormat="0" applyAlignment="0" applyProtection="0"/>
    <xf numFmtId="0" fontId="7" fillId="44" borderId="10" applyNumberFormat="0" applyFont="0" applyAlignment="0" applyProtection="0"/>
    <xf numFmtId="0" fontId="35" fillId="48" borderId="8" applyNumberFormat="0" applyFont="0" applyFill="0" applyAlignment="0" applyProtection="0"/>
    <xf numFmtId="0" fontId="36" fillId="40" borderId="11" applyNumberFormat="0" applyAlignment="0" applyProtection="0"/>
    <xf numFmtId="0" fontId="36" fillId="40" borderId="11" applyNumberFormat="0" applyAlignment="0" applyProtection="0"/>
    <xf numFmtId="0" fontId="36" fillId="40" borderId="11" applyNumberFormat="0" applyAlignment="0" applyProtection="0"/>
    <xf numFmtId="0" fontId="37" fillId="41" borderId="11" applyNumberFormat="0" applyAlignment="0" applyProtection="0"/>
    <xf numFmtId="0" fontId="38" fillId="0" borderId="0">
      <alignment horizontal="centerContinuous"/>
    </xf>
    <xf numFmtId="0" fontId="5" fillId="0" borderId="0"/>
    <xf numFmtId="0" fontId="5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3" fillId="0" borderId="0"/>
    <xf numFmtId="0" fontId="5" fillId="0" borderId="0"/>
    <xf numFmtId="0" fontId="5" fillId="0" borderId="0"/>
    <xf numFmtId="4" fontId="39" fillId="49" borderId="12" applyNumberFormat="0" applyProtection="0">
      <alignment vertical="center"/>
    </xf>
    <xf numFmtId="4" fontId="40" fillId="46" borderId="12" applyNumberFormat="0" applyProtection="0">
      <alignment vertical="center"/>
    </xf>
    <xf numFmtId="4" fontId="39" fillId="46" borderId="12" applyNumberFormat="0" applyProtection="0">
      <alignment horizontal="left" vertical="center" indent="1"/>
    </xf>
    <xf numFmtId="0" fontId="39" fillId="46" borderId="12" applyNumberFormat="0" applyProtection="0">
      <alignment horizontal="left" vertical="top" indent="1"/>
    </xf>
    <xf numFmtId="4" fontId="39" fillId="50" borderId="0" applyNumberFormat="0" applyProtection="0">
      <alignment horizontal="left" vertical="center" indent="1"/>
    </xf>
    <xf numFmtId="4" fontId="41" fillId="51" borderId="12" applyNumberFormat="0" applyProtection="0">
      <alignment horizontal="right" vertical="center"/>
    </xf>
    <xf numFmtId="4" fontId="41" fillId="52" borderId="12" applyNumberFormat="0" applyProtection="0">
      <alignment horizontal="right" vertical="center"/>
    </xf>
    <xf numFmtId="4" fontId="41" fillId="53" borderId="12" applyNumberFormat="0" applyProtection="0">
      <alignment horizontal="right" vertical="center"/>
    </xf>
    <xf numFmtId="4" fontId="41" fillId="54" borderId="12" applyNumberFormat="0" applyProtection="0">
      <alignment horizontal="right" vertical="center"/>
    </xf>
    <xf numFmtId="4" fontId="41" fillId="55" borderId="12" applyNumberFormat="0" applyProtection="0">
      <alignment horizontal="right" vertical="center"/>
    </xf>
    <xf numFmtId="4" fontId="41" fillId="56" borderId="12" applyNumberFormat="0" applyProtection="0">
      <alignment horizontal="right" vertical="center"/>
    </xf>
    <xf numFmtId="4" fontId="41" fillId="57" borderId="12" applyNumberFormat="0" applyProtection="0">
      <alignment horizontal="right" vertical="center"/>
    </xf>
    <xf numFmtId="4" fontId="41" fillId="58" borderId="12" applyNumberFormat="0" applyProtection="0">
      <alignment horizontal="right" vertical="center"/>
    </xf>
    <xf numFmtId="4" fontId="41" fillId="59" borderId="12" applyNumberFormat="0" applyProtection="0">
      <alignment horizontal="right" vertical="center"/>
    </xf>
    <xf numFmtId="4" fontId="39" fillId="60" borderId="13" applyNumberFormat="0" applyProtection="0">
      <alignment horizontal="left" vertical="center" indent="1"/>
    </xf>
    <xf numFmtId="4" fontId="41" fillId="61" borderId="0" applyNumberFormat="0" applyProtection="0">
      <alignment horizontal="left" vertical="center" indent="1"/>
    </xf>
    <xf numFmtId="4" fontId="42" fillId="62" borderId="0" applyNumberFormat="0" applyProtection="0">
      <alignment horizontal="left" vertical="center" indent="1"/>
    </xf>
    <xf numFmtId="4" fontId="41" fillId="63" borderId="12" applyNumberFormat="0" applyProtection="0">
      <alignment horizontal="right" vertical="center"/>
    </xf>
    <xf numFmtId="4" fontId="41" fillId="61" borderId="0" applyNumberFormat="0" applyProtection="0">
      <alignment horizontal="left" vertical="center" indent="1"/>
    </xf>
    <xf numFmtId="4" fontId="41" fillId="50" borderId="0" applyNumberFormat="0" applyProtection="0">
      <alignment horizontal="left" vertical="center" indent="1"/>
    </xf>
    <xf numFmtId="0" fontId="3" fillId="62" borderId="12" applyNumberFormat="0" applyProtection="0">
      <alignment horizontal="left" vertical="center" indent="1"/>
    </xf>
    <xf numFmtId="0" fontId="3" fillId="62" borderId="12" applyNumberFormat="0" applyProtection="0">
      <alignment horizontal="left" vertical="top" indent="1"/>
    </xf>
    <xf numFmtId="0" fontId="3" fillId="50" borderId="12" applyNumberFormat="0" applyProtection="0">
      <alignment horizontal="left" vertical="center" indent="1"/>
    </xf>
    <xf numFmtId="0" fontId="3" fillId="50" borderId="12" applyNumberFormat="0" applyProtection="0">
      <alignment horizontal="left" vertical="top" indent="1"/>
    </xf>
    <xf numFmtId="0" fontId="3" fillId="17" borderId="12" applyNumberFormat="0" applyProtection="0">
      <alignment horizontal="left" vertical="center" indent="1"/>
    </xf>
    <xf numFmtId="0" fontId="3" fillId="17" borderId="12" applyNumberFormat="0" applyProtection="0">
      <alignment horizontal="left" vertical="top" indent="1"/>
    </xf>
    <xf numFmtId="0" fontId="3" fillId="64" borderId="12" applyNumberFormat="0" applyProtection="0">
      <alignment horizontal="left" vertical="center" indent="1"/>
    </xf>
    <xf numFmtId="0" fontId="3" fillId="64" borderId="12" applyNumberFormat="0" applyProtection="0">
      <alignment horizontal="left" vertical="top" indent="1"/>
    </xf>
    <xf numFmtId="4" fontId="41" fillId="44" borderId="12" applyNumberFormat="0" applyProtection="0">
      <alignment vertical="center"/>
    </xf>
    <xf numFmtId="4" fontId="43" fillId="44" borderId="12" applyNumberFormat="0" applyProtection="0">
      <alignment vertical="center"/>
    </xf>
    <xf numFmtId="4" fontId="41" fillId="44" borderId="12" applyNumberFormat="0" applyProtection="0">
      <alignment horizontal="left" vertical="center" indent="1"/>
    </xf>
    <xf numFmtId="0" fontId="41" fillId="44" borderId="12" applyNumberFormat="0" applyProtection="0">
      <alignment horizontal="left" vertical="top" indent="1"/>
    </xf>
    <xf numFmtId="4" fontId="41" fillId="61" borderId="12" applyNumberFormat="0" applyProtection="0">
      <alignment horizontal="right" vertical="center"/>
    </xf>
    <xf numFmtId="4" fontId="43" fillId="61" borderId="12" applyNumberFormat="0" applyProtection="0">
      <alignment horizontal="right" vertical="center"/>
    </xf>
    <xf numFmtId="4" fontId="41" fillId="63" borderId="12" applyNumberFormat="0" applyProtection="0">
      <alignment horizontal="left" vertical="center" indent="1"/>
    </xf>
    <xf numFmtId="0" fontId="41" fillId="50" borderId="12" applyNumberFormat="0" applyProtection="0">
      <alignment horizontal="left" vertical="top" indent="1"/>
    </xf>
    <xf numFmtId="4" fontId="44" fillId="65" borderId="0" applyNumberFormat="0" applyProtection="0">
      <alignment horizontal="left" vertical="center" indent="1"/>
    </xf>
    <xf numFmtId="4" fontId="45" fillId="61" borderId="12" applyNumberFormat="0" applyProtection="0">
      <alignment horizontal="right" vertical="center"/>
    </xf>
    <xf numFmtId="0" fontId="46" fillId="0" borderId="0"/>
    <xf numFmtId="0" fontId="47" fillId="0" borderId="0"/>
    <xf numFmtId="0" fontId="48" fillId="66" borderId="0"/>
    <xf numFmtId="0" fontId="49" fillId="66" borderId="0"/>
    <xf numFmtId="0" fontId="50" fillId="66" borderId="14"/>
    <xf numFmtId="0" fontId="50" fillId="66" borderId="0"/>
    <xf numFmtId="0" fontId="48" fillId="67" borderId="14">
      <protection locked="0"/>
    </xf>
    <xf numFmtId="0" fontId="48" fillId="66" borderId="0"/>
    <xf numFmtId="0" fontId="51" fillId="68" borderId="0"/>
    <xf numFmtId="0" fontId="51" fillId="5" borderId="0"/>
    <xf numFmtId="0" fontId="51" fillId="23" borderId="0"/>
    <xf numFmtId="168" fontId="3" fillId="0" borderId="0">
      <alignment horizontal="left" wrapText="1"/>
    </xf>
    <xf numFmtId="40" fontId="52" fillId="0" borderId="0"/>
    <xf numFmtId="0" fontId="5" fillId="0" borderId="0">
      <alignment horizontal="center"/>
    </xf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quotePrefix="1" applyFont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0" fontId="3" fillId="0" borderId="0" xfId="1" applyNumberFormat="1" applyFont="1" applyAlignment="1">
      <alignment horizontal="center"/>
    </xf>
    <xf numFmtId="165" fontId="3" fillId="0" borderId="0" xfId="2" applyNumberFormat="1" applyFont="1" applyAlignment="1">
      <alignment horizontal="right" indent="2"/>
    </xf>
    <xf numFmtId="165" fontId="3" fillId="0" borderId="0" xfId="2" applyNumberFormat="1" applyFont="1"/>
    <xf numFmtId="165" fontId="3" fillId="0" borderId="0" xfId="2" applyNumberFormat="1" applyFont="1" applyBorder="1" applyAlignment="1">
      <alignment horizontal="right" indent="2"/>
    </xf>
    <xf numFmtId="166" fontId="3" fillId="0" borderId="0" xfId="2" applyNumberFormat="1" applyFont="1" applyAlignment="1">
      <alignment horizontal="right" indent="2"/>
    </xf>
    <xf numFmtId="167" fontId="3" fillId="0" borderId="0" xfId="1" applyNumberFormat="1" applyFont="1" applyAlignment="1">
      <alignment horizontal="right" indent="2"/>
    </xf>
    <xf numFmtId="165" fontId="3" fillId="0" borderId="2" xfId="2" applyNumberFormat="1" applyFont="1" applyFill="1" applyBorder="1" applyAlignment="1">
      <alignment horizontal="right" indent="2"/>
    </xf>
    <xf numFmtId="165" fontId="2" fillId="0" borderId="2" xfId="2" applyNumberFormat="1" applyFont="1" applyFill="1" applyBorder="1" applyAlignment="1">
      <alignment horizontal="right" indent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366">
    <cellStyle name="__Setup_" xfId="3"/>
    <cellStyle name="_2005" xfId="4"/>
    <cellStyle name="_2006" xfId="5"/>
    <cellStyle name="_2006 Detail" xfId="6"/>
    <cellStyle name="_2007" xfId="7"/>
    <cellStyle name="_2007-2010 Detail" xfId="8"/>
    <cellStyle name="_2008" xfId="9"/>
    <cellStyle name="_2009" xfId="10"/>
    <cellStyle name="_750 Infro to Nate" xfId="11"/>
    <cellStyle name="_Basis" xfId="12"/>
    <cellStyle name="_Blythe [S] BSWPS" xfId="13"/>
    <cellStyle name="_Blythe[S] BSWPS" xfId="14"/>
    <cellStyle name="_BSWPS[P]" xfId="15"/>
    <cellStyle name="_CAPP" xfId="16"/>
    <cellStyle name="_Changes since previous run" xfId="17"/>
    <cellStyle name="_detail" xfId="18"/>
    <cellStyle name="_EFOR" xfId="19"/>
    <cellStyle name="_ERCOT N" xfId="20"/>
    <cellStyle name="_ERCOT NE" xfId="21"/>
    <cellStyle name="_Excluded Fuel Deals" xfId="22"/>
    <cellStyle name="_Forney [P] BSWPS" xfId="23"/>
    <cellStyle name="_Forney [P] BSWPS-MidC" xfId="24"/>
    <cellStyle name="_Forney[P] BSWPS" xfId="25"/>
    <cellStyle name="_Forney[P] BSWPS-MidC" xfId="26"/>
    <cellStyle name="_Forney[P] BSWPS-Texok" xfId="27"/>
    <cellStyle name="_Forney[S] BSWPS-Texok" xfId="28"/>
    <cellStyle name="_Forney-MidC[P] BSWPS" xfId="29"/>
    <cellStyle name="_Forney-MidC[S] BSWPS" xfId="30"/>
    <cellStyle name="_Forney-Tex[P] BSWPS" xfId="31"/>
    <cellStyle name="_Forney-Tex[S] BSWPS" xfId="32"/>
    <cellStyle name="_GTDW_DataTemplate" xfId="33"/>
    <cellStyle name="_High Impact Low Probability 2004" xfId="34"/>
    <cellStyle name="_Hydro Gen Forecasts 2005 Budget" xfId="35"/>
    <cellStyle name="_Lamar[P] BSWPS" xfId="36"/>
    <cellStyle name="_MH 50 040611 Report" xfId="37"/>
    <cellStyle name="_MH 50 Data" xfId="38"/>
    <cellStyle name="_MH 50 Data 040507" xfId="39"/>
    <cellStyle name="_MH 750 Data" xfId="40"/>
    <cellStyle name="_MH 750 Data 04049" xfId="41"/>
    <cellStyle name="_MH 750 Data 040507" xfId="42"/>
    <cellStyle name="_MH750 Unsold" xfId="43"/>
    <cellStyle name="_NCM Breakout" xfId="44"/>
    <cellStyle name="_NCM Comparison" xfId="45"/>
    <cellStyle name="_New Design Sheet" xfId="46"/>
    <cellStyle name="_PJM-MH750" xfId="47"/>
    <cellStyle name="_RISE Unsold" xfId="48"/>
    <cellStyle name="_Sayreville 050630 GM 2 Report" xfId="49"/>
    <cellStyle name="_Sayreville Data 050729 GM 0" xfId="50"/>
    <cellStyle name="_Sheet1" xfId="51"/>
    <cellStyle name="_Sheet1_1" xfId="52"/>
    <cellStyle name="_Sheet3" xfId="53"/>
    <cellStyle name="_SS" xfId="54"/>
    <cellStyle name="_Summary" xfId="55"/>
    <cellStyle name="_Tesla 2008 O&amp;M Model 2x2x1 - 12-04 RFO - 250 starts (02-18-05)" xfId="56"/>
    <cellStyle name="_Tesla 2008 O&amp;M Model 2x2x1 - 12-04 RFO - 250 starts (03-11-05)" xfId="57"/>
    <cellStyle name="_Total UCAP" xfId="58"/>
    <cellStyle name="_UCAP 050131" xfId="59"/>
    <cellStyle name="_WCMA" xfId="60"/>
    <cellStyle name="_West County Unit3_Summary Nov2007 Clean" xfId="61"/>
    <cellStyle name="~Capacity (0)" xfId="62"/>
    <cellStyle name="~Capacity (1)" xfId="63"/>
    <cellStyle name="~Escalation" xfId="64"/>
    <cellStyle name="~Gas (0)" xfId="65"/>
    <cellStyle name="~Gas Price" xfId="66"/>
    <cellStyle name="~Power (0)" xfId="67"/>
    <cellStyle name="~Power Price" xfId="68"/>
    <cellStyle name="20% - Accent1 2" xfId="69"/>
    <cellStyle name="20% - Accent1 3" xfId="70"/>
    <cellStyle name="20% - Accent1 4" xfId="71"/>
    <cellStyle name="20% - Accent1 5" xfId="72"/>
    <cellStyle name="20% - Accent2 2" xfId="73"/>
    <cellStyle name="20% - Accent2 3" xfId="74"/>
    <cellStyle name="20% - Accent2 4" xfId="75"/>
    <cellStyle name="20% - Accent2 5" xfId="76"/>
    <cellStyle name="20% - Accent3 2" xfId="77"/>
    <cellStyle name="20% - Accent3 3" xfId="78"/>
    <cellStyle name="20% - Accent3 4" xfId="79"/>
    <cellStyle name="20% - Accent3 5" xfId="80"/>
    <cellStyle name="20% - Accent4 2" xfId="81"/>
    <cellStyle name="20% - Accent4 3" xfId="82"/>
    <cellStyle name="20% - Accent4 4" xfId="83"/>
    <cellStyle name="20% - Accent4 5" xfId="84"/>
    <cellStyle name="20% - Accent5 2" xfId="85"/>
    <cellStyle name="20% - Accent5 3" xfId="86"/>
    <cellStyle name="20% - Accent5 4" xfId="87"/>
    <cellStyle name="20% - Accent5 5" xfId="88"/>
    <cellStyle name="20% - Accent6 2" xfId="89"/>
    <cellStyle name="20% - Accent6 3" xfId="90"/>
    <cellStyle name="20% - Accent6 4" xfId="91"/>
    <cellStyle name="20% - Accent6 5" xfId="92"/>
    <cellStyle name="20% - Акцент1" xfId="93"/>
    <cellStyle name="20% - Акцент2" xfId="94"/>
    <cellStyle name="20% - Акцент3" xfId="95"/>
    <cellStyle name="20% - Акцент4" xfId="96"/>
    <cellStyle name="20% - Акцент5" xfId="97"/>
    <cellStyle name="20% - Акцент6" xfId="98"/>
    <cellStyle name="40% - Accent1 2" xfId="99"/>
    <cellStyle name="40% - Accent1 3" xfId="100"/>
    <cellStyle name="40% - Accent1 4" xfId="101"/>
    <cellStyle name="40% - Accent1 5" xfId="102"/>
    <cellStyle name="40% - Accent2 2" xfId="103"/>
    <cellStyle name="40% - Accent2 3" xfId="104"/>
    <cellStyle name="40% - Accent2 4" xfId="105"/>
    <cellStyle name="40% - Accent2 5" xfId="106"/>
    <cellStyle name="40% - Accent3 2" xfId="107"/>
    <cellStyle name="40% - Accent3 3" xfId="108"/>
    <cellStyle name="40% - Accent3 4" xfId="109"/>
    <cellStyle name="40% - Accent3 5" xfId="110"/>
    <cellStyle name="40% - Accent4 2" xfId="111"/>
    <cellStyle name="40% - Accent4 3" xfId="112"/>
    <cellStyle name="40% - Accent4 4" xfId="113"/>
    <cellStyle name="40% - Accent4 5" xfId="114"/>
    <cellStyle name="40% - Accent5 2" xfId="115"/>
    <cellStyle name="40% - Accent5 3" xfId="116"/>
    <cellStyle name="40% - Accent5 4" xfId="117"/>
    <cellStyle name="40% - Accent5 5" xfId="118"/>
    <cellStyle name="40% - Accent6 2" xfId="119"/>
    <cellStyle name="40% - Accent6 3" xfId="120"/>
    <cellStyle name="40% - Accent6 4" xfId="121"/>
    <cellStyle name="40% - Accent6 5" xfId="122"/>
    <cellStyle name="40% - Акцент1" xfId="123"/>
    <cellStyle name="40% - Акцент2" xfId="124"/>
    <cellStyle name="40% - Акцент3" xfId="125"/>
    <cellStyle name="40% - Акцент4" xfId="126"/>
    <cellStyle name="40% - Акцент5" xfId="127"/>
    <cellStyle name="40% - Акцент6" xfId="128"/>
    <cellStyle name="60% - Accent1 2" xfId="129"/>
    <cellStyle name="60% - Accent1 3" xfId="130"/>
    <cellStyle name="60% - Accent1 4" xfId="131"/>
    <cellStyle name="60% - Accent1 5" xfId="132"/>
    <cellStyle name="60% - Accent2 2" xfId="133"/>
    <cellStyle name="60% - Accent2 3" xfId="134"/>
    <cellStyle name="60% - Accent2 4" xfId="135"/>
    <cellStyle name="60% - Accent2 5" xfId="136"/>
    <cellStyle name="60% - Accent3 2" xfId="137"/>
    <cellStyle name="60% - Accent3 3" xfId="138"/>
    <cellStyle name="60% - Accent3 4" xfId="139"/>
    <cellStyle name="60% - Accent3 5" xfId="140"/>
    <cellStyle name="60% - Accent4 2" xfId="141"/>
    <cellStyle name="60% - Accent4 3" xfId="142"/>
    <cellStyle name="60% - Accent4 4" xfId="143"/>
    <cellStyle name="60% - Accent4 5" xfId="144"/>
    <cellStyle name="60% - Accent5 2" xfId="145"/>
    <cellStyle name="60% - Accent5 3" xfId="146"/>
    <cellStyle name="60% - Accent5 4" xfId="147"/>
    <cellStyle name="60% - Accent5 5" xfId="148"/>
    <cellStyle name="60% - Accent6 2" xfId="149"/>
    <cellStyle name="60% - Accent6 3" xfId="150"/>
    <cellStyle name="60% - Accent6 4" xfId="151"/>
    <cellStyle name="60% - Accent6 5" xfId="152"/>
    <cellStyle name="60% - Акцент1" xfId="153"/>
    <cellStyle name="60% - Акцент2" xfId="154"/>
    <cellStyle name="60% - Акцент3" xfId="155"/>
    <cellStyle name="60% - Акцент4" xfId="156"/>
    <cellStyle name="60% - Акцент5" xfId="157"/>
    <cellStyle name="60% - Акцент6" xfId="158"/>
    <cellStyle name="Accent1 2" xfId="159"/>
    <cellStyle name="Accent1 3" xfId="160"/>
    <cellStyle name="Accent1 4" xfId="161"/>
    <cellStyle name="Accent1 5" xfId="162"/>
    <cellStyle name="Accent2 2" xfId="163"/>
    <cellStyle name="Accent2 3" xfId="164"/>
    <cellStyle name="Accent2 4" xfId="165"/>
    <cellStyle name="Accent2 5" xfId="166"/>
    <cellStyle name="Accent3 2" xfId="167"/>
    <cellStyle name="Accent3 3" xfId="168"/>
    <cellStyle name="Accent3 4" xfId="169"/>
    <cellStyle name="Accent3 5" xfId="170"/>
    <cellStyle name="Accent4 2" xfId="171"/>
    <cellStyle name="Accent4 3" xfId="172"/>
    <cellStyle name="Accent4 4" xfId="173"/>
    <cellStyle name="Accent4 5" xfId="174"/>
    <cellStyle name="Accent5 2" xfId="175"/>
    <cellStyle name="Accent5 3" xfId="176"/>
    <cellStyle name="Accent5 4" xfId="177"/>
    <cellStyle name="Accent5 5" xfId="178"/>
    <cellStyle name="Accent6 2" xfId="179"/>
    <cellStyle name="Accent6 3" xfId="180"/>
    <cellStyle name="Accent6 4" xfId="181"/>
    <cellStyle name="Accent6 5" xfId="182"/>
    <cellStyle name="Bad 2" xfId="183"/>
    <cellStyle name="Bad 2 2" xfId="184"/>
    <cellStyle name="Bad 2 3" xfId="185"/>
    <cellStyle name="Bad 2 4" xfId="186"/>
    <cellStyle name="Bad 2_Performance Summary at 5 MW" xfId="187"/>
    <cellStyle name="Bad 3" xfId="188"/>
    <cellStyle name="Bad 4" xfId="189"/>
    <cellStyle name="Bad 5" xfId="190"/>
    <cellStyle name="Bad 6" xfId="191"/>
    <cellStyle name="Calculation 2" xfId="192"/>
    <cellStyle name="Calculation 3" xfId="193"/>
    <cellStyle name="Calculation 4" xfId="194"/>
    <cellStyle name="Calculation 5" xfId="195"/>
    <cellStyle name="Check Cell 2" xfId="196"/>
    <cellStyle name="Check Cell 3" xfId="197"/>
    <cellStyle name="Check Cell 4" xfId="198"/>
    <cellStyle name="Check Cell 5" xfId="199"/>
    <cellStyle name="Comma" xfId="1" builtinId="3"/>
    <cellStyle name="Comma  - Style1" xfId="200"/>
    <cellStyle name="Comma  - Style2" xfId="201"/>
    <cellStyle name="Comma  - Style3" xfId="202"/>
    <cellStyle name="Comma  - Style4" xfId="203"/>
    <cellStyle name="Comma  - Style5" xfId="204"/>
    <cellStyle name="Comma  - Style6" xfId="205"/>
    <cellStyle name="Comma  - Style7" xfId="206"/>
    <cellStyle name="Comma  - Style8" xfId="207"/>
    <cellStyle name="Comma [1]" xfId="208"/>
    <cellStyle name="Comma [2]" xfId="209"/>
    <cellStyle name="Comma [3]" xfId="210"/>
    <cellStyle name="Comma 2" xfId="211"/>
    <cellStyle name="Comma 3" xfId="212"/>
    <cellStyle name="Comma 4" xfId="213"/>
    <cellStyle name="Currency" xfId="2" builtinId="4"/>
    <cellStyle name="Currency [2]" xfId="214"/>
    <cellStyle name="Currency [3]" xfId="215"/>
    <cellStyle name="Currency 2" xfId="216"/>
    <cellStyle name="Currency 3" xfId="217"/>
    <cellStyle name="Escalation" xfId="218"/>
    <cellStyle name="Explanatory Text 2" xfId="219"/>
    <cellStyle name="Explanatory Text 3" xfId="220"/>
    <cellStyle name="Explanatory Text 4" xfId="221"/>
    <cellStyle name="Explanatory Text 5" xfId="222"/>
    <cellStyle name="Good 2" xfId="223"/>
    <cellStyle name="Good 2 2" xfId="224"/>
    <cellStyle name="Good 2 3" xfId="225"/>
    <cellStyle name="Good 2 4" xfId="226"/>
    <cellStyle name="Good 2_Performance Summary at 5 MW" xfId="227"/>
    <cellStyle name="Good 3" xfId="228"/>
    <cellStyle name="Good 4" xfId="229"/>
    <cellStyle name="Good 5" xfId="230"/>
    <cellStyle name="Good 6" xfId="231"/>
    <cellStyle name="Grey" xfId="232"/>
    <cellStyle name="Heading 1 2" xfId="233"/>
    <cellStyle name="Heading 1 3" xfId="234"/>
    <cellStyle name="Heading 1 4" xfId="235"/>
    <cellStyle name="Heading 1 5" xfId="236"/>
    <cellStyle name="Heading 2 2" xfId="237"/>
    <cellStyle name="Heading 2 3" xfId="238"/>
    <cellStyle name="Heading 2 4" xfId="239"/>
    <cellStyle name="Heading 2 5" xfId="240"/>
    <cellStyle name="Heading 3 2" xfId="241"/>
    <cellStyle name="Heading 3 3" xfId="242"/>
    <cellStyle name="Heading 3 4" xfId="243"/>
    <cellStyle name="Heading 3 5" xfId="244"/>
    <cellStyle name="Heading 4 2" xfId="245"/>
    <cellStyle name="Heading 4 3" xfId="246"/>
    <cellStyle name="Heading 4 4" xfId="247"/>
    <cellStyle name="Heading 4 5" xfId="248"/>
    <cellStyle name="Hidden" xfId="249"/>
    <cellStyle name="Input [yellow]" xfId="250"/>
    <cellStyle name="Input 2" xfId="251"/>
    <cellStyle name="Input 3" xfId="252"/>
    <cellStyle name="Input 4" xfId="253"/>
    <cellStyle name="Input 5" xfId="254"/>
    <cellStyle name="Linked Cell 2" xfId="255"/>
    <cellStyle name="Linked Cell 3" xfId="256"/>
    <cellStyle name="Linked Cell 4" xfId="257"/>
    <cellStyle name="Linked Cell 5" xfId="258"/>
    <cellStyle name="m/d/yy" xfId="259"/>
    <cellStyle name="Month" xfId="260"/>
    <cellStyle name="Month-long" xfId="261"/>
    <cellStyle name="Month-short" xfId="262"/>
    <cellStyle name="Mon-yr" xfId="263"/>
    <cellStyle name="Neutral 2" xfId="264"/>
    <cellStyle name="Neutral 3" xfId="265"/>
    <cellStyle name="Neutral 4" xfId="266"/>
    <cellStyle name="Neutral 5" xfId="267"/>
    <cellStyle name="Normal" xfId="0" builtinId="0"/>
    <cellStyle name="Normal - Style1" xfId="268"/>
    <cellStyle name="Normal 10" xfId="269"/>
    <cellStyle name="Normal 11" xfId="270"/>
    <cellStyle name="Normal 12" xfId="271"/>
    <cellStyle name="Normal 13" xfId="272"/>
    <cellStyle name="Normal 14" xfId="273"/>
    <cellStyle name="Normal 15" xfId="274"/>
    <cellStyle name="Normal 16" xfId="275"/>
    <cellStyle name="Normal 17" xfId="276"/>
    <cellStyle name="Normal 18" xfId="277"/>
    <cellStyle name="Normal 2" xfId="278"/>
    <cellStyle name="Normal 2 2" xfId="279"/>
    <cellStyle name="Normal 2 3" xfId="280"/>
    <cellStyle name="Normal 2 4" xfId="281"/>
    <cellStyle name="Normal 2 5" xfId="282"/>
    <cellStyle name="Normal 2 6" xfId="283"/>
    <cellStyle name="Normal 2_Disney - 5MW - PVOM  Budget_11-2-2009_tabs" xfId="284"/>
    <cellStyle name="Normal 3" xfId="285"/>
    <cellStyle name="Normal 3 2" xfId="286"/>
    <cellStyle name="Normal 3 3" xfId="287"/>
    <cellStyle name="Normal 3 4" xfId="288"/>
    <cellStyle name="Normal 3_Performance Summary at 5 MW" xfId="289"/>
    <cellStyle name="Normal 4" xfId="290"/>
    <cellStyle name="Normal 5" xfId="291"/>
    <cellStyle name="Normal 6" xfId="292"/>
    <cellStyle name="Normal 7" xfId="293"/>
    <cellStyle name="Normal 8" xfId="294"/>
    <cellStyle name="Normal 9" xfId="295"/>
    <cellStyle name="Note 2" xfId="296"/>
    <cellStyle name="Note 3" xfId="297"/>
    <cellStyle name="Note 4" xfId="298"/>
    <cellStyle name="Note 5" xfId="299"/>
    <cellStyle name="Outlined" xfId="300"/>
    <cellStyle name="Output 2" xfId="301"/>
    <cellStyle name="Output 3" xfId="302"/>
    <cellStyle name="Output 4" xfId="303"/>
    <cellStyle name="Output 5" xfId="304"/>
    <cellStyle name="Page Title" xfId="305"/>
    <cellStyle name="Percent [0]" xfId="306"/>
    <cellStyle name="Percent [1]" xfId="307"/>
    <cellStyle name="Percent [2]" xfId="308"/>
    <cellStyle name="Percent 2" xfId="309"/>
    <cellStyle name="Percent 3" xfId="310"/>
    <cellStyle name="Percent[1]" xfId="311"/>
    <cellStyle name="Power Price" xfId="312"/>
    <cellStyle name="Present Value" xfId="313"/>
    <cellStyle name="SAPBEXaggData" xfId="314"/>
    <cellStyle name="SAPBEXaggDataEmph" xfId="315"/>
    <cellStyle name="SAPBEXaggItem" xfId="316"/>
    <cellStyle name="SAPBEXaggItemX" xfId="317"/>
    <cellStyle name="SAPBEXchaText" xfId="318"/>
    <cellStyle name="SAPBEXexcBad7" xfId="319"/>
    <cellStyle name="SAPBEXexcBad8" xfId="320"/>
    <cellStyle name="SAPBEXexcBad9" xfId="321"/>
    <cellStyle name="SAPBEXexcCritical4" xfId="322"/>
    <cellStyle name="SAPBEXexcCritical5" xfId="323"/>
    <cellStyle name="SAPBEXexcCritical6" xfId="324"/>
    <cellStyle name="SAPBEXexcGood1" xfId="325"/>
    <cellStyle name="SAPBEXexcGood2" xfId="326"/>
    <cellStyle name="SAPBEXexcGood3" xfId="327"/>
    <cellStyle name="SAPBEXfilterDrill" xfId="328"/>
    <cellStyle name="SAPBEXfilterItem" xfId="329"/>
    <cellStyle name="SAPBEXfilterText" xfId="330"/>
    <cellStyle name="SAPBEXformats" xfId="331"/>
    <cellStyle name="SAPBEXheaderItem" xfId="332"/>
    <cellStyle name="SAPBEXheaderText" xfId="333"/>
    <cellStyle name="SAPBEXHLevel0" xfId="334"/>
    <cellStyle name="SAPBEXHLevel0X" xfId="335"/>
    <cellStyle name="SAPBEXHLevel1" xfId="336"/>
    <cellStyle name="SAPBEXHLevel1X" xfId="337"/>
    <cellStyle name="SAPBEXHLevel2" xfId="338"/>
    <cellStyle name="SAPBEXHLevel2X" xfId="339"/>
    <cellStyle name="SAPBEXHLevel3" xfId="340"/>
    <cellStyle name="SAPBEXHLevel3X" xfId="341"/>
    <cellStyle name="SAPBEXresData" xfId="342"/>
    <cellStyle name="SAPBEXresDataEmph" xfId="343"/>
    <cellStyle name="SAPBEXresItem" xfId="344"/>
    <cellStyle name="SAPBEXresItemX" xfId="345"/>
    <cellStyle name="SAPBEXstdData" xfId="346"/>
    <cellStyle name="SAPBEXstdDataEmph" xfId="347"/>
    <cellStyle name="SAPBEXstdItem" xfId="348"/>
    <cellStyle name="SAPBEXstdItemX" xfId="349"/>
    <cellStyle name="SAPBEXtitle" xfId="350"/>
    <cellStyle name="SAPBEXundefined" xfId="351"/>
    <cellStyle name="Section Heading-Large" xfId="352"/>
    <cellStyle name="Section Heading-Small" xfId="353"/>
    <cellStyle name="SEM-BPS-data" xfId="354"/>
    <cellStyle name="SEM-BPS-head" xfId="355"/>
    <cellStyle name="SEM-BPS-headdata" xfId="356"/>
    <cellStyle name="SEM-BPS-headkey" xfId="357"/>
    <cellStyle name="SEM-BPS-input-on" xfId="358"/>
    <cellStyle name="SEM-BPS-key" xfId="359"/>
    <cellStyle name="SEM-BPS-sub1" xfId="360"/>
    <cellStyle name="SEM-BPS-sub2" xfId="361"/>
    <cellStyle name="SEM-BPS-total" xfId="362"/>
    <cellStyle name="Style 1" xfId="363"/>
    <cellStyle name="Times New Roman" xfId="364"/>
    <cellStyle name="Year" xfId="3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externalLink" Target="externalLinks/externalLink1.xml" />
  <Relationship Id="rId6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eweb/COMBCYC/PMG/performance/UNIT4PRF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showGridLines="0" tabSelected="1" workbookViewId="0">
      <selection activeCell="I1" sqref="I1"/>
    </sheetView>
  </sheetViews>
  <sheetFormatPr defaultColWidth="9.109375" defaultRowHeight="13.2"/>
  <cols>
    <col min="1" max="1" width="2.5546875" style="3" customWidth="1"/>
    <col min="2" max="2" width="10.44140625" style="2" bestFit="1" customWidth="1"/>
    <col min="3" max="3" width="1.88671875" style="2" customWidth="1"/>
    <col min="4" max="4" width="12.5546875" style="2" bestFit="1" customWidth="1"/>
    <col min="5" max="5" width="3" style="2" customWidth="1"/>
    <col min="6" max="7" width="14" style="2" bestFit="1" customWidth="1"/>
    <col min="8" max="8" width="1.44140625" style="3" customWidth="1"/>
    <col min="9" max="9" width="14.33203125" style="3" bestFit="1" customWidth="1"/>
    <col min="10" max="10" width="14.33203125" style="3" customWidth="1"/>
    <col min="11" max="11" width="2.109375" style="3" customWidth="1"/>
    <col min="12" max="13" width="15.6640625" style="3" customWidth="1"/>
    <col min="14" max="16384" width="9.109375" style="3"/>
  </cols>
  <sheetData>
    <row r="1" spans="1:13" ht="82.8" customHeight="1">
      <c r="B1" s="22" t="s">
        <v>24</v>
      </c>
      <c r="C1" s="22"/>
      <c r="D1" s="22"/>
      <c r="E1" s="22"/>
      <c r="F1" s="22"/>
    </row>
    <row r="2" spans="1:13" ht="18.600000000000001" customHeight="1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>
      <c r="B3" s="1"/>
    </row>
    <row r="4" spans="1:13">
      <c r="B4" s="1"/>
    </row>
    <row r="5" spans="1:13">
      <c r="B5" s="1"/>
    </row>
    <row r="6" spans="1:13">
      <c r="B6" s="1"/>
    </row>
    <row r="9" spans="1:13" s="5" customFormat="1">
      <c r="B9" s="4"/>
      <c r="C9" s="4"/>
      <c r="D9" s="4" t="s">
        <v>0</v>
      </c>
      <c r="E9" s="4"/>
      <c r="F9" s="4" t="s">
        <v>1</v>
      </c>
      <c r="G9" s="4" t="s">
        <v>2</v>
      </c>
      <c r="I9" s="4" t="s">
        <v>3</v>
      </c>
      <c r="J9" s="4" t="s">
        <v>4</v>
      </c>
      <c r="K9" s="4"/>
      <c r="L9" s="4" t="s">
        <v>5</v>
      </c>
      <c r="M9" s="4" t="s">
        <v>6</v>
      </c>
    </row>
    <row r="10" spans="1:13">
      <c r="G10" s="6" t="s">
        <v>7</v>
      </c>
      <c r="J10" s="6" t="s">
        <v>8</v>
      </c>
      <c r="K10" s="6"/>
      <c r="L10" s="6"/>
      <c r="M10" s="6" t="s">
        <v>9</v>
      </c>
    </row>
    <row r="12" spans="1:13">
      <c r="D12" s="2" t="s">
        <v>10</v>
      </c>
      <c r="F12" s="2" t="s">
        <v>11</v>
      </c>
      <c r="G12" s="2" t="s">
        <v>12</v>
      </c>
      <c r="I12" s="2" t="s">
        <v>11</v>
      </c>
      <c r="J12" s="2" t="s">
        <v>12</v>
      </c>
      <c r="K12" s="2"/>
      <c r="L12" s="2" t="s">
        <v>11</v>
      </c>
      <c r="M12" s="2" t="s">
        <v>12</v>
      </c>
    </row>
    <row r="13" spans="1:13">
      <c r="D13" s="2" t="s">
        <v>13</v>
      </c>
      <c r="F13" s="2" t="s">
        <v>14</v>
      </c>
      <c r="G13" s="2" t="s">
        <v>14</v>
      </c>
      <c r="I13" s="2" t="s">
        <v>14</v>
      </c>
      <c r="J13" s="2" t="s">
        <v>14</v>
      </c>
      <c r="K13" s="2"/>
      <c r="L13" s="2" t="s">
        <v>14</v>
      </c>
      <c r="M13" s="2" t="s">
        <v>14</v>
      </c>
    </row>
    <row r="14" spans="1:13">
      <c r="D14" s="2" t="s">
        <v>15</v>
      </c>
      <c r="F14" s="2" t="s">
        <v>16</v>
      </c>
      <c r="G14" s="2" t="s">
        <v>16</v>
      </c>
      <c r="I14" s="2" t="s">
        <v>16</v>
      </c>
      <c r="J14" s="2" t="s">
        <v>16</v>
      </c>
      <c r="K14" s="2"/>
      <c r="L14" s="2" t="s">
        <v>16</v>
      </c>
      <c r="M14" s="2" t="s">
        <v>16</v>
      </c>
    </row>
    <row r="15" spans="1:13">
      <c r="D15" s="7">
        <v>7.51E-2</v>
      </c>
      <c r="F15" s="2" t="s">
        <v>17</v>
      </c>
      <c r="G15" s="2" t="s">
        <v>17</v>
      </c>
      <c r="I15" s="2" t="s">
        <v>18</v>
      </c>
      <c r="J15" s="2" t="s">
        <v>18</v>
      </c>
      <c r="K15" s="2"/>
      <c r="L15" s="2" t="s">
        <v>19</v>
      </c>
      <c r="M15" s="2" t="s">
        <v>19</v>
      </c>
    </row>
    <row r="16" spans="1:13">
      <c r="B16" s="2" t="s">
        <v>20</v>
      </c>
      <c r="D16" s="8">
        <v>2018</v>
      </c>
      <c r="E16" s="7"/>
      <c r="F16" s="9" t="s">
        <v>21</v>
      </c>
      <c r="G16" s="9" t="s">
        <v>21</v>
      </c>
      <c r="I16" s="9" t="s">
        <v>21</v>
      </c>
      <c r="J16" s="9" t="s">
        <v>21</v>
      </c>
      <c r="K16" s="10"/>
      <c r="L16" s="9" t="s">
        <v>21</v>
      </c>
      <c r="M16" s="9" t="s">
        <v>21</v>
      </c>
    </row>
    <row r="17" spans="2:13">
      <c r="D17" s="11"/>
      <c r="E17" s="11"/>
      <c r="F17" s="12"/>
      <c r="G17" s="12"/>
      <c r="I17" s="12"/>
      <c r="J17" s="12"/>
      <c r="K17" s="12"/>
      <c r="L17" s="12"/>
      <c r="M17" s="12"/>
    </row>
    <row r="18" spans="2:13">
      <c r="B18" s="2">
        <v>2018</v>
      </c>
      <c r="D18" s="13">
        <f>(1+D$15)^(D$16-B18)</f>
        <v>1</v>
      </c>
      <c r="E18" s="13"/>
      <c r="F18" s="14">
        <v>0</v>
      </c>
      <c r="G18" s="14">
        <f>$D18*F18</f>
        <v>0</v>
      </c>
      <c r="H18" s="15"/>
      <c r="I18" s="14">
        <v>0.91335330159867478</v>
      </c>
      <c r="J18" s="14">
        <f>$D18*I18</f>
        <v>0.91335330159867478</v>
      </c>
      <c r="K18" s="16"/>
      <c r="L18" s="14">
        <v>0.51456524033728157</v>
      </c>
      <c r="M18" s="14">
        <f>$D18*L18</f>
        <v>0.51456524033728157</v>
      </c>
    </row>
    <row r="19" spans="2:13">
      <c r="B19" s="2">
        <v>2019</v>
      </c>
      <c r="D19" s="13">
        <f t="shared" ref="D19:D69" si="0">(1+D$15)^(D$16-B19)</f>
        <v>0.93014603292716957</v>
      </c>
      <c r="E19" s="13"/>
      <c r="F19" s="17">
        <v>0</v>
      </c>
      <c r="G19" s="17">
        <f>$D19*F19</f>
        <v>0</v>
      </c>
      <c r="I19" s="18">
        <v>10.225016386973641</v>
      </c>
      <c r="J19" s="18">
        <f>$D19*I19</f>
        <v>9.5107584289588321</v>
      </c>
      <c r="K19" s="18"/>
      <c r="L19" s="18">
        <v>5.7605726123795158</v>
      </c>
      <c r="M19" s="18">
        <f>$D19*L19</f>
        <v>5.3581737627937081</v>
      </c>
    </row>
    <row r="20" spans="2:13">
      <c r="B20" s="2">
        <f>B19+1</f>
        <v>2020</v>
      </c>
      <c r="D20" s="13">
        <f t="shared" si="0"/>
        <v>0.86517164257015122</v>
      </c>
      <c r="E20" s="13"/>
      <c r="F20" s="17">
        <v>0</v>
      </c>
      <c r="G20" s="17">
        <f>$D20*F20</f>
        <v>0</v>
      </c>
      <c r="I20" s="18">
        <v>9.87341923330413</v>
      </c>
      <c r="J20" s="18">
        <f t="shared" ref="J20:J66" si="1">$D20*I20</f>
        <v>8.5422023358614574</v>
      </c>
      <c r="K20" s="18"/>
      <c r="L20" s="18">
        <v>5.5624897089037342</v>
      </c>
      <c r="M20" s="18">
        <f t="shared" ref="M20:M66" si="2">$D20*L20</f>
        <v>4.8125083582318062</v>
      </c>
    </row>
    <row r="21" spans="2:13">
      <c r="B21" s="2">
        <f t="shared" ref="B21:B69" si="3">B20+1</f>
        <v>2021</v>
      </c>
      <c r="D21" s="13">
        <f t="shared" si="0"/>
        <v>0.80473597113770923</v>
      </c>
      <c r="E21" s="13"/>
      <c r="F21" s="17">
        <v>0</v>
      </c>
      <c r="G21" s="17">
        <f t="shared" ref="G21:G66" si="4">$D21*F21</f>
        <v>0</v>
      </c>
      <c r="I21" s="18">
        <v>9.5429906601255663</v>
      </c>
      <c r="J21" s="18">
        <f t="shared" si="1"/>
        <v>7.6795878564342361</v>
      </c>
      <c r="K21" s="18"/>
      <c r="L21" s="18">
        <v>5.3763327662679243</v>
      </c>
      <c r="M21" s="18">
        <f t="shared" si="2"/>
        <v>4.3265283698221051</v>
      </c>
    </row>
    <row r="22" spans="2:13">
      <c r="B22" s="2">
        <f t="shared" si="3"/>
        <v>2022</v>
      </c>
      <c r="D22" s="13">
        <f t="shared" si="0"/>
        <v>0.7485219711075336</v>
      </c>
      <c r="E22" s="13"/>
      <c r="F22" s="17">
        <v>0</v>
      </c>
      <c r="G22" s="17">
        <f t="shared" si="4"/>
        <v>0</v>
      </c>
      <c r="I22" s="18">
        <v>9.2315780323512797</v>
      </c>
      <c r="J22" s="18">
        <f t="shared" si="1"/>
        <v>6.9100389852085868</v>
      </c>
      <c r="K22" s="18"/>
      <c r="L22" s="18">
        <v>5.2008890323105801</v>
      </c>
      <c r="M22" s="18">
        <f t="shared" si="2"/>
        <v>3.8929797099766685</v>
      </c>
    </row>
    <row r="23" spans="2:13">
      <c r="B23" s="2">
        <f t="shared" si="3"/>
        <v>2023</v>
      </c>
      <c r="D23" s="13">
        <f t="shared" si="0"/>
        <v>0.69623474198449786</v>
      </c>
      <c r="E23" s="13"/>
      <c r="F23" s="17">
        <v>0</v>
      </c>
      <c r="G23" s="17">
        <f t="shared" si="4"/>
        <v>0</v>
      </c>
      <c r="I23" s="18">
        <v>8.9373909445327957</v>
      </c>
      <c r="J23" s="18">
        <f t="shared" si="1"/>
        <v>6.2225220782813784</v>
      </c>
      <c r="K23" s="18"/>
      <c r="L23" s="18">
        <v>5.0351498279058005</v>
      </c>
      <c r="M23" s="18">
        <f t="shared" si="2"/>
        <v>3.5056462412852838</v>
      </c>
    </row>
    <row r="24" spans="2:13">
      <c r="B24" s="2">
        <f t="shared" si="3"/>
        <v>2024</v>
      </c>
      <c r="D24" s="13">
        <f t="shared" si="0"/>
        <v>0.6475999832429522</v>
      </c>
      <c r="E24" s="13"/>
      <c r="F24" s="17">
        <v>0</v>
      </c>
      <c r="G24" s="17">
        <f t="shared" si="4"/>
        <v>0</v>
      </c>
      <c r="I24" s="18">
        <v>8.6552779801243691</v>
      </c>
      <c r="J24" s="18">
        <f t="shared" si="1"/>
        <v>5.6051578748916349</v>
      </c>
      <c r="K24" s="18"/>
      <c r="L24" s="18">
        <v>10.594208016266496</v>
      </c>
      <c r="M24" s="18">
        <f t="shared" si="2"/>
        <v>6.860808933806533</v>
      </c>
    </row>
    <row r="25" spans="2:13">
      <c r="B25" s="2">
        <f t="shared" si="3"/>
        <v>2025</v>
      </c>
      <c r="D25" s="13">
        <f t="shared" si="0"/>
        <v>0.60236255533713345</v>
      </c>
      <c r="E25" s="13"/>
      <c r="F25" s="17">
        <v>0</v>
      </c>
      <c r="G25" s="17">
        <f t="shared" si="4"/>
        <v>0</v>
      </c>
      <c r="I25" s="18">
        <v>8.3770257189317068</v>
      </c>
      <c r="J25" s="18">
        <f t="shared" si="1"/>
        <v>5.0460066181805905</v>
      </c>
      <c r="K25" s="18"/>
      <c r="L25" s="18">
        <v>14.222901892402579</v>
      </c>
      <c r="M25" s="18">
        <f t="shared" si="2"/>
        <v>8.5673435282169681</v>
      </c>
    </row>
    <row r="26" spans="2:13">
      <c r="B26" s="2">
        <f t="shared" si="3"/>
        <v>2026</v>
      </c>
      <c r="D26" s="13">
        <f t="shared" si="0"/>
        <v>0.56028514123070738</v>
      </c>
      <c r="E26" s="13"/>
      <c r="F26" s="17">
        <v>0</v>
      </c>
      <c r="G26" s="17">
        <f t="shared" si="4"/>
        <v>0</v>
      </c>
      <c r="I26" s="18">
        <v>8.0986682803839063</v>
      </c>
      <c r="J26" s="18">
        <f t="shared" si="1"/>
        <v>4.5375635012555469</v>
      </c>
      <c r="K26" s="18"/>
      <c r="L26" s="18">
        <v>13.686009680759549</v>
      </c>
      <c r="M26" s="18">
        <f t="shared" si="2"/>
        <v>7.6680678668691922</v>
      </c>
    </row>
    <row r="27" spans="2:13">
      <c r="B27" s="2">
        <f t="shared" si="3"/>
        <v>2027</v>
      </c>
      <c r="D27" s="13">
        <f t="shared" si="0"/>
        <v>0.52114700142378134</v>
      </c>
      <c r="E27" s="13"/>
      <c r="F27" s="17">
        <v>0</v>
      </c>
      <c r="G27" s="17">
        <f t="shared" si="4"/>
        <v>0</v>
      </c>
      <c r="I27" s="18">
        <v>7.820346413247818</v>
      </c>
      <c r="J27" s="18">
        <f t="shared" si="1"/>
        <v>4.0755500833593237</v>
      </c>
      <c r="K27" s="18"/>
      <c r="L27" s="18">
        <v>13.175065200192634</v>
      </c>
      <c r="M27" s="18">
        <f t="shared" si="2"/>
        <v>6.8661457226432026</v>
      </c>
    </row>
    <row r="28" spans="2:13">
      <c r="B28" s="2">
        <f t="shared" si="3"/>
        <v>2028</v>
      </c>
      <c r="D28" s="13">
        <f t="shared" si="0"/>
        <v>0.48474281594622021</v>
      </c>
      <c r="E28" s="13"/>
      <c r="F28" s="17">
        <v>0</v>
      </c>
      <c r="G28" s="17">
        <f t="shared" si="4"/>
        <v>0</v>
      </c>
      <c r="I28" s="18">
        <v>7.5420538555634309</v>
      </c>
      <c r="J28" s="18">
        <f t="shared" si="1"/>
        <v>3.6559564239638647</v>
      </c>
      <c r="K28" s="18"/>
      <c r="L28" s="18">
        <v>12.687470174255672</v>
      </c>
      <c r="M28" s="18">
        <f t="shared" si="2"/>
        <v>6.1501600195023762</v>
      </c>
    </row>
    <row r="29" spans="2:13">
      <c r="B29" s="2">
        <f t="shared" si="3"/>
        <v>2029</v>
      </c>
      <c r="D29" s="13">
        <f t="shared" si="0"/>
        <v>0.4508816072423219</v>
      </c>
      <c r="E29" s="13"/>
      <c r="F29" s="17">
        <v>0</v>
      </c>
      <c r="G29" s="17">
        <f t="shared" si="4"/>
        <v>0</v>
      </c>
      <c r="I29" s="18">
        <v>7.263805889495047</v>
      </c>
      <c r="J29" s="18">
        <f t="shared" si="1"/>
        <v>3.2751164741517704</v>
      </c>
      <c r="K29" s="18"/>
      <c r="L29" s="18">
        <v>12.221085925211773</v>
      </c>
      <c r="M29" s="18">
        <f t="shared" si="2"/>
        <v>5.5102628642060028</v>
      </c>
    </row>
    <row r="30" spans="2:13">
      <c r="B30" s="2">
        <f t="shared" si="3"/>
        <v>2030</v>
      </c>
      <c r="D30" s="13">
        <f t="shared" si="0"/>
        <v>0.4193857382962719</v>
      </c>
      <c r="E30" s="13"/>
      <c r="F30" s="17">
        <v>0</v>
      </c>
      <c r="G30" s="17">
        <f t="shared" si="4"/>
        <v>0</v>
      </c>
      <c r="I30" s="18">
        <v>6.9855997692229037</v>
      </c>
      <c r="J30" s="18">
        <f t="shared" si="1"/>
        <v>2.9296609166578143</v>
      </c>
      <c r="K30" s="18"/>
      <c r="L30" s="18">
        <v>11.769577380160541</v>
      </c>
      <c r="M30" s="18">
        <f t="shared" si="2"/>
        <v>4.9359928990137298</v>
      </c>
    </row>
    <row r="31" spans="2:13">
      <c r="B31" s="2">
        <f t="shared" si="3"/>
        <v>2031</v>
      </c>
      <c r="D31" s="13">
        <f t="shared" si="0"/>
        <v>0.3900899807425095</v>
      </c>
      <c r="E31" s="13"/>
      <c r="F31" s="17">
        <v>0</v>
      </c>
      <c r="G31" s="17">
        <f t="shared" si="4"/>
        <v>0</v>
      </c>
      <c r="I31" s="18">
        <v>6.7074707866069243</v>
      </c>
      <c r="J31" s="18">
        <f t="shared" si="1"/>
        <v>2.6165171499784403</v>
      </c>
      <c r="K31" s="18"/>
      <c r="L31" s="18">
        <v>11.322917382775318</v>
      </c>
      <c r="M31" s="18">
        <f t="shared" si="2"/>
        <v>4.4169566237958495</v>
      </c>
    </row>
    <row r="32" spans="2:13">
      <c r="B32" s="2">
        <f t="shared" si="3"/>
        <v>2032</v>
      </c>
      <c r="D32" s="13">
        <f t="shared" si="0"/>
        <v>0.36284064807228122</v>
      </c>
      <c r="E32" s="13"/>
      <c r="F32" s="17">
        <v>0</v>
      </c>
      <c r="G32" s="17">
        <f t="shared" si="4"/>
        <v>0</v>
      </c>
      <c r="I32" s="18">
        <v>6.4293709705606208</v>
      </c>
      <c r="J32" s="18">
        <f t="shared" si="1"/>
        <v>2.3328371296553274</v>
      </c>
      <c r="K32" s="18"/>
      <c r="L32" s="18">
        <v>10.876151264446682</v>
      </c>
      <c r="M32" s="18">
        <f t="shared" si="2"/>
        <v>3.9463097733239949</v>
      </c>
    </row>
    <row r="33" spans="2:13">
      <c r="B33" s="2">
        <f t="shared" si="3"/>
        <v>2033</v>
      </c>
      <c r="D33" s="13">
        <f t="shared" si="0"/>
        <v>0.33749478938915556</v>
      </c>
      <c r="E33" s="13"/>
      <c r="F33" s="17">
        <v>0</v>
      </c>
      <c r="G33" s="17">
        <f t="shared" si="4"/>
        <v>0</v>
      </c>
      <c r="I33" s="18">
        <v>6.1858645673195563</v>
      </c>
      <c r="J33" s="18">
        <f t="shared" si="1"/>
        <v>2.0876970593373536</v>
      </c>
      <c r="K33" s="18"/>
      <c r="L33" s="18">
        <v>10.448879625660478</v>
      </c>
      <c r="M33" s="18">
        <f t="shared" si="2"/>
        <v>3.5264424286149216</v>
      </c>
    </row>
    <row r="34" spans="2:13">
      <c r="B34" s="2">
        <f t="shared" si="3"/>
        <v>2034</v>
      </c>
      <c r="D34" s="13">
        <f t="shared" si="0"/>
        <v>0.31391943948391365</v>
      </c>
      <c r="E34" s="13"/>
      <c r="F34" s="17">
        <v>0</v>
      </c>
      <c r="G34" s="17">
        <f t="shared" si="4"/>
        <v>0</v>
      </c>
      <c r="I34" s="18">
        <v>6.011692255118553</v>
      </c>
      <c r="J34" s="18">
        <f t="shared" si="1"/>
        <v>1.887187063076601</v>
      </c>
      <c r="K34" s="18"/>
      <c r="L34" s="18">
        <v>10.060701885087408</v>
      </c>
      <c r="M34" s="18">
        <f t="shared" si="2"/>
        <v>3.1582498965813923</v>
      </c>
    </row>
    <row r="35" spans="2:13">
      <c r="B35" s="2">
        <f t="shared" si="3"/>
        <v>2035</v>
      </c>
      <c r="D35" s="13">
        <f t="shared" si="0"/>
        <v>0.29199092129468301</v>
      </c>
      <c r="E35" s="13"/>
      <c r="F35" s="17">
        <v>0</v>
      </c>
      <c r="G35" s="17">
        <f t="shared" si="4"/>
        <v>0</v>
      </c>
      <c r="I35" s="18">
        <v>5.8721207607389871</v>
      </c>
      <c r="J35" s="18">
        <f t="shared" si="1"/>
        <v>1.7146059508818117</v>
      </c>
      <c r="K35" s="18"/>
      <c r="L35" s="18">
        <v>9.6920282151903585</v>
      </c>
      <c r="M35" s="18">
        <f t="shared" si="2"/>
        <v>2.829984247767495</v>
      </c>
    </row>
    <row r="36" spans="2:13">
      <c r="B36" s="2">
        <f t="shared" si="3"/>
        <v>2036</v>
      </c>
      <c r="D36" s="13">
        <f t="shared" si="0"/>
        <v>0.27159419709299876</v>
      </c>
      <c r="E36" s="13"/>
      <c r="F36" s="17">
        <v>0</v>
      </c>
      <c r="G36" s="17">
        <f t="shared" si="4"/>
        <v>0</v>
      </c>
      <c r="I36" s="18">
        <v>5.7325761965148114</v>
      </c>
      <c r="J36" s="18">
        <f t="shared" si="1"/>
        <v>1.5569344293668768</v>
      </c>
      <c r="K36" s="18"/>
      <c r="L36" s="18">
        <v>9.3233894258000927</v>
      </c>
      <c r="M36" s="18">
        <f t="shared" si="2"/>
        <v>2.532178465285531</v>
      </c>
    </row>
    <row r="37" spans="2:13">
      <c r="B37" s="2">
        <f t="shared" si="3"/>
        <v>2037</v>
      </c>
      <c r="D37" s="13">
        <f t="shared" si="0"/>
        <v>0.25262226499209262</v>
      </c>
      <c r="E37" s="13"/>
      <c r="F37" s="17">
        <v>0</v>
      </c>
      <c r="G37" s="17">
        <f t="shared" si="4"/>
        <v>0</v>
      </c>
      <c r="I37" s="18">
        <v>5.5931077697726295</v>
      </c>
      <c r="J37" s="18">
        <f t="shared" si="1"/>
        <v>1.4129435531448333</v>
      </c>
      <c r="K37" s="18"/>
      <c r="L37" s="18">
        <v>8.9548492512866815</v>
      </c>
      <c r="M37" s="18">
        <f t="shared" si="2"/>
        <v>2.2621943005227862</v>
      </c>
    </row>
    <row r="38" spans="2:13">
      <c r="B38" s="2">
        <f t="shared" si="3"/>
        <v>2038</v>
      </c>
      <c r="D38" s="13">
        <f t="shared" si="0"/>
        <v>0.23497559761147119</v>
      </c>
      <c r="E38" s="13"/>
      <c r="F38" s="17">
        <v>0</v>
      </c>
      <c r="G38" s="17">
        <f t="shared" si="4"/>
        <v>0</v>
      </c>
      <c r="I38" s="18">
        <v>5.4537107716179127</v>
      </c>
      <c r="J38" s="18">
        <f t="shared" si="1"/>
        <v>1.2814889477610367</v>
      </c>
      <c r="K38" s="18"/>
      <c r="L38" s="18">
        <v>8.586401592590347</v>
      </c>
      <c r="M38" s="18">
        <f t="shared" si="2"/>
        <v>2.0175948455510047</v>
      </c>
    </row>
    <row r="39" spans="2:13">
      <c r="B39" s="2">
        <f t="shared" si="3"/>
        <v>2039</v>
      </c>
      <c r="D39" s="13">
        <f t="shared" si="0"/>
        <v>0.21856161995300086</v>
      </c>
      <c r="E39" s="13"/>
      <c r="F39" s="17">
        <v>0</v>
      </c>
      <c r="G39" s="17">
        <f t="shared" si="4"/>
        <v>0</v>
      </c>
      <c r="I39" s="18">
        <v>5.3143628938181351</v>
      </c>
      <c r="J39" s="18">
        <f t="shared" si="1"/>
        <v>1.1615157630910091</v>
      </c>
      <c r="K39" s="18"/>
      <c r="L39" s="18">
        <v>8.2604674954957762</v>
      </c>
      <c r="M39" s="18">
        <f t="shared" si="2"/>
        <v>1.8054211573846646</v>
      </c>
    </row>
    <row r="40" spans="2:13">
      <c r="B40" s="2">
        <f t="shared" si="3"/>
        <v>2040</v>
      </c>
      <c r="D40" s="13">
        <f t="shared" si="0"/>
        <v>0.20329422374941944</v>
      </c>
      <c r="E40" s="13"/>
      <c r="F40" s="17">
        <v>0</v>
      </c>
      <c r="G40" s="17">
        <f t="shared" si="4"/>
        <v>0</v>
      </c>
      <c r="I40" s="18">
        <v>5.1750263161227767</v>
      </c>
      <c r="J40" s="18">
        <f t="shared" si="1"/>
        <v>1.0520529578189977</v>
      </c>
      <c r="K40" s="18"/>
      <c r="L40" s="18">
        <v>8.0195918123951966</v>
      </c>
      <c r="M40" s="18">
        <f t="shared" si="2"/>
        <v>1.6303366922880813</v>
      </c>
    </row>
    <row r="41" spans="2:13">
      <c r="B41" s="2">
        <f t="shared" si="3"/>
        <v>2041</v>
      </c>
      <c r="D41" s="13">
        <f t="shared" si="0"/>
        <v>0.18909331573753083</v>
      </c>
      <c r="E41" s="13"/>
      <c r="F41" s="17">
        <v>0</v>
      </c>
      <c r="G41" s="17">
        <f t="shared" si="4"/>
        <v>0</v>
      </c>
      <c r="I41" s="18">
        <v>5.035719190761144</v>
      </c>
      <c r="J41" s="18">
        <f t="shared" si="1"/>
        <v>0.95222083890414022</v>
      </c>
      <c r="K41" s="18"/>
      <c r="L41" s="18">
        <v>7.8212042164593676</v>
      </c>
      <c r="M41" s="18">
        <f t="shared" si="2"/>
        <v>1.4789374383506586</v>
      </c>
    </row>
    <row r="42" spans="2:13">
      <c r="B42" s="2">
        <f t="shared" si="3"/>
        <v>2042</v>
      </c>
      <c r="D42" s="13">
        <f t="shared" si="0"/>
        <v>0.17588439748630907</v>
      </c>
      <c r="E42" s="13"/>
      <c r="F42" s="17">
        <v>0</v>
      </c>
      <c r="G42" s="17">
        <f t="shared" si="4"/>
        <v>0</v>
      </c>
      <c r="I42" s="18">
        <v>4.8964580361376591</v>
      </c>
      <c r="J42" s="18">
        <f t="shared" si="1"/>
        <v>0.86121057150306835</v>
      </c>
      <c r="K42" s="18"/>
      <c r="L42" s="18">
        <v>7.6228761627957846</v>
      </c>
      <c r="M42" s="18">
        <f t="shared" si="2"/>
        <v>1.3407449810060843</v>
      </c>
    </row>
    <row r="43" spans="2:13">
      <c r="B43" s="2">
        <f t="shared" si="3"/>
        <v>2043</v>
      </c>
      <c r="D43" s="13">
        <f t="shared" si="0"/>
        <v>0.16359817457567583</v>
      </c>
      <c r="E43" s="13"/>
      <c r="F43" s="17">
        <v>0</v>
      </c>
      <c r="G43" s="17">
        <f t="shared" si="4"/>
        <v>0</v>
      </c>
      <c r="I43" s="18">
        <v>4.7572424476532031</v>
      </c>
      <c r="J43" s="18">
        <f t="shared" si="1"/>
        <v>0.77827618044998415</v>
      </c>
      <c r="K43" s="18"/>
      <c r="L43" s="18">
        <v>7.4246071273591152</v>
      </c>
      <c r="M43" s="18">
        <f t="shared" si="2"/>
        <v>1.2146521729775035</v>
      </c>
    </row>
    <row r="44" spans="2:13">
      <c r="B44" s="2">
        <f t="shared" si="3"/>
        <v>2044</v>
      </c>
      <c r="D44" s="13">
        <f t="shared" si="0"/>
        <v>0.15217019307569138</v>
      </c>
      <c r="E44" s="13"/>
      <c r="F44" s="17">
        <v>0</v>
      </c>
      <c r="G44" s="17">
        <f t="shared" si="4"/>
        <v>0</v>
      </c>
      <c r="I44" s="18">
        <v>4.6180736045615483</v>
      </c>
      <c r="J44" s="18">
        <f t="shared" si="1"/>
        <v>0.70273315204388487</v>
      </c>
      <c r="K44" s="18"/>
      <c r="L44" s="18">
        <v>7.2263986375437845</v>
      </c>
      <c r="M44" s="18">
        <f t="shared" si="2"/>
        <v>1.0996424759169507</v>
      </c>
    </row>
    <row r="45" spans="2:13">
      <c r="B45" s="2">
        <f t="shared" si="3"/>
        <v>2045</v>
      </c>
      <c r="D45" s="13">
        <f t="shared" si="0"/>
        <v>0.14154050141911581</v>
      </c>
      <c r="E45" s="13"/>
      <c r="F45" s="17">
        <v>0</v>
      </c>
      <c r="G45" s="17">
        <f t="shared" si="4"/>
        <v>0</v>
      </c>
      <c r="I45" s="18">
        <v>4.4789527166356118</v>
      </c>
      <c r="J45" s="18">
        <f t="shared" si="1"/>
        <v>0.63395321334511545</v>
      </c>
      <c r="K45" s="18"/>
      <c r="L45" s="18">
        <v>7.0282522602732609</v>
      </c>
      <c r="M45" s="18">
        <f t="shared" si="2"/>
        <v>0.99478234901911133</v>
      </c>
    </row>
    <row r="46" spans="2:13">
      <c r="B46" s="2">
        <f t="shared" si="3"/>
        <v>2046</v>
      </c>
      <c r="D46" s="13">
        <f t="shared" si="0"/>
        <v>0.13165333589351297</v>
      </c>
      <c r="E46" s="13"/>
      <c r="F46" s="17">
        <v>0</v>
      </c>
      <c r="G46" s="17">
        <f t="shared" si="4"/>
        <v>0</v>
      </c>
      <c r="I46" s="18">
        <v>4.3398810249572914</v>
      </c>
      <c r="J46" s="18">
        <f t="shared" si="1"/>
        <v>0.57135981431658567</v>
      </c>
      <c r="K46" s="18"/>
      <c r="L46" s="18">
        <v>6.8301696030230632</v>
      </c>
      <c r="M46" s="18">
        <f t="shared" si="2"/>
        <v>0.89921461295645744</v>
      </c>
    </row>
    <row r="47" spans="2:13">
      <c r="B47" s="2">
        <f t="shared" si="3"/>
        <v>2047</v>
      </c>
      <c r="D47" s="13">
        <f t="shared" si="0"/>
        <v>0.12245682810297927</v>
      </c>
      <c r="E47" s="13"/>
      <c r="F47" s="17">
        <v>0</v>
      </c>
      <c r="G47" s="17">
        <f t="shared" si="4"/>
        <v>0</v>
      </c>
      <c r="I47" s="18">
        <v>4.200859802727738</v>
      </c>
      <c r="J47" s="18">
        <f t="shared" si="1"/>
        <v>0.51442396674734603</v>
      </c>
      <c r="K47" s="18"/>
      <c r="L47" s="18">
        <v>6.6321523148702477</v>
      </c>
      <c r="M47" s="18">
        <f t="shared" si="2"/>
        <v>0.81215233597484193</v>
      </c>
    </row>
    <row r="48" spans="2:13">
      <c r="B48" s="2">
        <f t="shared" si="3"/>
        <v>2048</v>
      </c>
      <c r="D48" s="13">
        <f t="shared" si="0"/>
        <v>0.11390273286483049</v>
      </c>
      <c r="E48" s="13"/>
      <c r="F48" s="17">
        <v>0</v>
      </c>
      <c r="G48" s="17">
        <f t="shared" si="4"/>
        <v>0</v>
      </c>
      <c r="I48" s="18">
        <v>4.0618903560986102</v>
      </c>
      <c r="J48" s="18">
        <f t="shared" si="1"/>
        <v>0.46266041215693121</v>
      </c>
      <c r="K48" s="18"/>
      <c r="L48" s="18">
        <v>6.434202087570065</v>
      </c>
      <c r="M48" s="18">
        <f t="shared" si="2"/>
        <v>0.73287320157882785</v>
      </c>
    </row>
    <row r="49" spans="2:13">
      <c r="B49" s="2">
        <f t="shared" si="3"/>
        <v>2049</v>
      </c>
      <c r="D49" s="13">
        <f t="shared" si="0"/>
        <v>0.10594617511378522</v>
      </c>
      <c r="E49" s="13"/>
      <c r="F49" s="17">
        <v>0</v>
      </c>
      <c r="G49" s="17">
        <f t="shared" si="4"/>
        <v>0</v>
      </c>
      <c r="I49" s="18">
        <v>3.9229740250248284</v>
      </c>
      <c r="J49" s="18">
        <f t="shared" si="1"/>
        <v>0.41562409302211134</v>
      </c>
      <c r="K49" s="18"/>
      <c r="L49" s="18">
        <v>6.2363206566604674</v>
      </c>
      <c r="M49" s="18">
        <f t="shared" si="2"/>
        <v>0.66071432035626587</v>
      </c>
    </row>
    <row r="50" spans="2:13">
      <c r="B50" s="2">
        <f t="shared" si="3"/>
        <v>2050</v>
      </c>
      <c r="D50" s="13">
        <f t="shared" si="0"/>
        <v>9.8545414485894531E-2</v>
      </c>
      <c r="E50" s="13"/>
      <c r="F50" s="17">
        <v>0</v>
      </c>
      <c r="G50" s="17">
        <f t="shared" si="4"/>
        <v>0</v>
      </c>
      <c r="I50" s="18">
        <v>3.7841121841394103</v>
      </c>
      <c r="J50" s="18">
        <f t="shared" si="1"/>
        <v>0.37290690364714185</v>
      </c>
      <c r="K50" s="18"/>
      <c r="L50" s="18">
        <v>6.0385098025952093</v>
      </c>
      <c r="M50" s="18">
        <f t="shared" si="2"/>
        <v>0.59506745137388206</v>
      </c>
    </row>
    <row r="51" spans="2:13">
      <c r="B51" s="2">
        <f t="shared" si="3"/>
        <v>2051</v>
      </c>
      <c r="D51" s="13">
        <f t="shared" si="0"/>
        <v>9.1661626347218431E-2</v>
      </c>
      <c r="E51" s="13"/>
      <c r="F51" s="17">
        <v>0</v>
      </c>
      <c r="G51" s="17">
        <f t="shared" si="4"/>
        <v>0</v>
      </c>
      <c r="I51" s="18">
        <v>3.6453062436509391</v>
      </c>
      <c r="J51" s="18">
        <f t="shared" si="1"/>
        <v>0.33413469882671476</v>
      </c>
      <c r="K51" s="18"/>
      <c r="L51" s="18">
        <v>5.8407713519062723</v>
      </c>
      <c r="M51" s="18">
        <f t="shared" si="2"/>
        <v>0.53537460123797054</v>
      </c>
    </row>
    <row r="52" spans="2:13">
      <c r="B52" s="2">
        <f t="shared" si="3"/>
        <v>2052</v>
      </c>
      <c r="D52" s="13">
        <f t="shared" si="0"/>
        <v>8.5258698118517759E-2</v>
      </c>
      <c r="E52" s="13"/>
      <c r="F52" s="17">
        <v>0</v>
      </c>
      <c r="G52" s="17">
        <f t="shared" si="4"/>
        <v>0</v>
      </c>
      <c r="I52" s="18">
        <v>3.5065576502642601</v>
      </c>
      <c r="J52" s="18">
        <f t="shared" si="1"/>
        <v>0.29896454013905954</v>
      </c>
      <c r="K52" s="18"/>
      <c r="L52" s="18">
        <v>5.6431071783963667</v>
      </c>
      <c r="M52" s="18">
        <f t="shared" si="2"/>
        <v>0.48112397137333635</v>
      </c>
    </row>
    <row r="53" spans="2:13">
      <c r="B53" s="2">
        <f t="shared" si="3"/>
        <v>2053</v>
      </c>
      <c r="D53" s="13">
        <f t="shared" si="0"/>
        <v>7.9303039827474414E-2</v>
      </c>
      <c r="E53" s="13"/>
      <c r="F53" s="17">
        <v>0</v>
      </c>
      <c r="G53" s="17">
        <f t="shared" si="4"/>
        <v>0</v>
      </c>
      <c r="I53" s="18">
        <v>3.3678678881250077</v>
      </c>
      <c r="J53" s="18">
        <f t="shared" si="1"/>
        <v>0.26708216126564965</v>
      </c>
      <c r="K53" s="18"/>
      <c r="L53" s="18">
        <v>5.4455192043623031</v>
      </c>
      <c r="M53" s="18">
        <f t="shared" si="2"/>
        <v>0.43184622634482051</v>
      </c>
    </row>
    <row r="54" spans="2:13">
      <c r="B54" s="2">
        <f t="shared" si="3"/>
        <v>2054</v>
      </c>
      <c r="D54" s="13">
        <f t="shared" si="0"/>
        <v>7.3763407894590668E-2</v>
      </c>
      <c r="E54" s="13"/>
      <c r="F54" s="17">
        <v>0</v>
      </c>
      <c r="G54" s="17">
        <f t="shared" si="4"/>
        <v>0</v>
      </c>
      <c r="I54" s="18">
        <v>3.2292384797885725</v>
      </c>
      <c r="J54" s="18">
        <f t="shared" si="1"/>
        <v>0.23819963517355236</v>
      </c>
      <c r="K54" s="18"/>
      <c r="L54" s="18">
        <v>5.248009401850025</v>
      </c>
      <c r="M54" s="18">
        <f t="shared" si="2"/>
        <v>0.3871110581433102</v>
      </c>
    </row>
    <row r="55" spans="2:13">
      <c r="B55" s="2">
        <f t="shared" si="3"/>
        <v>2055</v>
      </c>
      <c r="D55" s="13">
        <f t="shared" si="0"/>
        <v>6.8610741228342181E-2</v>
      </c>
      <c r="E55" s="13"/>
      <c r="F55" s="17">
        <v>0</v>
      </c>
      <c r="G55" s="17">
        <f t="shared" si="4"/>
        <v>0</v>
      </c>
      <c r="I55" s="18">
        <v>3.0906709872141498</v>
      </c>
      <c r="J55" s="18">
        <f t="shared" si="1"/>
        <v>0.2120532273256949</v>
      </c>
      <c r="K55" s="18"/>
      <c r="L55" s="18">
        <v>5.0505797939421164</v>
      </c>
      <c r="M55" s="18">
        <f t="shared" si="2"/>
        <v>0.34652402329525633</v>
      </c>
    </row>
    <row r="56" spans="2:13">
      <c r="B56" s="2">
        <f t="shared" si="3"/>
        <v>2056</v>
      </c>
      <c r="D56" s="13">
        <f t="shared" si="0"/>
        <v>6.3818008769735077E-2</v>
      </c>
      <c r="E56" s="13"/>
      <c r="F56" s="17">
        <v>0</v>
      </c>
      <c r="G56" s="17">
        <f t="shared" si="4"/>
        <v>0</v>
      </c>
      <c r="I56" s="18">
        <v>2.9521670127845101</v>
      </c>
      <c r="J56" s="18">
        <f t="shared" si="1"/>
        <v>0.18840142031160448</v>
      </c>
      <c r="K56" s="18"/>
      <c r="L56" s="18">
        <v>4.853232456078624</v>
      </c>
      <c r="M56" s="18">
        <f t="shared" si="2"/>
        <v>0.30972363144358855</v>
      </c>
    </row>
    <row r="57" spans="2:13">
      <c r="B57" s="2">
        <f t="shared" si="3"/>
        <v>2057</v>
      </c>
      <c r="D57" s="13">
        <f t="shared" si="0"/>
        <v>5.9360067686480389E-2</v>
      </c>
      <c r="E57" s="13"/>
      <c r="F57" s="17">
        <v>0</v>
      </c>
      <c r="G57" s="17">
        <f t="shared" si="4"/>
        <v>0</v>
      </c>
      <c r="I57" s="18">
        <v>2.8270355821833042</v>
      </c>
      <c r="J57" s="18">
        <f t="shared" si="1"/>
        <v>0.16781302351048943</v>
      </c>
      <c r="K57" s="18"/>
      <c r="L57" s="18">
        <v>4.6634666339366753</v>
      </c>
      <c r="M57" s="18">
        <f t="shared" si="2"/>
        <v>0.27682369504412391</v>
      </c>
    </row>
    <row r="58" spans="2:13">
      <c r="B58" s="2">
        <f t="shared" si="3"/>
        <v>2058</v>
      </c>
      <c r="D58" s="13">
        <f t="shared" si="0"/>
        <v>5.5213531472868012E-2</v>
      </c>
      <c r="E58" s="13"/>
      <c r="F58" s="17">
        <v>0</v>
      </c>
      <c r="G58" s="17">
        <f t="shared" si="4"/>
        <v>0</v>
      </c>
      <c r="I58" s="18">
        <v>2.7161961322771337</v>
      </c>
      <c r="J58" s="18">
        <f t="shared" si="1"/>
        <v>0.14997078063596589</v>
      </c>
      <c r="K58" s="18"/>
      <c r="L58" s="18">
        <v>4.4818015542903069</v>
      </c>
      <c r="M58" s="18">
        <f t="shared" si="2"/>
        <v>0.24745609117295664</v>
      </c>
    </row>
    <row r="59" spans="2:13">
      <c r="B59" s="2">
        <f t="shared" si="3"/>
        <v>2059</v>
      </c>
      <c r="D59" s="13">
        <f t="shared" si="0"/>
        <v>5.1356647263387602E-2</v>
      </c>
      <c r="E59" s="13"/>
      <c r="F59" s="17">
        <v>0</v>
      </c>
      <c r="G59" s="17">
        <f t="shared" si="4"/>
        <v>0</v>
      </c>
      <c r="I59" s="18">
        <v>2.6054252608032282</v>
      </c>
      <c r="J59" s="18">
        <f t="shared" si="1"/>
        <v>0.13380590609019105</v>
      </c>
      <c r="K59" s="18"/>
      <c r="L59" s="18">
        <v>4.3002252988797194</v>
      </c>
      <c r="M59" s="18">
        <f t="shared" si="2"/>
        <v>0.22084515382766126</v>
      </c>
    </row>
    <row r="60" spans="2:13">
      <c r="B60" s="2">
        <f t="shared" si="3"/>
        <v>2060</v>
      </c>
      <c r="D60" s="13">
        <f t="shared" si="0"/>
        <v>4.776918171647996E-2</v>
      </c>
      <c r="E60" s="13"/>
      <c r="F60" s="17">
        <v>0</v>
      </c>
      <c r="G60" s="17">
        <f t="shared" si="4"/>
        <v>0</v>
      </c>
      <c r="I60" s="18">
        <v>2.4947247425745696</v>
      </c>
      <c r="J60" s="18">
        <f t="shared" si="1"/>
        <v>0.1191709595606433</v>
      </c>
      <c r="K60" s="18"/>
      <c r="L60" s="18">
        <v>4.1187401664802223</v>
      </c>
      <c r="M60" s="18">
        <f t="shared" si="2"/>
        <v>0.19674884745555865</v>
      </c>
    </row>
    <row r="61" spans="2:13">
      <c r="B61" s="2">
        <f t="shared" si="3"/>
        <v>2061</v>
      </c>
      <c r="D61" s="13">
        <f t="shared" si="0"/>
        <v>4.4432314869760924E-2</v>
      </c>
      <c r="E61" s="13"/>
      <c r="F61" s="17">
        <v>0</v>
      </c>
      <c r="G61" s="17">
        <f t="shared" si="4"/>
        <v>0</v>
      </c>
      <c r="I61" s="18">
        <v>2.3840963983363839</v>
      </c>
      <c r="J61" s="18">
        <f t="shared" si="1"/>
        <v>0.10593092185074517</v>
      </c>
      <c r="K61" s="18"/>
      <c r="L61" s="18">
        <v>3.9373485153595396</v>
      </c>
      <c r="M61" s="18">
        <f t="shared" si="2"/>
        <v>0.17494550898644076</v>
      </c>
    </row>
    <row r="62" spans="2:13">
      <c r="B62" s="2">
        <f t="shared" si="3"/>
        <v>2062</v>
      </c>
      <c r="D62" s="13">
        <f t="shared" si="0"/>
        <v>4.1328541409879009E-2</v>
      </c>
      <c r="E62" s="13"/>
      <c r="F62" s="17">
        <v>0</v>
      </c>
      <c r="G62" s="17">
        <f t="shared" si="4"/>
        <v>0</v>
      </c>
      <c r="I62" s="18">
        <v>2.2735420959548667</v>
      </c>
      <c r="J62" s="18">
        <f t="shared" si="1"/>
        <v>9.3962178659773826E-2</v>
      </c>
      <c r="K62" s="18"/>
      <c r="L62" s="18">
        <v>3.756052764817468</v>
      </c>
      <c r="M62" s="18">
        <f t="shared" si="2"/>
        <v>0.15523218222844926</v>
      </c>
    </row>
    <row r="63" spans="2:13">
      <c r="B63" s="2">
        <f t="shared" si="3"/>
        <v>2063</v>
      </c>
      <c r="D63" s="13">
        <f t="shared" si="0"/>
        <v>3.8441578839065217E-2</v>
      </c>
      <c r="E63" s="13"/>
      <c r="F63" s="17">
        <v>0</v>
      </c>
      <c r="G63" s="17">
        <f t="shared" si="4"/>
        <v>0</v>
      </c>
      <c r="I63" s="18">
        <v>2.1630637516366762</v>
      </c>
      <c r="J63" s="18">
        <f t="shared" si="1"/>
        <v>8.3151585742465478E-2</v>
      </c>
      <c r="K63" s="18"/>
      <c r="L63" s="18">
        <v>3.5981158470860701</v>
      </c>
      <c r="M63" s="18">
        <f t="shared" si="2"/>
        <v>0.13831725400784908</v>
      </c>
    </row>
    <row r="64" spans="2:13">
      <c r="B64" s="2">
        <f t="shared" si="3"/>
        <v>2064</v>
      </c>
      <c r="D64" s="13">
        <f t="shared" si="0"/>
        <v>3.5756282056613541E-2</v>
      </c>
      <c r="E64" s="13"/>
      <c r="F64" s="17">
        <v>0</v>
      </c>
      <c r="G64" s="17">
        <f t="shared" si="4"/>
        <v>0</v>
      </c>
      <c r="I64" s="18">
        <v>2.0526633311799865</v>
      </c>
      <c r="J64" s="18">
        <f t="shared" si="1"/>
        <v>7.3395609036939521E-2</v>
      </c>
      <c r="K64" s="18"/>
      <c r="L64" s="18">
        <v>3.4406741029087327</v>
      </c>
      <c r="M64" s="18">
        <f t="shared" si="2"/>
        <v>0.12302571368849041</v>
      </c>
    </row>
    <row r="65" spans="2:13">
      <c r="B65" s="2">
        <f t="shared" si="3"/>
        <v>2065</v>
      </c>
      <c r="D65" s="13">
        <f t="shared" si="0"/>
        <v>3.325856390718402E-2</v>
      </c>
      <c r="E65" s="13"/>
      <c r="F65" s="17">
        <v>0</v>
      </c>
      <c r="G65" s="17">
        <f t="shared" si="4"/>
        <v>0</v>
      </c>
      <c r="I65" s="18">
        <v>1.7848156080305366</v>
      </c>
      <c r="J65" s="18">
        <f t="shared" si="1"/>
        <v>5.9360403962223106E-2</v>
      </c>
      <c r="K65" s="18"/>
      <c r="L65" s="18">
        <v>3.1945881567391265</v>
      </c>
      <c r="M65" s="18">
        <f t="shared" si="2"/>
        <v>0.10624741436804144</v>
      </c>
    </row>
    <row r="66" spans="2:13">
      <c r="B66" s="2">
        <f t="shared" si="3"/>
        <v>2066</v>
      </c>
      <c r="D66" s="13">
        <f t="shared" si="0"/>
        <v>3.0935321279121956E-2</v>
      </c>
      <c r="E66" s="13"/>
      <c r="F66" s="17">
        <v>0</v>
      </c>
      <c r="G66" s="17">
        <f t="shared" si="4"/>
        <v>0</v>
      </c>
      <c r="I66" s="18">
        <v>0</v>
      </c>
      <c r="J66" s="18">
        <f t="shared" si="1"/>
        <v>0</v>
      </c>
      <c r="K66" s="18"/>
      <c r="L66" s="18">
        <v>2.0939324341001928</v>
      </c>
      <c r="M66" s="18">
        <f t="shared" si="2"/>
        <v>6.4776472585663325E-2</v>
      </c>
    </row>
    <row r="67" spans="2:13">
      <c r="B67" s="2">
        <f t="shared" si="3"/>
        <v>2067</v>
      </c>
      <c r="D67" s="13">
        <f t="shared" si="0"/>
        <v>2.8774366365102742E-2</v>
      </c>
      <c r="E67" s="13"/>
      <c r="F67" s="17">
        <v>0</v>
      </c>
      <c r="G67" s="17">
        <f>$D67*F67</f>
        <v>0</v>
      </c>
      <c r="I67" s="18">
        <v>0</v>
      </c>
      <c r="J67" s="18">
        <f>$D67*I67</f>
        <v>0</v>
      </c>
      <c r="K67" s="18"/>
      <c r="L67" s="18">
        <v>1.9988682025725393</v>
      </c>
      <c r="M67" s="18">
        <f>$D67*L67</f>
        <v>5.7516165976376647E-2</v>
      </c>
    </row>
    <row r="68" spans="2:13">
      <c r="B68" s="2">
        <f t="shared" si="3"/>
        <v>2068</v>
      </c>
      <c r="D68" s="13">
        <f t="shared" si="0"/>
        <v>2.6764362724493295E-2</v>
      </c>
      <c r="E68" s="13"/>
      <c r="F68" s="17">
        <v>0</v>
      </c>
      <c r="G68" s="17">
        <f>$D68*F68</f>
        <v>0</v>
      </c>
      <c r="I68" s="18">
        <v>0</v>
      </c>
      <c r="J68" s="18">
        <f>$D68*I68</f>
        <v>0</v>
      </c>
      <c r="K68" s="18"/>
      <c r="L68" s="18">
        <v>1.9038671356017107</v>
      </c>
      <c r="M68" s="18">
        <f>$D68*L68</f>
        <v>5.095579059648625E-2</v>
      </c>
    </row>
    <row r="69" spans="2:13">
      <c r="B69" s="2">
        <f t="shared" si="3"/>
        <v>2069</v>
      </c>
      <c r="D69" s="13">
        <f t="shared" si="0"/>
        <v>2.4894765812011253E-2</v>
      </c>
      <c r="E69" s="13"/>
      <c r="F69" s="17">
        <v>0</v>
      </c>
      <c r="G69" s="17">
        <f>$D69*F69</f>
        <v>0</v>
      </c>
      <c r="I69" s="18">
        <v>0</v>
      </c>
      <c r="J69" s="18">
        <f>$D69*I69</f>
        <v>0</v>
      </c>
      <c r="K69" s="18"/>
      <c r="L69" s="18">
        <v>1.8089308678893454</v>
      </c>
      <c r="M69" s="18">
        <f>$D69*L69</f>
        <v>4.5032910326223523E-2</v>
      </c>
    </row>
    <row r="70" spans="2:13">
      <c r="D70" s="13"/>
      <c r="E70" s="13"/>
      <c r="F70" s="18"/>
      <c r="G70" s="18"/>
      <c r="I70" s="18"/>
      <c r="J70" s="18"/>
      <c r="K70" s="18"/>
      <c r="L70" s="18"/>
      <c r="M70" s="18"/>
    </row>
    <row r="71" spans="2:13">
      <c r="B71" s="2" t="s">
        <v>22</v>
      </c>
      <c r="D71" s="13"/>
      <c r="E71" s="13"/>
      <c r="F71" s="19">
        <f>SUM(F18:F70)</f>
        <v>0</v>
      </c>
      <c r="G71" s="19">
        <f>SUM(G18:G70)</f>
        <v>0</v>
      </c>
      <c r="H71" s="15"/>
      <c r="I71" s="19">
        <f>SUM(I18:I70)</f>
        <v>247.13136430754733</v>
      </c>
      <c r="J71" s="20">
        <f>SUM(J18:J70)</f>
        <v>94.798021081144014</v>
      </c>
      <c r="K71" s="14"/>
      <c r="L71" s="19">
        <f>SUM(L18:L70)</f>
        <v>356.02421934443015</v>
      </c>
      <c r="M71" s="20">
        <f>SUM(M18:M70)</f>
        <v>111.27325999943376</v>
      </c>
    </row>
  </sheetData>
  <mergeCells count="2">
    <mergeCell ref="A2:M2"/>
    <mergeCell ref="B1:F1"/>
  </mergeCells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Int14_AnnualRevReq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