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108" windowWidth="22980" windowHeight="9792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M19" i="1" l="1"/>
  <c r="H19" i="1"/>
  <c r="G19" i="1"/>
  <c r="I19" i="1" s="1"/>
  <c r="J19" i="1" s="1"/>
  <c r="D19" i="1"/>
  <c r="C19" i="1"/>
  <c r="B19" i="1"/>
  <c r="N13" i="1"/>
  <c r="N12" i="1"/>
  <c r="N10" i="1"/>
  <c r="N19" i="1" s="1"/>
  <c r="O19" i="1" s="1"/>
  <c r="P19" i="1" s="1"/>
  <c r="C8" i="1"/>
  <c r="H8" i="1" s="1"/>
  <c r="N8" i="1" s="1"/>
</calcChain>
</file>

<file path=xl/sharedStrings.xml><?xml version="1.0" encoding="utf-8"?>
<sst xmlns="http://schemas.openxmlformats.org/spreadsheetml/2006/main" count="35" uniqueCount="23">
  <si>
    <t>Staff's First Set of Interrogatories</t>
  </si>
  <si>
    <t>Docket No. 170007-EI</t>
  </si>
  <si>
    <t>Interrogatory No. 8</t>
  </si>
  <si>
    <t>Project Activity</t>
  </si>
  <si>
    <t>$ Increase</t>
  </si>
  <si>
    <t>% Increase</t>
  </si>
  <si>
    <t>Objective</t>
  </si>
  <si>
    <t>Island Bridge Construction</t>
  </si>
  <si>
    <t>Provide access to Turtle Point to conduct fill per Consent Order</t>
  </si>
  <si>
    <t xml:space="preserve">W-1 Point Well </t>
  </si>
  <si>
    <t>Abatement - provide water source to reduce overall CCS salinity per CO and CA</t>
  </si>
  <si>
    <t>SW-1 SALINITY REDUCTION WELL</t>
  </si>
  <si>
    <t>SW-2 SALINITY REDUCTION WELL</t>
  </si>
  <si>
    <t>Freshening Well F1</t>
  </si>
  <si>
    <t>Freshening Well F3</t>
  </si>
  <si>
    <t>Freshening Well F4</t>
  </si>
  <si>
    <t>Freshening Well F5</t>
  </si>
  <si>
    <t>Freshening Well F6</t>
  </si>
  <si>
    <t>Plant-in-Service Depreciation Base</t>
  </si>
  <si>
    <t>Cooling Canal Monitoring</t>
  </si>
  <si>
    <t>Florida Power &amp; Light Company</t>
  </si>
  <si>
    <t>Attachment No. 1</t>
  </si>
  <si>
    <t>Page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</si>
</sst>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164" formatCode="0.0%"/>
    <numFmt numFmtId="165" formatCode="_(* #,##0_);_(* \(#,##0\);_(* &quot;-&quot;??_);_(@_)"/>
  </numFmts>
  <fonts count="4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6" fontId="0" fillId="0" borderId="1" xfId="0" applyNumberFormat="1" applyBorder="1"/>
    <xf numFmtId="6" fontId="0" fillId="0" borderId="0" xfId="0" applyNumberFormat="1"/>
    <xf numFmtId="9" fontId="0" fillId="0" borderId="1" xfId="1" applyFont="1" applyBorder="1"/>
    <xf numFmtId="6" fontId="0" fillId="0" borderId="1" xfId="0" applyNumberFormat="1" applyBorder="1" applyAlignment="1">
      <alignment wrapText="1"/>
    </xf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165" fontId="0" fillId="0" borderId="1" xfId="0" applyNumberForma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workbookViewId="0">
      <selection activeCell="A7" sqref="A7"/>
    </sheetView>
  </sheetViews>
  <sheetFormatPr defaultRowHeight="13.2" x14ac:dyDescent="0.25"/>
  <cols>
    <col min="1" max="1" width="44.88671875" bestFit="1" customWidth="1"/>
    <col min="2" max="3" width="10.6640625" bestFit="1" customWidth="1"/>
    <col min="4" max="5" width="10.6640625" customWidth="1"/>
    <col min="6" max="6" width="4" customWidth="1"/>
    <col min="7" max="7" width="10.6640625" customWidth="1"/>
    <col min="8" max="8" width="11.6640625" bestFit="1" customWidth="1"/>
    <col min="9" max="9" width="10.6640625" bestFit="1" customWidth="1"/>
    <col min="10" max="10" width="11.6640625" customWidth="1"/>
    <col min="11" max="11" width="69.33203125" customWidth="1"/>
    <col min="12" max="12" width="4.44140625" customWidth="1"/>
    <col min="13" max="13" width="11.6640625" customWidth="1"/>
    <col min="14" max="14" width="11.6640625" bestFit="1" customWidth="1"/>
    <col min="15" max="15" width="13.109375" bestFit="1" customWidth="1"/>
    <col min="16" max="16" width="10.6640625" bestFit="1" customWidth="1"/>
    <col min="17" max="17" width="68.6640625" customWidth="1"/>
  </cols>
  <sheetData>
    <row r="1" spans="1:17" x14ac:dyDescent="0.25">
      <c r="A1" s="1" t="s">
        <v>20</v>
      </c>
    </row>
    <row r="2" spans="1:17" x14ac:dyDescent="0.25">
      <c r="A2" s="1" t="s">
        <v>1</v>
      </c>
    </row>
    <row r="3" spans="1:17" x14ac:dyDescent="0.25">
      <c r="A3" s="1" t="s">
        <v>0</v>
      </c>
    </row>
    <row r="4" spans="1:17" x14ac:dyDescent="0.25">
      <c r="A4" s="1" t="s">
        <v>2</v>
      </c>
    </row>
    <row r="5" spans="1:17" x14ac:dyDescent="0.25">
      <c r="A5" s="1" t="s">
        <v>21</v>
      </c>
    </row>
    <row r="6" spans="1:17" x14ac:dyDescent="0.25">
      <c r="A6" s="1" t="s">
        <v>22</v>
      </c>
    </row>
    <row r="8" spans="1:17" x14ac:dyDescent="0.25">
      <c r="A8" s="2" t="s">
        <v>3</v>
      </c>
      <c r="B8" s="3">
        <v>2013</v>
      </c>
      <c r="C8" s="3">
        <f>+B8+1</f>
        <v>2014</v>
      </c>
      <c r="D8" s="3" t="s">
        <v>4</v>
      </c>
      <c r="E8" s="3" t="s">
        <v>5</v>
      </c>
      <c r="F8" s="4"/>
      <c r="G8" s="3">
        <v>2014</v>
      </c>
      <c r="H8" s="3">
        <f>+C8+1</f>
        <v>2015</v>
      </c>
      <c r="I8" s="3" t="s">
        <v>4</v>
      </c>
      <c r="J8" s="3" t="s">
        <v>5</v>
      </c>
      <c r="K8" s="3" t="s">
        <v>6</v>
      </c>
      <c r="L8" s="4"/>
      <c r="M8" s="3">
        <v>2015</v>
      </c>
      <c r="N8" s="3">
        <f>+H8+1</f>
        <v>2016</v>
      </c>
      <c r="O8" s="3" t="s">
        <v>4</v>
      </c>
      <c r="P8" s="3" t="s">
        <v>5</v>
      </c>
      <c r="Q8" s="3" t="s">
        <v>6</v>
      </c>
    </row>
    <row r="9" spans="1:17" x14ac:dyDescent="0.25">
      <c r="A9" t="s">
        <v>19</v>
      </c>
      <c r="B9" s="6">
        <v>3582753</v>
      </c>
      <c r="C9" s="6">
        <v>3582753</v>
      </c>
      <c r="D9" s="3"/>
      <c r="E9" s="3"/>
      <c r="F9" s="4"/>
      <c r="G9" s="6">
        <v>3582753</v>
      </c>
      <c r="H9" s="6">
        <v>3582753</v>
      </c>
      <c r="I9" s="3"/>
      <c r="J9" s="3"/>
      <c r="K9" s="3"/>
      <c r="L9" s="4"/>
      <c r="M9" s="6">
        <v>3582753</v>
      </c>
      <c r="N9" s="6">
        <v>3582753</v>
      </c>
      <c r="O9" s="3"/>
      <c r="P9" s="3"/>
      <c r="Q9" s="3"/>
    </row>
    <row r="10" spans="1:17" x14ac:dyDescent="0.25">
      <c r="A10" t="s">
        <v>7</v>
      </c>
      <c r="B10" s="5"/>
      <c r="C10" s="6"/>
      <c r="D10" s="6"/>
      <c r="E10" s="6"/>
      <c r="F10" s="7"/>
      <c r="G10" s="6"/>
      <c r="H10" s="6">
        <v>317070.24</v>
      </c>
      <c r="I10" s="6"/>
      <c r="J10" s="8"/>
      <c r="K10" s="9" t="s">
        <v>8</v>
      </c>
      <c r="L10" s="7"/>
      <c r="M10" s="6">
        <v>317070.24</v>
      </c>
      <c r="N10" s="6">
        <f>-2301.21+M10</f>
        <v>314769.02999999997</v>
      </c>
      <c r="O10" s="6"/>
      <c r="P10" s="8"/>
      <c r="Q10" s="9"/>
    </row>
    <row r="11" spans="1:17" x14ac:dyDescent="0.25">
      <c r="A11" t="s">
        <v>9</v>
      </c>
      <c r="B11" s="5"/>
      <c r="C11" s="6"/>
      <c r="D11" s="6"/>
      <c r="E11" s="6"/>
      <c r="F11" s="7"/>
      <c r="G11" s="6"/>
      <c r="H11" s="6">
        <v>883405.95</v>
      </c>
      <c r="I11" s="6"/>
      <c r="J11" s="8"/>
      <c r="K11" s="9" t="s">
        <v>10</v>
      </c>
      <c r="L11" s="7"/>
      <c r="M11" s="6">
        <v>883405.95</v>
      </c>
      <c r="N11" s="6">
        <v>883406</v>
      </c>
      <c r="O11" s="6"/>
      <c r="P11" s="8"/>
      <c r="Q11" s="9"/>
    </row>
    <row r="12" spans="1:17" x14ac:dyDescent="0.25">
      <c r="A12" t="s">
        <v>11</v>
      </c>
      <c r="B12" s="5"/>
      <c r="C12" s="6"/>
      <c r="D12" s="6"/>
      <c r="E12" s="6"/>
      <c r="F12" s="7"/>
      <c r="G12" s="6"/>
      <c r="H12" s="6">
        <v>1164869.3999999999</v>
      </c>
      <c r="I12" s="6"/>
      <c r="J12" s="8"/>
      <c r="K12" s="9" t="s">
        <v>10</v>
      </c>
      <c r="L12" s="7"/>
      <c r="M12" s="6">
        <v>1164869.3999999999</v>
      </c>
      <c r="N12" s="6">
        <f>4444.61+M12</f>
        <v>1169314.01</v>
      </c>
      <c r="O12" s="6"/>
      <c r="P12" s="10"/>
      <c r="Q12" s="9"/>
    </row>
    <row r="13" spans="1:17" x14ac:dyDescent="0.25">
      <c r="A13" t="s">
        <v>12</v>
      </c>
      <c r="B13" s="5"/>
      <c r="C13" s="5"/>
      <c r="D13" s="5"/>
      <c r="E13" s="5"/>
      <c r="G13" s="5"/>
      <c r="H13" s="6">
        <v>1381349.76</v>
      </c>
      <c r="I13" s="6"/>
      <c r="J13" s="8"/>
      <c r="K13" s="9" t="s">
        <v>10</v>
      </c>
      <c r="L13" s="7"/>
      <c r="M13" s="6">
        <v>1381349.76</v>
      </c>
      <c r="N13" s="6">
        <f>1528.19+M13</f>
        <v>1382877.95</v>
      </c>
      <c r="O13" s="6"/>
      <c r="P13" s="10"/>
      <c r="Q13" s="9"/>
    </row>
    <row r="14" spans="1:17" x14ac:dyDescent="0.25">
      <c r="A14" t="s">
        <v>13</v>
      </c>
      <c r="B14" s="5"/>
      <c r="C14" s="5"/>
      <c r="D14" s="5"/>
      <c r="E14" s="5"/>
      <c r="G14" s="5"/>
      <c r="H14" s="6"/>
      <c r="I14" s="6"/>
      <c r="J14" s="6"/>
      <c r="K14" s="9"/>
      <c r="L14" s="7"/>
      <c r="M14" s="5"/>
      <c r="N14" s="6">
        <v>1717087.25</v>
      </c>
      <c r="O14" s="6"/>
      <c r="P14" s="8"/>
      <c r="Q14" s="9" t="s">
        <v>10</v>
      </c>
    </row>
    <row r="15" spans="1:17" x14ac:dyDescent="0.25">
      <c r="A15" t="s">
        <v>14</v>
      </c>
      <c r="B15" s="5"/>
      <c r="C15" s="5"/>
      <c r="D15" s="5"/>
      <c r="E15" s="5"/>
      <c r="G15" s="5"/>
      <c r="H15" s="6"/>
      <c r="I15" s="6"/>
      <c r="J15" s="6"/>
      <c r="K15" s="9"/>
      <c r="L15" s="7"/>
      <c r="M15" s="5"/>
      <c r="N15" s="6">
        <v>1949764.48</v>
      </c>
      <c r="O15" s="6"/>
      <c r="P15" s="8"/>
      <c r="Q15" s="9" t="s">
        <v>10</v>
      </c>
    </row>
    <row r="16" spans="1:17" x14ac:dyDescent="0.25">
      <c r="A16" t="s">
        <v>15</v>
      </c>
      <c r="B16" s="5"/>
      <c r="C16" s="5"/>
      <c r="D16" s="5"/>
      <c r="E16" s="5"/>
      <c r="G16" s="5"/>
      <c r="H16" s="5"/>
      <c r="I16" s="6"/>
      <c r="J16" s="5"/>
      <c r="K16" s="11"/>
      <c r="M16" s="5"/>
      <c r="N16" s="6">
        <v>2008883.36</v>
      </c>
      <c r="O16" s="6"/>
      <c r="P16" s="8"/>
      <c r="Q16" s="11" t="s">
        <v>10</v>
      </c>
    </row>
    <row r="17" spans="1:17" x14ac:dyDescent="0.25">
      <c r="A17" t="s">
        <v>16</v>
      </c>
      <c r="B17" s="5"/>
      <c r="C17" s="5"/>
      <c r="D17" s="5"/>
      <c r="E17" s="5"/>
      <c r="G17" s="5"/>
      <c r="H17" s="5"/>
      <c r="I17" s="6"/>
      <c r="J17" s="5"/>
      <c r="K17" s="11"/>
      <c r="M17" s="5"/>
      <c r="N17" s="6">
        <v>1994820.53</v>
      </c>
      <c r="O17" s="6"/>
      <c r="P17" s="8"/>
      <c r="Q17" s="11" t="s">
        <v>10</v>
      </c>
    </row>
    <row r="18" spans="1:17" x14ac:dyDescent="0.25">
      <c r="A18" t="s">
        <v>17</v>
      </c>
      <c r="B18" s="5"/>
      <c r="C18" s="5"/>
      <c r="D18" s="5"/>
      <c r="E18" s="5"/>
      <c r="G18" s="5"/>
      <c r="H18" s="5"/>
      <c r="I18" s="6"/>
      <c r="J18" s="5"/>
      <c r="K18" s="11"/>
      <c r="M18" s="5"/>
      <c r="N18" s="6">
        <v>2166413.4</v>
      </c>
      <c r="O18" s="6"/>
      <c r="P18" s="8"/>
      <c r="Q18" s="11" t="s">
        <v>10</v>
      </c>
    </row>
    <row r="19" spans="1:17" x14ac:dyDescent="0.25">
      <c r="A19" s="1" t="s">
        <v>18</v>
      </c>
      <c r="B19" s="6">
        <f>SUM(B9:B18)</f>
        <v>3582753</v>
      </c>
      <c r="C19" s="6">
        <f>SUM(C9:C18)</f>
        <v>3582753</v>
      </c>
      <c r="D19" s="6">
        <f>+C19-B19</f>
        <v>0</v>
      </c>
      <c r="E19" s="8">
        <v>0</v>
      </c>
      <c r="G19" s="6">
        <f>SUM(G9:G18)</f>
        <v>3582753</v>
      </c>
      <c r="H19" s="6">
        <f>SUM(H9:H18)</f>
        <v>7329448.3499999996</v>
      </c>
      <c r="I19" s="6">
        <f>+H19-G19</f>
        <v>3746695.3499999996</v>
      </c>
      <c r="J19" s="8">
        <f>+I19/G19</f>
        <v>1.0457587642798707</v>
      </c>
      <c r="K19" s="11"/>
      <c r="M19" s="6">
        <f>SUM(M9:M18)</f>
        <v>7329448.3499999996</v>
      </c>
      <c r="N19" s="6">
        <f>SUM(N9:N18)</f>
        <v>17170089.009999998</v>
      </c>
      <c r="O19" s="12">
        <f>+N19-M19</f>
        <v>9840640.6599999983</v>
      </c>
      <c r="P19" s="8">
        <f>+O19/M19</f>
        <v>1.3426168232701987</v>
      </c>
      <c r="Q19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