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980" windowHeight="9555"/>
  </bookViews>
  <sheets>
    <sheet name="Plant Additio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[1]AFPI!#REF!</definedName>
    <definedName name="\D">#REF!</definedName>
    <definedName name="\G">#REF!</definedName>
    <definedName name="\M">[1]AFPI!#REF!</definedName>
    <definedName name="\P">[1]Macros!#REF!</definedName>
    <definedName name="\Q">[1]Macros!#REF!</definedName>
    <definedName name="\S">#REF!</definedName>
    <definedName name="\V">[1]AFPI!#REF!</definedName>
    <definedName name="\W">[1]AFPI!#REF!</definedName>
    <definedName name="\X">[1]AFPI!#REF!</definedName>
    <definedName name="\Z">[1]AFPI!#REF!</definedName>
    <definedName name="___________pri0062">'[2]F-1'!#REF!</definedName>
    <definedName name="___________pri0065">'[2]F-1'!#REF!</definedName>
    <definedName name="___________pri0066">'[2]F-1'!#REF!</definedName>
    <definedName name="___________pri0067">'[2]F-1'!#REF!</definedName>
    <definedName name="___________pri0068">'[2]F-1'!#REF!</definedName>
    <definedName name="__________pri0061">#REF!</definedName>
    <definedName name="__________pri0062">#REF!</definedName>
    <definedName name="__________pri0065">#REF!</definedName>
    <definedName name="__________pri0066">#REF!</definedName>
    <definedName name="__________pri0067">#REF!</definedName>
    <definedName name="__________pri0068">#REF!</definedName>
    <definedName name="_____pg1">'[3]A 7'!$D$4</definedName>
    <definedName name="_____TY2">[3]Macros!#REF!</definedName>
    <definedName name="____pg1">'[4]A 7'!$D$4</definedName>
    <definedName name="____pri0004">#REF!</definedName>
    <definedName name="____pri0005">#REF!</definedName>
    <definedName name="____pri0006">#REF!</definedName>
    <definedName name="____pri0007">#REF!</definedName>
    <definedName name="____pri0008">#REF!</definedName>
    <definedName name="____pri0009">#REF!</definedName>
    <definedName name="____pri0010">#REF!</definedName>
    <definedName name="____pri0011">#REF!</definedName>
    <definedName name="____pri0012">#REF!</definedName>
    <definedName name="____pri0013">#REF!</definedName>
    <definedName name="____pri0014">#REF!</definedName>
    <definedName name="____pri0015">#REF!</definedName>
    <definedName name="____pri0016">#REF!</definedName>
    <definedName name="____pri0017">#REF!</definedName>
    <definedName name="____pri0018">#REF!</definedName>
    <definedName name="____pri0019">#REF!</definedName>
    <definedName name="____pri0061">#REF!</definedName>
    <definedName name="____pri0062">#REF!</definedName>
    <definedName name="____pri0065">#REF!</definedName>
    <definedName name="____pri0066">#REF!</definedName>
    <definedName name="____pri0067">#REF!</definedName>
    <definedName name="____pri0068">#REF!</definedName>
    <definedName name="____TY2">[4]Macros!#REF!</definedName>
    <definedName name="___pg1">'[5]A 7'!$D$4</definedName>
    <definedName name="___pri0004">#REF!</definedName>
    <definedName name="___pri0005">#REF!</definedName>
    <definedName name="___pri0006">#REF!</definedName>
    <definedName name="___pri0007">#REF!</definedName>
    <definedName name="___pri0008">#REF!</definedName>
    <definedName name="___pri0009">#REF!</definedName>
    <definedName name="___pri0010">#REF!</definedName>
    <definedName name="___pri0011">#REF!</definedName>
    <definedName name="___pri0012">#REF!</definedName>
    <definedName name="___pri0013">#REF!</definedName>
    <definedName name="___pri0014">#REF!</definedName>
    <definedName name="___pri0015">#REF!</definedName>
    <definedName name="___pri0016">#REF!</definedName>
    <definedName name="___pri0017">#REF!</definedName>
    <definedName name="___pri0018">#REF!</definedName>
    <definedName name="___pri0019">#REF!</definedName>
    <definedName name="___pri0061">#REF!</definedName>
    <definedName name="___pri0062">#REF!</definedName>
    <definedName name="___pri0065">#REF!</definedName>
    <definedName name="___pri0066">#REF!</definedName>
    <definedName name="___pri0067">#REF!</definedName>
    <definedName name="___pri0068">#REF!</definedName>
    <definedName name="___TY2">[4]Macros!#REF!</definedName>
    <definedName name="__pg1">'[4]A 7'!$D$4</definedName>
    <definedName name="__pri0004">#REF!</definedName>
    <definedName name="__pri0005">#REF!</definedName>
    <definedName name="__pri0006">#REF!</definedName>
    <definedName name="__pri0007">#REF!</definedName>
    <definedName name="__pri0008">#REF!</definedName>
    <definedName name="__pri0009">#REF!</definedName>
    <definedName name="__pri0010">#REF!</definedName>
    <definedName name="__pri0011">#REF!</definedName>
    <definedName name="__pri0012">#REF!</definedName>
    <definedName name="__pri0013">#REF!</definedName>
    <definedName name="__pri0014">#REF!</definedName>
    <definedName name="__pri0015">#REF!</definedName>
    <definedName name="__pri0016">#REF!</definedName>
    <definedName name="__pri0017">#REF!</definedName>
    <definedName name="__pri0018">#REF!</definedName>
    <definedName name="__pri0019">#REF!</definedName>
    <definedName name="__pri0061">#REF!</definedName>
    <definedName name="__pri0062">#REF!</definedName>
    <definedName name="__pri0065">#REF!</definedName>
    <definedName name="__pri0066">#REF!</definedName>
    <definedName name="__pri0067">#REF!</definedName>
    <definedName name="__pri0068">#REF!</definedName>
    <definedName name="__TY2">[4]Macros!#REF!</definedName>
    <definedName name="_1PLANT_W">[6]Plnt!$A$1</definedName>
    <definedName name="_2S_RATEAL">#REF!</definedName>
    <definedName name="_3S_RATES">#REF!</definedName>
    <definedName name="_4W_RATEAL">#REF!</definedName>
    <definedName name="_A21">[1]AFPI!#REF!</definedName>
    <definedName name="_CY2">[7]Macros!$E$14</definedName>
    <definedName name="_pg1">'[1]A 7'!$E$4</definedName>
    <definedName name="_pri0004">#REF!</definedName>
    <definedName name="_pri0005">#REF!</definedName>
    <definedName name="_pri0006">#REF!</definedName>
    <definedName name="_pri0007">#REF!</definedName>
    <definedName name="_pri0008">#REF!</definedName>
    <definedName name="_pri0009">#REF!</definedName>
    <definedName name="_pri0010">#REF!</definedName>
    <definedName name="_pri0011">#REF!</definedName>
    <definedName name="_pri0012">#REF!</definedName>
    <definedName name="_pri0013">#REF!</definedName>
    <definedName name="_pri0014">#REF!</definedName>
    <definedName name="_pri0015">#REF!</definedName>
    <definedName name="_pri0016">#REF!</definedName>
    <definedName name="_pri0017">#REF!</definedName>
    <definedName name="_pri0018">#REF!</definedName>
    <definedName name="_pri0019">#REF!</definedName>
    <definedName name="_pri0061">#REF!</definedName>
    <definedName name="_pri0062">#REF!</definedName>
    <definedName name="_pri0065">#REF!</definedName>
    <definedName name="_pri0066">#REF!</definedName>
    <definedName name="_pri0067">#REF!</definedName>
    <definedName name="_pri0068">#REF!</definedName>
    <definedName name="_TY1">[1]Macros!$E$14</definedName>
    <definedName name="_TY2">[1]Macros!#REF!</definedName>
    <definedName name="a">#REF!</definedName>
    <definedName name="A_1">#REF!</definedName>
    <definedName name="A_17">#REF!</definedName>
    <definedName name="A_18">#REF!</definedName>
    <definedName name="A_19">#REF!</definedName>
    <definedName name="A_5">#REF!</definedName>
    <definedName name="A_9">#REF!</definedName>
    <definedName name="a10x">#REF!</definedName>
    <definedName name="a11x">#REF!</definedName>
    <definedName name="a12x">#REF!</definedName>
    <definedName name="a13x">#REF!</definedName>
    <definedName name="a14x">#REF!</definedName>
    <definedName name="a15x">#REF!</definedName>
    <definedName name="a16x">#REF!</definedName>
    <definedName name="a17x">#REF!</definedName>
    <definedName name="a18x">#REF!</definedName>
    <definedName name="a19x">#REF!</definedName>
    <definedName name="a1i">#REF!</definedName>
    <definedName name="a1x">#REF!</definedName>
    <definedName name="a2i">#REF!</definedName>
    <definedName name="a2x">#REF!</definedName>
    <definedName name="a3i">#REF!</definedName>
    <definedName name="a3x">#REF!</definedName>
    <definedName name="a4x">#REF!</definedName>
    <definedName name="a5x">#REF!</definedName>
    <definedName name="a6x">#REF!</definedName>
    <definedName name="a7x">#REF!</definedName>
    <definedName name="a8x">#REF!</definedName>
    <definedName name="a9x">#REF!</definedName>
    <definedName name="AccumDepr">[8]Data!$I$13:$J$131</definedName>
    <definedName name="AFUDC">#REF!</definedName>
    <definedName name="AIAC">[8]Data!$O$13:$P$131</definedName>
    <definedName name="ANNAACIAC">#REF!</definedName>
    <definedName name="ANNAD">#REF!</definedName>
    <definedName name="ANNAFC">#REF!</definedName>
    <definedName name="ANNCIAC">#REF!</definedName>
    <definedName name="ANNPL">#REF!</definedName>
    <definedName name="ARB">#REF!</definedName>
    <definedName name="ASECT">[1]Macros!#REF!</definedName>
    <definedName name="b">#REF!</definedName>
    <definedName name="B_1">#REF!</definedName>
    <definedName name="B_10">#REF!</definedName>
    <definedName name="B_12">#REF!</definedName>
    <definedName name="B_13">#REF!</definedName>
    <definedName name="B_3">#REF!</definedName>
    <definedName name="B_3A">#REF!</definedName>
    <definedName name="B_3B">#REF!</definedName>
    <definedName name="B_5">#REF!</definedName>
    <definedName name="B_7">#REF!</definedName>
    <definedName name="B_8">#REF!</definedName>
    <definedName name="b10x">#REF!</definedName>
    <definedName name="b11x">#REF!</definedName>
    <definedName name="b12x">#REF!</definedName>
    <definedName name="b13x">#REF!</definedName>
    <definedName name="B14x">#REF!</definedName>
    <definedName name="b15i">#REF!</definedName>
    <definedName name="b15x">#REF!</definedName>
    <definedName name="b1i">#REF!</definedName>
    <definedName name="b1x">#REF!</definedName>
    <definedName name="b2i">#REF!</definedName>
    <definedName name="b2x">#REF!</definedName>
    <definedName name="b3i">#REF!</definedName>
    <definedName name="b3x">#REF!</definedName>
    <definedName name="b4x">#REF!</definedName>
    <definedName name="b5x">#REF!</definedName>
    <definedName name="b6x">#REF!</definedName>
    <definedName name="b7x">#REF!</definedName>
    <definedName name="b8x">#REF!</definedName>
    <definedName name="b9x">#REF!</definedName>
    <definedName name="BALANCE">#REF!</definedName>
    <definedName name="BSECT">[1]Macros!#REF!</definedName>
    <definedName name="C_1">#REF!</definedName>
    <definedName name="C_10">#REF!</definedName>
    <definedName name="c_10x">#REF!</definedName>
    <definedName name="c_1i">#REF!</definedName>
    <definedName name="c_1x">#REF!</definedName>
    <definedName name="C_2">#REF!</definedName>
    <definedName name="c_2i">#REF!</definedName>
    <definedName name="c_2x">#REF!</definedName>
    <definedName name="C_3">#REF!</definedName>
    <definedName name="c_3x">#REF!</definedName>
    <definedName name="C_4">#REF!</definedName>
    <definedName name="c_4x">#REF!</definedName>
    <definedName name="C_5">#REF!</definedName>
    <definedName name="c_5i">#REF!</definedName>
    <definedName name="c_5x">#REF!</definedName>
    <definedName name="C_6">#REF!</definedName>
    <definedName name="c_6x1">#REF!</definedName>
    <definedName name="c_6x2">#REF!</definedName>
    <definedName name="c_6x3">#REF!</definedName>
    <definedName name="C_7">#REF!</definedName>
    <definedName name="C_7A">#REF!</definedName>
    <definedName name="c_7x1">#REF!</definedName>
    <definedName name="c_7x2">#REF!</definedName>
    <definedName name="c_7x3">#REF!</definedName>
    <definedName name="c_7x4">#REF!</definedName>
    <definedName name="C_8">#REF!</definedName>
    <definedName name="c_8x">#REF!</definedName>
    <definedName name="C_9">#REF!</definedName>
    <definedName name="c_9x">#REF!</definedName>
    <definedName name="CIAC">[8]Data!$R$13:$S$131</definedName>
    <definedName name="CINST">#REF!</definedName>
    <definedName name="CNC2.CE">'[9]Cust Eq Input'!#REF!</definedName>
    <definedName name="CO__02">#REF!</definedName>
    <definedName name="COMPANY">[1]Macros!$E$4</definedName>
    <definedName name="CPEY">[1]AFPI!#REF!</definedName>
    <definedName name="CSECT">[1]Macros!#REF!</definedName>
    <definedName name="CustomerDeposits">[8]Data!$AA$13:$AB$131</definedName>
    <definedName name="CWIP">[8]Data!$F$13:$G$131</definedName>
    <definedName name="CWS.CE">'[9]Cust Eq Input'!#REF!</definedName>
    <definedName name="D_1">#REF!</definedName>
    <definedName name="D_2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1I">#REF!</definedName>
    <definedName name="d1x">#REF!</definedName>
    <definedName name="d2i">#REF!</definedName>
    <definedName name="D2x">#REF!</definedName>
    <definedName name="D3x">#REF!</definedName>
    <definedName name="D4x">#REF!</definedName>
    <definedName name="D5x">#REF!</definedName>
    <definedName name="D6x">#REF!</definedName>
    <definedName name="D7x">#REF!</definedName>
    <definedName name="DeferredCharges">[8]Data!$U$13:$V$131</definedName>
    <definedName name="DeferredIncomeTaxes">[8]Data!$X$13:$Y$131</definedName>
    <definedName name="DIR">#REF!</definedName>
    <definedName name="DisallowedPAA">[8]Data!$CF$13:$CG$131</definedName>
    <definedName name="DOCKET">[1]Macros!$E$6</definedName>
    <definedName name="DSECT">[1]Macros!#REF!</definedName>
    <definedName name="E_1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2">#REF!</definedName>
    <definedName name="E_2A">#REF!</definedName>
    <definedName name="E_3">#REF!</definedName>
    <definedName name="E_4">#REF!</definedName>
    <definedName name="E_5">#REF!</definedName>
    <definedName name="E_6">#REF!</definedName>
    <definedName name="E_7">#REF!</definedName>
    <definedName name="E_8">#REF!</definedName>
    <definedName name="E_9">#REF!</definedName>
    <definedName name="e10x1">#REF!</definedName>
    <definedName name="e10x2">#REF!</definedName>
    <definedName name="e11x">#REF!</definedName>
    <definedName name="e12x">#REF!</definedName>
    <definedName name="e13x">#REF!</definedName>
    <definedName name="e14x">#REF!</definedName>
    <definedName name="e1x">#REF!</definedName>
    <definedName name="e1x2">#REF!</definedName>
    <definedName name="e2i">#REF!</definedName>
    <definedName name="e2i2">#REF!</definedName>
    <definedName name="e2x">#REF!</definedName>
    <definedName name="e2x2">#REF!</definedName>
    <definedName name="E3s">#REF!</definedName>
    <definedName name="E3w">#REF!</definedName>
    <definedName name="e3x">#REF!</definedName>
    <definedName name="e4x">#REF!</definedName>
    <definedName name="e5x">#REF!</definedName>
    <definedName name="e6x">#REF!</definedName>
    <definedName name="e7x">#REF!</definedName>
    <definedName name="e8x">#REF!</definedName>
    <definedName name="e9x">#REF!</definedName>
    <definedName name="ERC_S">#REF!</definedName>
    <definedName name="ERC_W">#REF!</definedName>
    <definedName name="ESECT">[1]Macros!#REF!</definedName>
    <definedName name="F_1">#REF!</definedName>
    <definedName name="F_10">#REF!</definedName>
    <definedName name="F_1A">#REF!</definedName>
    <definedName name="F_2">#REF!</definedName>
    <definedName name="F_3">#REF!</definedName>
    <definedName name="F_4">#REF!</definedName>
    <definedName name="F_5">#REF!</definedName>
    <definedName name="F_6">#REF!</definedName>
    <definedName name="F_7">#REF!</definedName>
    <definedName name="F_8">#REF!</definedName>
    <definedName name="F_9">#REF!</definedName>
    <definedName name="f10x">#REF!</definedName>
    <definedName name="f1x">#REF!</definedName>
    <definedName name="f2x">#REF!</definedName>
    <definedName name="f3x">#REF!</definedName>
    <definedName name="f4x">#REF!</definedName>
    <definedName name="f5x">#REF!</definedName>
    <definedName name="f6x">#REF!</definedName>
    <definedName name="f7x">#REF!</definedName>
    <definedName name="f8x">#REF!</definedName>
    <definedName name="f9x">#REF!</definedName>
    <definedName name="Finance__WSC.Work.Papers.WSC.Other.Prepayments">#REF!</definedName>
    <definedName name="FL.1">#REF!</definedName>
    <definedName name="FL.3">#REF!</definedName>
    <definedName name="FL.5">#REF!</definedName>
    <definedName name="FSECT">[1]Macros!#REF!</definedName>
    <definedName name="GA.1">#REF!</definedName>
    <definedName name="GA.3">#REF!</definedName>
    <definedName name="GA.5">#REF!</definedName>
    <definedName name="GEN">[1]Macros!#REF!</definedName>
    <definedName name="i">#REF!</definedName>
    <definedName name="ii">#REF!</definedName>
    <definedName name="iii">#REF!</definedName>
    <definedName name="iiii">#REF!</definedName>
    <definedName name="IL.1">#REF!</definedName>
    <definedName name="IL.3">#REF!</definedName>
    <definedName name="IL.5">#REF!</definedName>
    <definedName name="IN.3">#REF!</definedName>
    <definedName name="IN.5">#REF!</definedName>
    <definedName name="INST">#REF!</definedName>
    <definedName name="LA.1">#REF!</definedName>
    <definedName name="LA.3">#REF!</definedName>
    <definedName name="LA.5">#REF!</definedName>
    <definedName name="LEXINGTON">#REF!</definedName>
    <definedName name="MARGIN">#REF!</definedName>
    <definedName name="MD.1">#REF!</definedName>
    <definedName name="MD.3">#REF!</definedName>
    <definedName name="MD.5">#REF!</definedName>
    <definedName name="MS.1">#REF!</definedName>
    <definedName name="MS.3">#REF!</definedName>
    <definedName name="MS.5">#REF!</definedName>
    <definedName name="NAME">[6]INFO!$D$14</definedName>
    <definedName name="NC.1">#REF!</definedName>
    <definedName name="NC.3">#REF!</definedName>
    <definedName name="NC.5">#REF!</definedName>
    <definedName name="OCC.CE">'[9]Cust Eq Input'!#REF!</definedName>
    <definedName name="OH.1">#REF!</definedName>
    <definedName name="OH.3">#REF!</definedName>
    <definedName name="OH.5">#REF!</definedName>
    <definedName name="OH.CE">'[9]Cust Eq Input'!#REF!</definedName>
    <definedName name="OH.CEP">'[9]Cust Eq Input'!#REF!</definedName>
    <definedName name="PAA">[8]Data!$L$13:$M$131</definedName>
    <definedName name="Plant">[8]Data!$C$13:$D$131</definedName>
    <definedName name="prep2">[1]Macros!$E$11</definedName>
    <definedName name="_xlnm.Print_Area" localSheetId="0">'Plant Additions'!$G$1:$N$30</definedName>
    <definedName name="PUMPED">#REF!</definedName>
    <definedName name="S_STATS">#REF!</definedName>
    <definedName name="SADPRIM">#REF!</definedName>
    <definedName name="SC.1">#REF!</definedName>
    <definedName name="SC.3">#REF!</definedName>
    <definedName name="SC.5">#REF!</definedName>
    <definedName name="SCU.CE">'[9]Cust Eq Input'!#REF!</definedName>
    <definedName name="SE.SE60D.ALLOC.">#REF!</definedName>
    <definedName name="SPPRIM">#REF!</definedName>
    <definedName name="SRB">#REF!</definedName>
    <definedName name="SUMU_U">#REF!</definedName>
    <definedName name="test">#REF!</definedName>
    <definedName name="TN.1">#REF!</definedName>
    <definedName name="TN.3">#REF!</definedName>
    <definedName name="TN.5">#REF!</definedName>
    <definedName name="TOT.CNC.CE">'[9]Cust Eq Input'!#REF!</definedName>
    <definedName name="TREATED">#REF!</definedName>
    <definedName name="U_U_MAINS">#REF!</definedName>
    <definedName name="U_U_SEWER">#REF!</definedName>
    <definedName name="U_U_WATER">#REF!</definedName>
    <definedName name="VA.1">#REF!</definedName>
    <definedName name="VA.3">#REF!</definedName>
    <definedName name="VA.5">#REF!</definedName>
    <definedName name="W_STATS">#REF!</definedName>
    <definedName name="WADPRIM">#REF!</definedName>
    <definedName name="WastewaterAccumulatedDepreciation">'[10]Plant Inputs'!$A$149:$N$192</definedName>
    <definedName name="WaterPlantInService">'[10]Plant Inputs'!$A$4:$N$48</definedName>
    <definedName name="WCA">#REF!</definedName>
    <definedName name="WD.CE">'[9]Cust Eq Input'!#REF!</definedName>
    <definedName name="WPPRIM">#REF!</definedName>
    <definedName name="WRB">#REF!</definedName>
    <definedName name="WSCBSAllocation">[8]Data!$BE$13:$BF$131</definedName>
    <definedName name="x">[11]Macros!$E$12</definedName>
    <definedName name="YEAR">[6]INFO!$D$16</definedName>
    <definedName name="Year_End_Results_for_1997__1996____1995">#REF!</definedName>
    <definedName name="z">'[9]Cust Eq Input'!#REF!</definedName>
  </definedNames>
  <calcPr calcId="125725"/>
</workbook>
</file>

<file path=xl/calcChain.xml><?xml version="1.0" encoding="utf-8"?>
<calcChain xmlns="http://schemas.openxmlformats.org/spreadsheetml/2006/main">
  <c r="J27" i="1"/>
  <c r="L27" s="1"/>
  <c r="J25"/>
  <c r="L25" s="1"/>
  <c r="J22"/>
  <c r="L22" s="1"/>
  <c r="J21"/>
  <c r="L21" s="1"/>
  <c r="J20"/>
  <c r="L20" s="1"/>
  <c r="K19"/>
  <c r="K23" s="1"/>
  <c r="H19"/>
  <c r="J19" s="1"/>
  <c r="L19" s="1"/>
  <c r="J17"/>
  <c r="L17" s="1"/>
  <c r="J14"/>
  <c r="L14" s="1"/>
  <c r="J13"/>
  <c r="L13" s="1"/>
  <c r="J12"/>
  <c r="L12" s="1"/>
  <c r="K11"/>
  <c r="K15" s="1"/>
  <c r="H11"/>
  <c r="J11" s="1"/>
  <c r="L11" s="1"/>
  <c r="J9"/>
  <c r="L9" s="1"/>
  <c r="J7"/>
  <c r="L7" s="1"/>
  <c r="K5"/>
  <c r="H5"/>
  <c r="L15" l="1"/>
  <c r="H28"/>
  <c r="K30"/>
  <c r="L23"/>
  <c r="J5"/>
  <c r="L5" s="1"/>
  <c r="L30" l="1"/>
</calcChain>
</file>

<file path=xl/sharedStrings.xml><?xml version="1.0" encoding="utf-8"?>
<sst xmlns="http://schemas.openxmlformats.org/spreadsheetml/2006/main" count="36" uniqueCount="23">
  <si>
    <t>Accum Depr</t>
  </si>
  <si>
    <t>Projects added to the test year</t>
  </si>
  <si>
    <t>For Annualizing Depreciation</t>
  </si>
  <si>
    <t>Adjustments</t>
  </si>
  <si>
    <t xml:space="preserve">Plant </t>
  </si>
  <si>
    <t>Life</t>
  </si>
  <si>
    <t>Annual Depr</t>
  </si>
  <si>
    <t>Depr Exp</t>
  </si>
  <si>
    <t>354.4  Structures &amp; Improvements</t>
  </si>
  <si>
    <t>added March 2017</t>
  </si>
  <si>
    <t>360.2 Collec Sewer Force</t>
  </si>
  <si>
    <t>added January 2017</t>
  </si>
  <si>
    <t>364.2 Flow Measuring Devices</t>
  </si>
  <si>
    <t>371.3  Pumping Equipment</t>
  </si>
  <si>
    <t>added in April 2017</t>
  </si>
  <si>
    <t>added inMay 2017</t>
  </si>
  <si>
    <t>added in June 2017</t>
  </si>
  <si>
    <t>375.6 Reuse Trans/Dist</t>
  </si>
  <si>
    <t>380.4  Treatment &amp; Disposal Equipment</t>
  </si>
  <si>
    <t>added February 2017</t>
  </si>
  <si>
    <t>381.4 Plant Sewers</t>
  </si>
  <si>
    <t>390.7 Office Furniture</t>
  </si>
  <si>
    <t>added December 2016</t>
  </si>
</sst>
</file>

<file path=xl/styles.xml><?xml version="1.0" encoding="utf-8"?>
<styleSheet xmlns="http://schemas.openxmlformats.org/spreadsheetml/2006/main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########"/>
    <numFmt numFmtId="166" formatCode="##"/>
    <numFmt numFmtId="167" formatCode="mm/yy"/>
    <numFmt numFmtId="168" formatCode="_([$€-2]* #,##0.00_);_([$€-2]* \(#,##0.00\);_([$€-2]* &quot;-&quot;??_)"/>
  </numFmts>
  <fonts count="38">
    <font>
      <sz val="10"/>
      <name val="Garmond (W1)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Garmond (W1)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name val="Bookman Old Style"/>
      <family val="1"/>
    </font>
    <font>
      <sz val="9"/>
      <color theme="1"/>
      <name val="Georgia"/>
      <family val="2"/>
    </font>
    <font>
      <sz val="9"/>
      <color theme="0"/>
      <name val="Georgia"/>
      <family val="2"/>
    </font>
    <font>
      <sz val="9"/>
      <color rgb="FF9C0006"/>
      <name val="Georgia"/>
      <family val="2"/>
    </font>
    <font>
      <b/>
      <sz val="9"/>
      <color rgb="FFFA7D00"/>
      <name val="Georgia"/>
      <family val="2"/>
    </font>
    <font>
      <b/>
      <sz val="9"/>
      <color theme="0"/>
      <name val="Georgia"/>
      <family val="2"/>
    </font>
    <font>
      <sz val="10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Georgia"/>
      <family val="2"/>
    </font>
    <font>
      <sz val="10"/>
      <name val="Courier"/>
      <family val="3"/>
    </font>
    <font>
      <b/>
      <sz val="10"/>
      <name val="Garmond (W1)"/>
      <family val="1"/>
    </font>
    <font>
      <sz val="10"/>
      <name val="Geneva"/>
    </font>
    <font>
      <sz val="10"/>
      <color theme="1"/>
      <name val="Arial"/>
      <family val="2"/>
    </font>
    <font>
      <i/>
      <sz val="9"/>
      <color rgb="FF7F7F7F"/>
      <name val="Georgia"/>
      <family val="2"/>
    </font>
    <font>
      <sz val="9"/>
      <color rgb="FF006100"/>
      <name val="Georgia"/>
      <family val="2"/>
    </font>
    <font>
      <b/>
      <sz val="15"/>
      <color theme="3"/>
      <name val="Georgia"/>
      <family val="2"/>
    </font>
    <font>
      <b/>
      <sz val="13"/>
      <color theme="3"/>
      <name val="Georgia"/>
      <family val="2"/>
    </font>
    <font>
      <b/>
      <sz val="11"/>
      <color theme="3"/>
      <name val="Georgia"/>
      <family val="2"/>
    </font>
    <font>
      <sz val="9"/>
      <color rgb="FF3F3F76"/>
      <name val="Georgia"/>
      <family val="2"/>
    </font>
    <font>
      <sz val="9"/>
      <color rgb="FFFA7D00"/>
      <name val="Georgia"/>
      <family val="2"/>
    </font>
    <font>
      <sz val="9"/>
      <color rgb="FF9C6500"/>
      <name val="Georgia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b/>
      <sz val="9"/>
      <color rgb="FF3F3F3F"/>
      <name val="Georgia"/>
      <family val="2"/>
    </font>
    <font>
      <b/>
      <sz val="9"/>
      <color theme="1"/>
      <name val="Georgia"/>
      <family val="2"/>
    </font>
    <font>
      <sz val="9"/>
      <color rgb="FFFF0000"/>
      <name val="Georgi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6">
    <xf numFmtId="0" fontId="0" fillId="0" borderId="0"/>
    <xf numFmtId="0" fontId="1" fillId="0" borderId="0"/>
    <xf numFmtId="165" fontId="10" fillId="0" borderId="0"/>
    <xf numFmtId="165" fontId="10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166" fontId="16" fillId="0" borderId="0" applyFo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2" fillId="0" borderId="0" applyFont="0" applyAlignment="0">
      <alignment horizontal="centerContinuous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2" fillId="0" borderId="0" applyFont="0" applyAlignment="0">
      <alignment horizontal="centerContinuous"/>
    </xf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2" fillId="0" borderId="0" applyFont="0" applyAlignment="0">
      <alignment horizontal="centerContinuous"/>
    </xf>
    <xf numFmtId="43" fontId="19" fillId="0" borderId="0" applyFont="0" applyFill="0" applyBorder="0" applyAlignment="0" applyProtection="0"/>
    <xf numFmtId="41" fontId="22" fillId="0" borderId="0" applyFont="0" applyAlignment="0">
      <alignment horizontal="centerContinuous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8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2" fillId="0" borderId="0" applyFont="0" applyAlignment="0">
      <alignment horizontal="centerContinuous"/>
    </xf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2" fillId="0" borderId="0" applyFont="0" applyAlignment="0">
      <alignment horizontal="centerContinuous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2" fillId="0" borderId="0" applyFont="0" applyAlignment="0">
      <alignment horizontal="centerContinuous"/>
    </xf>
    <xf numFmtId="42" fontId="22" fillId="0" borderId="0" applyFont="0" applyAlignment="0">
      <alignment horizontal="centerContinuous"/>
    </xf>
    <xf numFmtId="8" fontId="23" fillId="0" borderId="0" applyFont="0" applyFill="0" applyBorder="0" applyAlignment="0" applyProtection="0"/>
    <xf numFmtId="42" fontId="22" fillId="0" borderId="0" applyFont="0" applyAlignment="0">
      <alignment horizontal="centerContinuous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23" fillId="0" borderId="0" applyFont="0" applyFill="0" applyBorder="0" applyAlignment="0" applyProtection="0"/>
    <xf numFmtId="14" fontId="23" fillId="0" borderId="0"/>
    <xf numFmtId="14" fontId="16" fillId="0" borderId="0"/>
    <xf numFmtId="167" fontId="10" fillId="0" borderId="0" applyFont="0" applyAlignment="0"/>
    <xf numFmtId="168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4" applyNumberFormat="0" applyAlignment="0" applyProtection="0"/>
    <xf numFmtId="0" fontId="31" fillId="0" borderId="6" applyNumberFormat="0" applyFill="0" applyAlignment="0" applyProtection="0"/>
    <xf numFmtId="0" fontId="32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33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4" fillId="0" borderId="0" applyProtection="0"/>
    <xf numFmtId="0" fontId="20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/>
    <xf numFmtId="0" fontId="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33" fillId="0" borderId="0"/>
    <xf numFmtId="0" fontId="34" fillId="0" borderId="0"/>
    <xf numFmtId="0" fontId="33" fillId="0" borderId="0"/>
    <xf numFmtId="0" fontId="19" fillId="0" borderId="0"/>
    <xf numFmtId="0" fontId="4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23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8" borderId="8" applyNumberFormat="0" applyFont="0" applyAlignment="0" applyProtection="0"/>
    <xf numFmtId="0" fontId="19" fillId="8" borderId="8" applyNumberFormat="0" applyFont="0" applyAlignment="0" applyProtection="0"/>
    <xf numFmtId="0" fontId="35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Fill="1" applyAlignment="1">
      <alignment horizontal="center"/>
    </xf>
    <xf numFmtId="0" fontId="3" fillId="0" borderId="0" xfId="1" applyFont="1" applyFill="1"/>
    <xf numFmtId="41" fontId="3" fillId="0" borderId="0" xfId="1" applyNumberFormat="1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Continuous"/>
    </xf>
    <xf numFmtId="0" fontId="2" fillId="0" borderId="0" xfId="1" applyFont="1" applyFill="1" applyAlignment="1">
      <alignment horizontal="centerContinuous"/>
    </xf>
    <xf numFmtId="4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quotePrefix="1" applyFont="1" applyAlignment="1">
      <alignment horizontal="left" indent="2"/>
    </xf>
    <xf numFmtId="41" fontId="5" fillId="0" borderId="0" xfId="0" applyNumberFormat="1" applyFont="1" applyFill="1"/>
    <xf numFmtId="41" fontId="7" fillId="0" borderId="0" xfId="0" applyNumberFormat="1" applyFont="1"/>
    <xf numFmtId="2" fontId="3" fillId="0" borderId="0" xfId="1" applyNumberFormat="1" applyFont="1"/>
    <xf numFmtId="41" fontId="7" fillId="0" borderId="10" xfId="0" applyNumberFormat="1" applyFont="1" applyBorder="1"/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5" fillId="0" borderId="0" xfId="0" applyFont="1" applyFill="1"/>
    <xf numFmtId="41" fontId="5" fillId="0" borderId="11" xfId="0" applyNumberFormat="1" applyFont="1" applyFill="1" applyBorder="1"/>
    <xf numFmtId="43" fontId="7" fillId="0" borderId="0" xfId="0" applyNumberFormat="1" applyFont="1"/>
    <xf numFmtId="41" fontId="3" fillId="0" borderId="11" xfId="1" applyNumberFormat="1" applyFont="1" applyFill="1" applyBorder="1"/>
  </cellXfs>
  <cellStyles count="286">
    <cellStyle name="########" xfId="2"/>
    <cellStyle name="######## 2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 #" xfId="31"/>
    <cellStyle name="Comma 10" xfId="32"/>
    <cellStyle name="Comma 10 2" xfId="33"/>
    <cellStyle name="Comma 10 3" xfId="34"/>
    <cellStyle name="Comma 10 4" xfId="35"/>
    <cellStyle name="Comma 11" xfId="36"/>
    <cellStyle name="Comma 11 2" xfId="37"/>
    <cellStyle name="Comma 11 2 2" xfId="38"/>
    <cellStyle name="Comma 11 2 3" xfId="39"/>
    <cellStyle name="Comma 11 3" xfId="40"/>
    <cellStyle name="Comma 11 4" xfId="41"/>
    <cellStyle name="Comma 12" xfId="42"/>
    <cellStyle name="Comma 13" xfId="43"/>
    <cellStyle name="Comma 14" xfId="44"/>
    <cellStyle name="Comma 15" xfId="45"/>
    <cellStyle name="Comma 2" xfId="46"/>
    <cellStyle name="Comma 2 2" xfId="47"/>
    <cellStyle name="Comma 2 2 2" xfId="48"/>
    <cellStyle name="Comma 2 2 3" xfId="49"/>
    <cellStyle name="Comma 2 2 4" xfId="50"/>
    <cellStyle name="Comma 2 3" xfId="51"/>
    <cellStyle name="Comma 2 3 2" xfId="52"/>
    <cellStyle name="Comma 2 3 3" xfId="53"/>
    <cellStyle name="Comma 2 3 4" xfId="54"/>
    <cellStyle name="Comma 2 4" xfId="55"/>
    <cellStyle name="Comma 2 5" xfId="56"/>
    <cellStyle name="Comma 2 6" xfId="57"/>
    <cellStyle name="Comma 2 7" xfId="58"/>
    <cellStyle name="Comma 2 8" xfId="59"/>
    <cellStyle name="Comma 3" xfId="60"/>
    <cellStyle name="Comma 3 2" xfId="61"/>
    <cellStyle name="Comma 3 3" xfId="62"/>
    <cellStyle name="Comma 3 4" xfId="63"/>
    <cellStyle name="Comma 3 5" xfId="64"/>
    <cellStyle name="Comma 4" xfId="65"/>
    <cellStyle name="Comma 4 2" xfId="66"/>
    <cellStyle name="Comma 4 2 2" xfId="67"/>
    <cellStyle name="Comma 4 3" xfId="68"/>
    <cellStyle name="Comma 4 4" xfId="69"/>
    <cellStyle name="Comma 5" xfId="70"/>
    <cellStyle name="Comma 5 2" xfId="71"/>
    <cellStyle name="Comma 5 2 2" xfId="72"/>
    <cellStyle name="Comma 5 2 3" xfId="73"/>
    <cellStyle name="Comma 5 3" xfId="74"/>
    <cellStyle name="Comma 5 4" xfId="75"/>
    <cellStyle name="Comma 5 5" xfId="76"/>
    <cellStyle name="Comma 6" xfId="77"/>
    <cellStyle name="Comma 6 2" xfId="78"/>
    <cellStyle name="Comma 7" xfId="79"/>
    <cellStyle name="Comma 8" xfId="80"/>
    <cellStyle name="Comma 9" xfId="81"/>
    <cellStyle name="Comma 9 2" xfId="82"/>
    <cellStyle name="Comma 9 3" xfId="83"/>
    <cellStyle name="Currency 10" xfId="84"/>
    <cellStyle name="Currency 11" xfId="85"/>
    <cellStyle name="Currency 12" xfId="86"/>
    <cellStyle name="Currency 2" xfId="87"/>
    <cellStyle name="Currency 2 2" xfId="88"/>
    <cellStyle name="Currency 2 2 2" xfId="89"/>
    <cellStyle name="Currency 2 2 3" xfId="90"/>
    <cellStyle name="Currency 2 2 4" xfId="91"/>
    <cellStyle name="Currency 2 3" xfId="92"/>
    <cellStyle name="Currency 2 4" xfId="93"/>
    <cellStyle name="Currency 2 5" xfId="94"/>
    <cellStyle name="Currency 2 6" xfId="95"/>
    <cellStyle name="Currency 3" xfId="96"/>
    <cellStyle name="Currency 3 2" xfId="97"/>
    <cellStyle name="Currency 3 3" xfId="98"/>
    <cellStyle name="Currency 3 4" xfId="99"/>
    <cellStyle name="Currency 4" xfId="100"/>
    <cellStyle name="Currency 4 2" xfId="101"/>
    <cellStyle name="Currency 4 3" xfId="102"/>
    <cellStyle name="Currency 4 4" xfId="103"/>
    <cellStyle name="Currency 4 5" xfId="104"/>
    <cellStyle name="Currency 5" xfId="105"/>
    <cellStyle name="Currency 5 2" xfId="106"/>
    <cellStyle name="Currency 6" xfId="107"/>
    <cellStyle name="Currency 7" xfId="108"/>
    <cellStyle name="Currency 8" xfId="109"/>
    <cellStyle name="Currency 9" xfId="110"/>
    <cellStyle name="Date" xfId="111"/>
    <cellStyle name="Date 2" xfId="112"/>
    <cellStyle name="Date-Regulatory" xfId="113"/>
    <cellStyle name="Euro" xfId="114"/>
    <cellStyle name="Explanatory Text 2" xfId="115"/>
    <cellStyle name="Good 2" xfId="116"/>
    <cellStyle name="Heading 1 2" xfId="117"/>
    <cellStyle name="Heading 2 2" xfId="118"/>
    <cellStyle name="Heading 3 2" xfId="119"/>
    <cellStyle name="Heading 4 2" xfId="120"/>
    <cellStyle name="Input 2" xfId="121"/>
    <cellStyle name="Linked Cell 2" xfId="122"/>
    <cellStyle name="Neutral 2" xfId="123"/>
    <cellStyle name="Normal" xfId="0" builtinId="0"/>
    <cellStyle name="Normal 10" xfId="124"/>
    <cellStyle name="Normal 10 2" xfId="125"/>
    <cellStyle name="Normal 10 2 2" xfId="126"/>
    <cellStyle name="Normal 10 2 3" xfId="127"/>
    <cellStyle name="Normal 10 2 4" xfId="128"/>
    <cellStyle name="Normal 10 3" xfId="129"/>
    <cellStyle name="Normal 10 3 2" xfId="130"/>
    <cellStyle name="Normal 10 3 3" xfId="131"/>
    <cellStyle name="Normal 10 4" xfId="132"/>
    <cellStyle name="Normal 10 5" xfId="133"/>
    <cellStyle name="Normal 11" xfId="134"/>
    <cellStyle name="Normal 11 2" xfId="135"/>
    <cellStyle name="Normal 11 3" xfId="136"/>
    <cellStyle name="Normal 12" xfId="137"/>
    <cellStyle name="Normal 12 2" xfId="138"/>
    <cellStyle name="Normal 12 3" xfId="139"/>
    <cellStyle name="Normal 13" xfId="140"/>
    <cellStyle name="Normal 13 2" xfId="1"/>
    <cellStyle name="Normal 13 3" xfId="141"/>
    <cellStyle name="Normal 14" xfId="142"/>
    <cellStyle name="Normal 15" xfId="143"/>
    <cellStyle name="Normal 15 2" xfId="144"/>
    <cellStyle name="Normal 15 3" xfId="145"/>
    <cellStyle name="Normal 16" xfId="146"/>
    <cellStyle name="Normal 16 2" xfId="147"/>
    <cellStyle name="Normal 16 3" xfId="148"/>
    <cellStyle name="Normal 17" xfId="149"/>
    <cellStyle name="Normal 18" xfId="150"/>
    <cellStyle name="Normal 19" xfId="151"/>
    <cellStyle name="Normal 2" xfId="152"/>
    <cellStyle name="Normal 2 10" xfId="153"/>
    <cellStyle name="Normal 2 11" xfId="154"/>
    <cellStyle name="Normal 2 12" xfId="155"/>
    <cellStyle name="Normal 2 13" xfId="156"/>
    <cellStyle name="Normal 2 14" xfId="157"/>
    <cellStyle name="Normal 2 2" xfId="158"/>
    <cellStyle name="Normal 2 2 2" xfId="159"/>
    <cellStyle name="Normal 2 2 2 2" xfId="160"/>
    <cellStyle name="Normal 2 2 3" xfId="161"/>
    <cellStyle name="Normal 2 2 4" xfId="162"/>
    <cellStyle name="Normal 2 2 5" xfId="163"/>
    <cellStyle name="Normal 2 3" xfId="164"/>
    <cellStyle name="Normal 2 3 2" xfId="165"/>
    <cellStyle name="Normal 2 36" xfId="166"/>
    <cellStyle name="Normal 2 4" xfId="167"/>
    <cellStyle name="Normal 2 5" xfId="168"/>
    <cellStyle name="Normal 2 6" xfId="169"/>
    <cellStyle name="Normal 2 7" xfId="170"/>
    <cellStyle name="Normal 2 8" xfId="171"/>
    <cellStyle name="Normal 2 9" xfId="172"/>
    <cellStyle name="Normal 2_LUSIMFR22" xfId="173"/>
    <cellStyle name="Normal 20" xfId="174"/>
    <cellStyle name="Normal 21" xfId="175"/>
    <cellStyle name="Normal 22" xfId="176"/>
    <cellStyle name="Normal 23" xfId="177"/>
    <cellStyle name="Normal 24" xfId="178"/>
    <cellStyle name="Normal 25" xfId="179"/>
    <cellStyle name="Normal 25 2" xfId="180"/>
    <cellStyle name="Normal 26" xfId="181"/>
    <cellStyle name="Normal 26 2" xfId="182"/>
    <cellStyle name="Normal 27" xfId="183"/>
    <cellStyle name="Normal 28" xfId="184"/>
    <cellStyle name="Normal 29" xfId="185"/>
    <cellStyle name="Normal 3" xfId="186"/>
    <cellStyle name="Normal 3 10" xfId="187"/>
    <cellStyle name="Normal 3 11" xfId="188"/>
    <cellStyle name="Normal 3 12" xfId="189"/>
    <cellStyle name="Normal 3 13" xfId="190"/>
    <cellStyle name="Normal 3 14" xfId="191"/>
    <cellStyle name="Normal 3 2" xfId="192"/>
    <cellStyle name="Normal 3 2 2" xfId="193"/>
    <cellStyle name="Normal 3 2 3" xfId="194"/>
    <cellStyle name="Normal 3 3" xfId="195"/>
    <cellStyle name="Normal 3 3 2" xfId="196"/>
    <cellStyle name="Normal 3 4" xfId="197"/>
    <cellStyle name="Normal 3 5" xfId="198"/>
    <cellStyle name="Normal 3 6" xfId="199"/>
    <cellStyle name="Normal 3 7" xfId="200"/>
    <cellStyle name="Normal 3 8" xfId="201"/>
    <cellStyle name="Normal 3 9" xfId="202"/>
    <cellStyle name="Normal 30" xfId="203"/>
    <cellStyle name="Normal 31" xfId="204"/>
    <cellStyle name="Normal 32" xfId="205"/>
    <cellStyle name="Normal 33" xfId="206"/>
    <cellStyle name="Normal 34" xfId="207"/>
    <cellStyle name="Normal 35" xfId="208"/>
    <cellStyle name="Normal 36" xfId="209"/>
    <cellStyle name="Normal 37" xfId="210"/>
    <cellStyle name="Normal 38" xfId="211"/>
    <cellStyle name="Normal 39" xfId="212"/>
    <cellStyle name="Normal 4" xfId="213"/>
    <cellStyle name="Normal 4 2" xfId="214"/>
    <cellStyle name="Normal 4 2 2" xfId="215"/>
    <cellStyle name="Normal 4 2 2 2" xfId="216"/>
    <cellStyle name="Normal 4 2 3" xfId="217"/>
    <cellStyle name="Normal 4 3" xfId="218"/>
    <cellStyle name="Normal 4 3 2" xfId="219"/>
    <cellStyle name="Normal 4 4" xfId="220"/>
    <cellStyle name="Normal 4 5" xfId="221"/>
    <cellStyle name="Normal 40" xfId="222"/>
    <cellStyle name="Normal 41" xfId="223"/>
    <cellStyle name="Normal 42" xfId="224"/>
    <cellStyle name="Normal 43" xfId="225"/>
    <cellStyle name="Normal 44" xfId="226"/>
    <cellStyle name="Normal 45" xfId="227"/>
    <cellStyle name="Normal 46" xfId="228"/>
    <cellStyle name="Normal 47" xfId="229"/>
    <cellStyle name="Normal 48" xfId="230"/>
    <cellStyle name="Normal 49" xfId="231"/>
    <cellStyle name="Normal 5" xfId="232"/>
    <cellStyle name="Normal 5 2" xfId="233"/>
    <cellStyle name="Normal 5 2 2" xfId="234"/>
    <cellStyle name="Normal 5 3" xfId="235"/>
    <cellStyle name="Normal 5 4" xfId="236"/>
    <cellStyle name="Normal 50" xfId="237"/>
    <cellStyle name="Normal 51" xfId="238"/>
    <cellStyle name="Normal 52" xfId="239"/>
    <cellStyle name="Normal 6" xfId="240"/>
    <cellStyle name="Normal 6 2" xfId="241"/>
    <cellStyle name="Normal 6 2 2" xfId="242"/>
    <cellStyle name="Normal 6 2 3" xfId="243"/>
    <cellStyle name="Normal 6 3" xfId="244"/>
    <cellStyle name="Normal 6 4" xfId="245"/>
    <cellStyle name="Normal 6 5" xfId="246"/>
    <cellStyle name="Normal 62" xfId="247"/>
    <cellStyle name="Normal 7" xfId="248"/>
    <cellStyle name="Normal 7 2" xfId="249"/>
    <cellStyle name="Normal 8" xfId="250"/>
    <cellStyle name="Normal 8 2" xfId="251"/>
    <cellStyle name="Normal 9" xfId="252"/>
    <cellStyle name="Normal 9 2" xfId="253"/>
    <cellStyle name="Normal 9 2 2" xfId="254"/>
    <cellStyle name="Normal 9 2 3" xfId="255"/>
    <cellStyle name="Normal 9 2 4" xfId="256"/>
    <cellStyle name="Note 2" xfId="257"/>
    <cellStyle name="Note 3" xfId="258"/>
    <cellStyle name="Output 2" xfId="259"/>
    <cellStyle name="Percent 2" xfId="260"/>
    <cellStyle name="Percent 2 2" xfId="261"/>
    <cellStyle name="Percent 2 2 2" xfId="262"/>
    <cellStyle name="Percent 2 2 3" xfId="263"/>
    <cellStyle name="Percent 2 2 4" xfId="264"/>
    <cellStyle name="Percent 2 3" xfId="265"/>
    <cellStyle name="Percent 2 4" xfId="266"/>
    <cellStyle name="Percent 2 5" xfId="267"/>
    <cellStyle name="Percent 2 6" xfId="268"/>
    <cellStyle name="Percent 3" xfId="269"/>
    <cellStyle name="Percent 3 2" xfId="270"/>
    <cellStyle name="Percent 3 2 2" xfId="271"/>
    <cellStyle name="Percent 3 2 3" xfId="272"/>
    <cellStyle name="Percent 3 3" xfId="273"/>
    <cellStyle name="Percent 3 4" xfId="274"/>
    <cellStyle name="Percent 3 5" xfId="275"/>
    <cellStyle name="Percent 4" xfId="276"/>
    <cellStyle name="Percent 5" xfId="277"/>
    <cellStyle name="Percent 5 2" xfId="278"/>
    <cellStyle name="Percent 5 3" xfId="279"/>
    <cellStyle name="Percent 6" xfId="280"/>
    <cellStyle name="Percent 7" xfId="281"/>
    <cellStyle name="Percent 8" xfId="282"/>
    <cellStyle name="Percent 9" xfId="283"/>
    <cellStyle name="Total 2" xfId="284"/>
    <cellStyle name="Warning Text 2" xfId="2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K08-07%20KWRU%20RATE%20CASE%202017/POST%20FILING/KWRU%20MFRs%20TY%206-30-17__%20FINAL%2012-13-2017_revised%201-16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2014%20MSA/2014%20LABRADOR/PRIOR%20RATE%20CASE/LABRADOR%20FINAL%20MFRs%207%20for%20PDF%20TO%20USE%20AS%20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.uiwater.com/Miles%20Grant%20SUBMITTED%20FOR%20FILING/Miles%20Grant%20MFRs%206-30-07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14%20Miles%20Grant/Miles%20Grant%20Rate%20Increase%20Application%20TY%206-30-07/Miles%20Grant%20MFRs/Miles%20Grant%20MFRs%206-30-07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20%20Tierra%20Verde%20Utilities,%20Inc%20(2007)/Tierra%20Verde%20MFRs%2012-31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ynthia/2009%20FILINGS%20UI%20RATE%20CASES/Staff%20Workpapers/Sanlando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38%20%20UI%20-%20Sandalhaven%202014/MFRs/FINAL%20MFRs%20SIBMITTED%20for%20FILING/SANDALHAVEN%20MFR1%20draft_cy%206-3-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Documents%20and%20Settings\epovich\Local%20Settings\Temporary%20Internet%20Files\OLK16\CYPRESS%20LAKES%20Appli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files.uiwater.com\Rate%20Case\Florida\103-UI%20of%20Sandalhaven\Sandalhaven%202011%20RC\Filing\Tax%20Schedule%20Attempt\Sandalhaven%20Draft%20MFR%209-7%202011%20Erin%20Tax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 2 "/>
      <sheetName val="A 3 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 "/>
      <sheetName val="A 18"/>
      <sheetName val="A 18 (a)"/>
      <sheetName val="A 19 "/>
      <sheetName val="A 19 (a) "/>
      <sheetName val="B 2 "/>
      <sheetName val="B 3"/>
      <sheetName val="B 4"/>
      <sheetName val="B 6"/>
      <sheetName val="B 8"/>
      <sheetName val="B 9 "/>
      <sheetName val="B 10"/>
      <sheetName val="B 11"/>
      <sheetName val="B12"/>
      <sheetName val="B 14"/>
      <sheetName val="B 15"/>
      <sheetName val="C 1"/>
      <sheetName val="D 1 "/>
      <sheetName val="D 2 "/>
      <sheetName val="D-3"/>
      <sheetName val="D-4"/>
      <sheetName val="D-5"/>
      <sheetName val="D-6"/>
      <sheetName val="D 7"/>
      <sheetName val="E 1 S"/>
      <sheetName val="E-2 S"/>
      <sheetName val="E-3"/>
      <sheetName val="E-4 Sewer"/>
      <sheetName val="E-5"/>
      <sheetName val="E-6"/>
      <sheetName val="E-7"/>
      <sheetName val="E 8"/>
      <sheetName val="E 9 "/>
      <sheetName val="E-10"/>
      <sheetName val="AFPI"/>
      <sheetName val="E 11"/>
      <sheetName val="E 12"/>
      <sheetName val="E 13"/>
      <sheetName val="E 14"/>
      <sheetName val="F 2"/>
      <sheetName val="F 4"/>
      <sheetName val="F 6"/>
      <sheetName val="F 6 (2)"/>
      <sheetName val="F 7"/>
      <sheetName val="F 8"/>
      <sheetName val="F 10"/>
      <sheetName val="F 10 (2)"/>
      <sheetName val="A 2 (I) "/>
      <sheetName val="A 3 (I) "/>
      <sheetName val="B 2 (I) "/>
      <sheetName val="B 3 (I)"/>
      <sheetName val="B 15 (I)"/>
      <sheetName val="D-1 (I) "/>
      <sheetName val="D-2 (I) "/>
      <sheetName val="E 1 S (I)"/>
      <sheetName val="E-2 S (I)"/>
      <sheetName val="A 7 (I)"/>
      <sheetName val="AR to MFR Reconciliation"/>
      <sheetName val="BS _ Trial Balance"/>
      <sheetName val="BalSheet Acct_PerAR"/>
      <sheetName val="Working Capital_PerAR"/>
      <sheetName val="6-30-17 Depr Exp_Accum Depr"/>
      <sheetName val="Interest Expense Adj_PerAR"/>
      <sheetName val="RateCase&amp;Other Deferred_PerAR"/>
      <sheetName val="Deferred Rate Case Expenses"/>
      <sheetName val="KWRU P &amp; L"/>
      <sheetName val="Rev Requirements Final"/>
      <sheetName val="Rev Requirements Interim"/>
      <sheetName val="Hurricane Costs"/>
      <sheetName val="Plant Additions"/>
      <sheetName val="Property Taxes"/>
      <sheetName val="Pro Forma Expenses"/>
      <sheetName val="CJ Salary schedule"/>
      <sheetName val="Sheet1"/>
    </sheetNames>
    <sheetDataSet>
      <sheetData sheetId="0">
        <row r="4">
          <cell r="E4" t="str">
            <v>Company:  K W Resort Utilities Corp</v>
          </cell>
        </row>
        <row r="6">
          <cell r="E6" t="str">
            <v>Docket No.: 20170141-SU</v>
          </cell>
        </row>
        <row r="11">
          <cell r="E11" t="str">
            <v>Preparer: Milian, Swain &amp; Associates, Inc.</v>
          </cell>
        </row>
        <row r="14">
          <cell r="E14" t="str">
            <v>Test Year Ended:  06/30/2017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E4" t="str">
            <v>Page 1 of 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9 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 8"/>
      <sheetName val="B-9"/>
      <sheetName val="B 10"/>
      <sheetName val="B 11"/>
      <sheetName val="B12 - 1.31.2010"/>
      <sheetName val="B12 - 2.28.2010"/>
      <sheetName val="B12 - 3.31.2010"/>
      <sheetName val="B12 - 4.30.2010"/>
      <sheetName val="B12 - 5.31.2010"/>
      <sheetName val="B12 - 6.30.2010"/>
      <sheetName val="B12 - 7.31.2010"/>
      <sheetName val="B12 - 8.31.2010"/>
      <sheetName val="B12 - 9.30.2010"/>
      <sheetName val="B12 - 10.31.2010"/>
      <sheetName val="B12 - 11.30.2010"/>
      <sheetName val="B12 - 12.31.2010"/>
      <sheetName val="B12 - Test Year"/>
      <sheetName val="B 13"/>
      <sheetName val="B 14"/>
      <sheetName val="B 15"/>
      <sheetName val="C INSTRUCT"/>
      <sheetName val="C 1"/>
      <sheetName val="C 2 (W) (S)"/>
      <sheetName val="C 3"/>
      <sheetName val="C 4"/>
      <sheetName val="C 5 (W) (S)"/>
      <sheetName val="C 6"/>
      <sheetName val="C 7"/>
      <sheetName val="C 8"/>
      <sheetName val="C 9"/>
      <sheetName val="C 10"/>
      <sheetName val="D-1"/>
      <sheetName val="D-2"/>
      <sheetName val="D 2 (a)"/>
      <sheetName val="D-3"/>
      <sheetName val="D-4"/>
      <sheetName val="D-5"/>
      <sheetName val="D-6"/>
      <sheetName val="D 7"/>
      <sheetName val="E-1 W"/>
      <sheetName val="E-1 S"/>
      <sheetName val="E-2 W "/>
      <sheetName val="E-2 S"/>
      <sheetName val="E-3"/>
      <sheetName val="E-4 W"/>
      <sheetName val="E-4 S"/>
      <sheetName val="E-5 W"/>
      <sheetName val="E-5 S"/>
      <sheetName val="E-6"/>
      <sheetName val="E 7"/>
      <sheetName val="E 8"/>
      <sheetName val="E 9"/>
      <sheetName val="E 10 Water"/>
      <sheetName val="E 10 Sewer"/>
      <sheetName val="E 11"/>
      <sheetName val="E 12"/>
      <sheetName val="E 13"/>
      <sheetName val="E 14"/>
      <sheetName val="F-1"/>
      <sheetName val="F-2"/>
      <sheetName val="F-3"/>
      <sheetName val="F-4"/>
      <sheetName val="F-5"/>
      <sheetName val="F-6"/>
      <sheetName val="F-6(2)"/>
      <sheetName val="F-7"/>
      <sheetName val="F-8"/>
      <sheetName val="F-9"/>
      <sheetName val="F-10"/>
      <sheetName val="A 1 INT"/>
      <sheetName val="A 2 INT"/>
      <sheetName val="A 3 INT"/>
      <sheetName val="A 7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E-1 W INT"/>
      <sheetName val="E-1 S INT"/>
      <sheetName val="E-2 W INT"/>
      <sheetName val="E-2 S INT"/>
      <sheetName val="APPENDIX A PLANT ACCT "/>
      <sheetName val="O&amp;M EXPENSES ALLOCATED"/>
      <sheetName val="TAX EXPENSE"/>
      <sheetName val="REVENUE REQUIREMENTS"/>
      <sheetName val="PROFORMA YEAR"/>
      <sheetName val="INTERIM COST OF CAPITAL"/>
      <sheetName val="EQUITY RETURN CALCULATION"/>
      <sheetName val="259 13 Month BS UC"/>
      <sheetName val="259 12 Month IS UC"/>
      <sheetName val="2007 - 2009 &amp; Test Year BS"/>
      <sheetName val="259 ERC Count Companies 12-10"/>
      <sheetName val="tax calculations"/>
      <sheetName val="SE3"/>
      <sheetName val="LTD-lead"/>
      <sheetName val="LTD-detail"/>
      <sheetName val="STD"/>
      <sheetName val="Common Equity"/>
      <sheetName val="ADIT, CD, ITC"/>
      <sheetName val="Leverage Formula in D schedule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"/>
      <sheetName val="A 3"/>
      <sheetName val="A 4"/>
      <sheetName val="A 6"/>
      <sheetName val="A 7"/>
      <sheetName val="A 8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2"/>
      <sheetName val="B 3"/>
      <sheetName val="B 4"/>
      <sheetName val="B 6"/>
      <sheetName val="B 8"/>
      <sheetName val="B 9"/>
      <sheetName val="B 10"/>
      <sheetName val="B 11"/>
      <sheetName val="B12 (1)"/>
      <sheetName val="B12 (2)"/>
      <sheetName val="B12 (3)"/>
      <sheetName val="B12 (4)"/>
      <sheetName val="B12 (5)"/>
      <sheetName val="B 14"/>
      <sheetName val="C INSTRUCT"/>
      <sheetName val="B 15"/>
      <sheetName val="C 1"/>
      <sheetName val="C 2 (S)"/>
      <sheetName val="C 3 (S)"/>
      <sheetName val="C 4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S"/>
      <sheetName val="E-2"/>
      <sheetName val="E-3"/>
      <sheetName val="E-4 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-2"/>
      <sheetName val="F-4"/>
      <sheetName val="F-6"/>
      <sheetName val="F-6(2)"/>
      <sheetName val="F-7"/>
      <sheetName val="F-8"/>
      <sheetName val="F-10"/>
      <sheetName val="A 2 (I)"/>
      <sheetName val="A 3 (I)"/>
      <sheetName val="B 2 (I)"/>
      <sheetName val="B 3 (I)"/>
      <sheetName val="B 15 (I)"/>
      <sheetName val="C 1 (I)"/>
      <sheetName val="C 2 (I)"/>
      <sheetName val="C 3 (I)"/>
      <sheetName val="C 5 (I) "/>
      <sheetName val="D-1 (I)"/>
      <sheetName val="D-2 (I)"/>
      <sheetName val="D 4 (I)"/>
      <sheetName val="E 1 S (I)"/>
      <sheetName val="E-2 (I)"/>
      <sheetName val=" Plant Acc Bal"/>
      <sheetName val=" CIAC Bal &amp; Proj"/>
      <sheetName val="Balance Sheet"/>
      <sheetName val="Income Acc  Alloc "/>
      <sheetName val="Interest Expense Adj"/>
      <sheetName val=" Depreciation Exp"/>
      <sheetName val="Rev Requirements Final"/>
      <sheetName val="Rev Req Interim"/>
      <sheetName val="Computation of Rates Final"/>
      <sheetName val="ADJUSTED MONTHLY FINAL"/>
      <sheetName val="APPENDIX B INC. STAT.ACCT 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Page 1 of 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base"/>
      <sheetName val="Noi"/>
      <sheetName val="Adjs"/>
      <sheetName val="Cap"/>
      <sheetName val="Plnt"/>
      <sheetName val="Ciac"/>
      <sheetName val="UUsum"/>
      <sheetName val="Wca"/>
      <sheetName val="AnnualizedRevs"/>
      <sheetName val="OMexp"/>
      <sheetName val="Toti"/>
      <sheetName val="RevRq"/>
      <sheetName val="RevAlloc"/>
      <sheetName val="RateSch"/>
      <sheetName val="BillDeter"/>
      <sheetName val="Security"/>
      <sheetName val="Agreed Audit Adjs."/>
      <sheetName val="A.F.No 2 Plant Sample"/>
      <sheetName val="A.F. No. 3 Proforma"/>
      <sheetName val="A.F. No. 4  ERC Proforma Adj."/>
      <sheetName val="A.F. No. 5 Proj. Phoenix"/>
      <sheetName val="A.F. No. 8-Acc.Amort. of CIAC "/>
      <sheetName val="A.F. 11 Salaries"/>
      <sheetName val="A.F. No. 14 Rate Case Exp."/>
      <sheetName val="A.F.No. 15-HDQ Samples "/>
      <sheetName val="A.F. No. 16-Deferred Maint."/>
      <sheetName val="A.F. 17 O&amp;M Sample"/>
      <sheetName val="A.F. No. 19-Alloc. of TOTI"/>
      <sheetName val="Bad Debt Exp. Adj."/>
      <sheetName val="Chem.Exp.Adj."/>
      <sheetName val="Fuel Expense"/>
      <sheetName val="Plant-CWIP"/>
      <sheetName val="Relocation Exp."/>
      <sheetName val="Working Capital Adj. "/>
      <sheetName val="Reuse bills"/>
      <sheetName val="Macros"/>
    </sheetNames>
    <sheetDataSet>
      <sheetData sheetId="0">
        <row r="14">
          <cell r="D14" t="str">
            <v>Sanlando Utilities Corporation</v>
          </cell>
        </row>
        <row r="16">
          <cell r="D16" t="str">
            <v>Test Year Ended 12/31/08</v>
          </cell>
        </row>
      </sheetData>
      <sheetData sheetId="1"/>
      <sheetData sheetId="2">
        <row r="12">
          <cell r="I12">
            <v>3089848.466365152</v>
          </cell>
        </row>
      </sheetData>
      <sheetData sheetId="3"/>
      <sheetData sheetId="4"/>
      <sheetData sheetId="5">
        <row r="1">
          <cell r="A1" t="str">
            <v>Sanlando Utilities Corporation</v>
          </cell>
        </row>
      </sheetData>
      <sheetData sheetId="6"/>
      <sheetData sheetId="7"/>
      <sheetData sheetId="8"/>
      <sheetData sheetId="9"/>
      <sheetData sheetId="10">
        <row r="9">
          <cell r="H9">
            <v>390658.74406797998</v>
          </cell>
        </row>
      </sheetData>
      <sheetData sheetId="11">
        <row r="11">
          <cell r="I11">
            <v>199091.68212887936</v>
          </cell>
        </row>
      </sheetData>
      <sheetData sheetId="12"/>
      <sheetData sheetId="13"/>
      <sheetData sheetId="14"/>
      <sheetData sheetId="15">
        <row r="49">
          <cell r="E49">
            <v>217874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 A 2"/>
      <sheetName val="A 3"/>
      <sheetName val="A 3 (2)"/>
      <sheetName val="A 4"/>
      <sheetName val="A-6"/>
      <sheetName val=" A 6(2)"/>
      <sheetName val="A 7"/>
      <sheetName val="A 8"/>
      <sheetName val=" A-10"/>
      <sheetName val="A 10(2)"/>
      <sheetName val="A 11"/>
      <sheetName val="A-12"/>
      <sheetName val="A-12(2)"/>
      <sheetName val="A 13"/>
      <sheetName val="A 14"/>
      <sheetName val=" A 14(2)"/>
      <sheetName val="A 15"/>
      <sheetName val="A 16"/>
      <sheetName val="A 17 "/>
      <sheetName val=" A-18"/>
      <sheetName val="A-18(a)"/>
      <sheetName val=" A-19"/>
      <sheetName val=" A-19(a)"/>
      <sheetName val="B-2"/>
      <sheetName val="B 3"/>
      <sheetName val="B 4"/>
      <sheetName val="B-6"/>
      <sheetName val="B 8"/>
      <sheetName val="B-9"/>
      <sheetName val="B 10"/>
      <sheetName val="B 11"/>
      <sheetName val="B12 - 1.31.2014"/>
      <sheetName val="B12 - 2.28.2014"/>
      <sheetName val="B12 - 3.31.2014"/>
      <sheetName val="B12 - 4.30.2014"/>
      <sheetName val="B12 - 5.31.2014"/>
      <sheetName val="B12 - 6.30.2014"/>
      <sheetName val="B12 - 7.31.2014"/>
      <sheetName val="B12 - 8.31.2014"/>
      <sheetName val="B12 - 9.30.2014"/>
      <sheetName val="B12 - 10.31.2014"/>
      <sheetName val="B12 - 11.30.2014"/>
      <sheetName val="B12 - 12.31.2014"/>
      <sheetName val="B12 - Test Year"/>
      <sheetName val=" B-14"/>
      <sheetName val="B 8x"/>
      <sheetName val="B 9x"/>
      <sheetName val="DefRC"/>
      <sheetName val=" B-15"/>
      <sheetName val="C 1"/>
      <sheetName val="C 2"/>
      <sheetName val="C 3"/>
      <sheetName val="C 4"/>
      <sheetName val="C 5"/>
      <sheetName val="C 6"/>
      <sheetName val="C 7"/>
      <sheetName val="C 7 (2)"/>
      <sheetName val="C 7 (3)"/>
      <sheetName val="C 7 (4)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LTD"/>
      <sheetName val="STD"/>
      <sheetName val="EQUITY"/>
      <sheetName val="ADIT"/>
      <sheetName val="E 1 "/>
      <sheetName val="E-2"/>
      <sheetName val="E 3"/>
      <sheetName val="E-4 "/>
      <sheetName val="E-5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 2"/>
      <sheetName val="F 4"/>
      <sheetName val="F 6"/>
      <sheetName val="F 6 (2)"/>
      <sheetName val="F 6 (3)"/>
      <sheetName val="F 7"/>
      <sheetName val="F 8"/>
      <sheetName val="F 10"/>
      <sheetName val=" A 2 (I)"/>
      <sheetName val="A 3 (I)"/>
      <sheetName val="B-2 (I)"/>
      <sheetName val="B 3 (I)"/>
      <sheetName val=" B-15 (I)"/>
      <sheetName val="C 1 (I)"/>
      <sheetName val="C 2 (I)"/>
      <sheetName val="C 3 (I)"/>
      <sheetName val="C 5 (I)"/>
      <sheetName val="D 1 (I)"/>
      <sheetName val="D 2 (I)"/>
      <sheetName val="E 1  (I)"/>
      <sheetName val="E-2 (I)"/>
      <sheetName val="RB 2 (6)"/>
      <sheetName val="OI 2 (2)"/>
      <sheetName val="OPINC"/>
      <sheetName val="WSC"/>
      <sheetName val="Salaries"/>
      <sheetName val="O&amp;M"/>
      <sheetName val="OI 6 (2)"/>
      <sheetName val="13 Month TB"/>
      <sheetName val="12 Mo IS"/>
      <sheetName val="WWFLOW"/>
      <sheetName val="REUSE"/>
      <sheetName val="Hist Consump"/>
      <sheetName val="Hist Cust"/>
      <sheetName val="AR to MFR"/>
      <sheetName val="Interest Expense Adj_PerAR"/>
      <sheetName val="Rev Requirements Final"/>
      <sheetName val="Rev Requirements Interim"/>
      <sheetName val="Correction"/>
      <sheetName val="Net Loss"/>
      <sheetName val="Da Agreements"/>
      <sheetName val="Recalculation of EWD amort_cy"/>
      <sheetName val="Sheet1"/>
    </sheetNames>
    <sheetDataSet>
      <sheetData sheetId="0">
        <row r="4">
          <cell r="E4" t="str">
            <v>Company: Utilities, Inc. of Sandalhaven</v>
          </cell>
        </row>
        <row r="14">
          <cell r="E14" t="str">
            <v>Test Year Ended: December 31, 2014</v>
          </cell>
        </row>
      </sheetData>
      <sheetData sheetId="1" refreshError="1"/>
      <sheetData sheetId="2" refreshError="1"/>
      <sheetData sheetId="3">
        <row r="1">
          <cell r="F1" t="str">
            <v>Florida Public Service Commission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>
        <row r="23">
          <cell r="I23">
            <v>0</v>
          </cell>
        </row>
      </sheetData>
      <sheetData sheetId="101" refreshError="1"/>
      <sheetData sheetId="102"/>
      <sheetData sheetId="103" refreshError="1"/>
      <sheetData sheetId="104"/>
      <sheetData sheetId="105" refreshError="1"/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 Request"/>
      <sheetName val="General Inputs"/>
      <sheetName val="Plant Inputs"/>
      <sheetName val="TOC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D-1"/>
      <sheetName val="D-2"/>
      <sheetName val="D-3"/>
      <sheetName val="D-4"/>
      <sheetName val="D-5"/>
      <sheetName val="D-6"/>
      <sheetName val="D-7"/>
      <sheetName val="E-1"/>
      <sheetName val="E-2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3"/>
      <sheetName val="E-14"/>
      <sheetName val="F 1"/>
      <sheetName val="F 2"/>
      <sheetName val="F 3"/>
      <sheetName val="F 4"/>
      <sheetName val="F 5"/>
      <sheetName val="F 6"/>
      <sheetName val="F 7"/>
      <sheetName val="F 8"/>
      <sheetName val="F 9"/>
      <sheetName val="F 10"/>
      <sheetName val="Rates Calculations Water"/>
      <sheetName val="Rates Calculations Wastewater"/>
    </sheetNames>
    <sheetDataSet>
      <sheetData sheetId="0" refreshError="1"/>
      <sheetData sheetId="1" refreshError="1"/>
      <sheetData sheetId="2">
        <row r="4">
          <cell r="D4" t="str">
            <v>A-5 Label</v>
          </cell>
          <cell r="F4">
            <v>2002</v>
          </cell>
          <cell r="G4">
            <v>2003</v>
          </cell>
          <cell r="H4">
            <v>2004</v>
          </cell>
          <cell r="I4">
            <v>2005</v>
          </cell>
        </row>
        <row r="5">
          <cell r="A5">
            <v>1</v>
          </cell>
          <cell r="B5" t="str">
            <v>Intangible Plant</v>
          </cell>
          <cell r="D5" t="str">
            <v>INTANGIBLE PLANT</v>
          </cell>
        </row>
        <row r="6">
          <cell r="A6">
            <v>2</v>
          </cell>
          <cell r="B6">
            <v>301</v>
          </cell>
          <cell r="C6">
            <v>1</v>
          </cell>
          <cell r="D6" t="str">
            <v>301.1  Organization</v>
          </cell>
          <cell r="E6" t="str">
            <v>Organization</v>
          </cell>
          <cell r="F6">
            <v>5274</v>
          </cell>
          <cell r="G6">
            <v>15288</v>
          </cell>
          <cell r="H6">
            <v>15288</v>
          </cell>
          <cell r="I6">
            <v>15338</v>
          </cell>
        </row>
        <row r="7">
          <cell r="A7">
            <v>3</v>
          </cell>
          <cell r="B7">
            <v>302</v>
          </cell>
          <cell r="C7">
            <v>1</v>
          </cell>
          <cell r="D7" t="str">
            <v>302.1  Franchises</v>
          </cell>
          <cell r="E7" t="str">
            <v>Franchises</v>
          </cell>
          <cell r="F7">
            <v>7933</v>
          </cell>
          <cell r="G7">
            <v>7933</v>
          </cell>
          <cell r="H7">
            <v>7933</v>
          </cell>
          <cell r="I7">
            <v>7933</v>
          </cell>
        </row>
        <row r="8">
          <cell r="A8">
            <v>4</v>
          </cell>
          <cell r="B8">
            <v>339</v>
          </cell>
          <cell r="C8">
            <v>1</v>
          </cell>
          <cell r="D8" t="str">
            <v>339.1  Other Plant &amp; Misc. Equipment</v>
          </cell>
          <cell r="E8" t="str">
            <v>Other Plant &amp; Misc. Equipment</v>
          </cell>
          <cell r="F8">
            <v>0</v>
          </cell>
        </row>
        <row r="9">
          <cell r="A9">
            <v>5</v>
          </cell>
          <cell r="B9" t="str">
            <v>Source of Supply and Pumping Plant</v>
          </cell>
          <cell r="D9" t="str">
            <v>SOURCE OF SUPPLY AND PUMPING PLANT</v>
          </cell>
        </row>
        <row r="10">
          <cell r="A10">
            <v>6</v>
          </cell>
          <cell r="B10">
            <v>303</v>
          </cell>
          <cell r="C10">
            <v>2</v>
          </cell>
          <cell r="D10" t="str">
            <v>303.2  Land &amp; Land Rights</v>
          </cell>
          <cell r="E10" t="str">
            <v>Land &amp; Land Rights</v>
          </cell>
          <cell r="F10">
            <v>0</v>
          </cell>
        </row>
        <row r="11">
          <cell r="A11">
            <v>7</v>
          </cell>
          <cell r="B11">
            <v>304</v>
          </cell>
          <cell r="C11">
            <v>2</v>
          </cell>
          <cell r="D11" t="str">
            <v>304.2  Structrures &amp; Improvements</v>
          </cell>
          <cell r="E11" t="str">
            <v>Structrures &amp; Improvements</v>
          </cell>
          <cell r="F11">
            <v>280</v>
          </cell>
          <cell r="G11">
            <v>9349</v>
          </cell>
          <cell r="H11">
            <v>9435</v>
          </cell>
          <cell r="I11">
            <v>14759</v>
          </cell>
        </row>
        <row r="12">
          <cell r="A12">
            <v>8</v>
          </cell>
          <cell r="B12">
            <v>305</v>
          </cell>
          <cell r="C12">
            <v>2</v>
          </cell>
          <cell r="D12" t="str">
            <v>305.2  Collect. &amp; Impound. Reservoirs</v>
          </cell>
          <cell r="E12" t="str">
            <v>Collect. &amp; Impound. Reservoirs</v>
          </cell>
          <cell r="F12">
            <v>0</v>
          </cell>
        </row>
        <row r="13">
          <cell r="A13">
            <v>9</v>
          </cell>
          <cell r="B13">
            <v>306</v>
          </cell>
          <cell r="C13">
            <v>2</v>
          </cell>
          <cell r="D13" t="str">
            <v>306.2  Lake, River &amp; Other Intakes</v>
          </cell>
          <cell r="E13" t="str">
            <v>Lake, River &amp; Other Intakes</v>
          </cell>
          <cell r="F13">
            <v>0</v>
          </cell>
        </row>
        <row r="14">
          <cell r="A14">
            <v>10</v>
          </cell>
          <cell r="B14">
            <v>307</v>
          </cell>
          <cell r="C14">
            <v>2</v>
          </cell>
          <cell r="D14" t="str">
            <v>307.2  Wells &amp; Springs</v>
          </cell>
          <cell r="E14" t="str">
            <v>Wells &amp; Springs</v>
          </cell>
          <cell r="F14">
            <v>47406</v>
          </cell>
          <cell r="G14">
            <v>52075</v>
          </cell>
          <cell r="H14">
            <v>52432</v>
          </cell>
          <cell r="I14">
            <v>55401</v>
          </cell>
        </row>
        <row r="15">
          <cell r="A15">
            <v>11</v>
          </cell>
          <cell r="B15">
            <v>308</v>
          </cell>
          <cell r="C15">
            <v>2</v>
          </cell>
          <cell r="D15" t="str">
            <v>308.2  Infiltration Galleries &amp; Tunnels</v>
          </cell>
          <cell r="E15" t="str">
            <v>Infiltration Galleries &amp; Tunnels</v>
          </cell>
          <cell r="F15">
            <v>0</v>
          </cell>
        </row>
        <row r="16">
          <cell r="A16">
            <v>12</v>
          </cell>
          <cell r="B16">
            <v>309</v>
          </cell>
          <cell r="C16">
            <v>2</v>
          </cell>
          <cell r="D16" t="str">
            <v>309.2  Supply Mains</v>
          </cell>
          <cell r="E16" t="str">
            <v>Supply Mains</v>
          </cell>
          <cell r="F16">
            <v>0</v>
          </cell>
        </row>
        <row r="17">
          <cell r="A17">
            <v>13</v>
          </cell>
          <cell r="B17">
            <v>310</v>
          </cell>
          <cell r="C17">
            <v>2</v>
          </cell>
          <cell r="D17" t="str">
            <v>310.2  Power Generation Equipment</v>
          </cell>
          <cell r="E17" t="str">
            <v>Power Generation Equipment</v>
          </cell>
          <cell r="F17">
            <v>0</v>
          </cell>
        </row>
        <row r="18">
          <cell r="A18">
            <v>14</v>
          </cell>
          <cell r="B18">
            <v>311</v>
          </cell>
          <cell r="C18">
            <v>2</v>
          </cell>
          <cell r="D18" t="str">
            <v>311.2  Pumping Equipment</v>
          </cell>
          <cell r="E18" t="str">
            <v>Pumping Equipment</v>
          </cell>
          <cell r="F18">
            <v>15752</v>
          </cell>
          <cell r="G18">
            <v>20314</v>
          </cell>
          <cell r="H18">
            <v>55149</v>
          </cell>
          <cell r="I18">
            <v>54992</v>
          </cell>
        </row>
        <row r="19">
          <cell r="A19">
            <v>15</v>
          </cell>
          <cell r="B19">
            <v>339</v>
          </cell>
          <cell r="C19">
            <v>2</v>
          </cell>
          <cell r="D19" t="str">
            <v>339.2  Other Plant &amp; Misc. Equipment</v>
          </cell>
          <cell r="E19" t="str">
            <v>Other Plant &amp; Misc. Equipment</v>
          </cell>
          <cell r="F19">
            <v>0</v>
          </cell>
        </row>
        <row r="20">
          <cell r="A20">
            <v>16</v>
          </cell>
          <cell r="B20" t="str">
            <v>Water Treatment Plant</v>
          </cell>
          <cell r="D20" t="str">
            <v>WATER TREATMENT PLANT</v>
          </cell>
        </row>
        <row r="21">
          <cell r="A21">
            <v>17</v>
          </cell>
          <cell r="B21">
            <v>303</v>
          </cell>
          <cell r="C21">
            <v>3</v>
          </cell>
          <cell r="D21" t="str">
            <v>303.3  Land &amp; Land Rights</v>
          </cell>
          <cell r="E21" t="str">
            <v>Land &amp; Land Rights</v>
          </cell>
          <cell r="F21">
            <v>0</v>
          </cell>
        </row>
        <row r="22">
          <cell r="A22">
            <v>18</v>
          </cell>
          <cell r="B22">
            <v>304</v>
          </cell>
          <cell r="C22">
            <v>3</v>
          </cell>
          <cell r="D22" t="str">
            <v>304.3  Structrures &amp; Improvements</v>
          </cell>
          <cell r="E22" t="str">
            <v>Structrures &amp; Improvements</v>
          </cell>
          <cell r="F22">
            <v>0</v>
          </cell>
        </row>
        <row r="23">
          <cell r="A23">
            <v>19</v>
          </cell>
          <cell r="B23">
            <v>320</v>
          </cell>
          <cell r="C23">
            <v>3</v>
          </cell>
          <cell r="D23" t="str">
            <v>320.3  Water Treatment Equipment</v>
          </cell>
          <cell r="E23" t="str">
            <v>Water Treatment Equipment</v>
          </cell>
          <cell r="F23">
            <v>5046</v>
          </cell>
          <cell r="G23">
            <v>5283</v>
          </cell>
          <cell r="H23">
            <v>6609</v>
          </cell>
          <cell r="I23">
            <v>10347</v>
          </cell>
        </row>
        <row r="24">
          <cell r="A24">
            <v>20</v>
          </cell>
          <cell r="B24">
            <v>339</v>
          </cell>
          <cell r="C24">
            <v>3</v>
          </cell>
          <cell r="D24" t="str">
            <v>339.3  Other Plant &amp; Misc. Equipment</v>
          </cell>
          <cell r="E24" t="str">
            <v>Other Plant &amp; Misc. Equipment</v>
          </cell>
          <cell r="F24">
            <v>0</v>
          </cell>
        </row>
        <row r="25">
          <cell r="A25">
            <v>21</v>
          </cell>
          <cell r="B25" t="str">
            <v>Transmission and Distribution Plant</v>
          </cell>
          <cell r="D25" t="str">
            <v>TRANSMISSION AND DISTRIBUTION PLANT</v>
          </cell>
        </row>
        <row r="26">
          <cell r="A26">
            <v>22</v>
          </cell>
          <cell r="B26">
            <v>303</v>
          </cell>
          <cell r="C26">
            <v>4</v>
          </cell>
          <cell r="D26" t="str">
            <v>303.4  Land &amp; Land Rights</v>
          </cell>
          <cell r="E26" t="str">
            <v>Land &amp; Land Rights</v>
          </cell>
          <cell r="F26">
            <v>0</v>
          </cell>
        </row>
        <row r="27">
          <cell r="A27">
            <v>23</v>
          </cell>
          <cell r="B27">
            <v>304</v>
          </cell>
          <cell r="C27">
            <v>4</v>
          </cell>
          <cell r="D27" t="str">
            <v>304.4  Structrures &amp; Improvements</v>
          </cell>
          <cell r="E27" t="str">
            <v>Structrures &amp; Improvements</v>
          </cell>
          <cell r="F27">
            <v>0</v>
          </cell>
        </row>
        <row r="28">
          <cell r="A28">
            <v>24</v>
          </cell>
          <cell r="B28">
            <v>330</v>
          </cell>
          <cell r="C28">
            <v>4</v>
          </cell>
          <cell r="D28" t="str">
            <v>330.4  Distr. Reservoirs &amp; Standpipes</v>
          </cell>
          <cell r="E28" t="str">
            <v>Distr. Reservoirs &amp; Standpipes</v>
          </cell>
          <cell r="F28">
            <v>30988</v>
          </cell>
          <cell r="G28">
            <v>31780</v>
          </cell>
          <cell r="H28">
            <v>35581</v>
          </cell>
          <cell r="I28">
            <v>35822</v>
          </cell>
        </row>
        <row r="29">
          <cell r="A29">
            <v>25</v>
          </cell>
          <cell r="B29">
            <v>331</v>
          </cell>
          <cell r="C29">
            <v>4</v>
          </cell>
          <cell r="D29" t="str">
            <v>331.4  Transm. &amp; Distribution Mains</v>
          </cell>
          <cell r="E29" t="str">
            <v>Transm. &amp; Distribution Mains</v>
          </cell>
          <cell r="F29">
            <v>249642</v>
          </cell>
          <cell r="G29">
            <v>249699</v>
          </cell>
          <cell r="H29">
            <v>250269</v>
          </cell>
          <cell r="I29">
            <v>250269</v>
          </cell>
        </row>
        <row r="30">
          <cell r="A30">
            <v>26</v>
          </cell>
          <cell r="B30">
            <v>333</v>
          </cell>
          <cell r="C30">
            <v>4</v>
          </cell>
          <cell r="D30" t="str">
            <v>333.4  Services</v>
          </cell>
          <cell r="E30" t="str">
            <v>Services</v>
          </cell>
          <cell r="F30">
            <v>2975</v>
          </cell>
          <cell r="G30">
            <v>10625</v>
          </cell>
          <cell r="H30">
            <v>14161</v>
          </cell>
          <cell r="I30">
            <v>17949</v>
          </cell>
        </row>
        <row r="31">
          <cell r="A31">
            <v>27</v>
          </cell>
          <cell r="B31">
            <v>334</v>
          </cell>
          <cell r="C31">
            <v>4</v>
          </cell>
          <cell r="D31" t="str">
            <v>334.4  Meters &amp; Meter Installations</v>
          </cell>
          <cell r="E31" t="str">
            <v>Meters &amp; Meter Installations</v>
          </cell>
          <cell r="F31">
            <v>11859</v>
          </cell>
          <cell r="G31">
            <v>16813</v>
          </cell>
          <cell r="H31">
            <v>19654</v>
          </cell>
          <cell r="I31">
            <v>34918</v>
          </cell>
        </row>
        <row r="32">
          <cell r="A32">
            <v>28</v>
          </cell>
          <cell r="B32">
            <v>335</v>
          </cell>
          <cell r="C32">
            <v>4</v>
          </cell>
          <cell r="D32" t="str">
            <v>335.4  Hydrants</v>
          </cell>
          <cell r="E32" t="str">
            <v>Hydrants</v>
          </cell>
          <cell r="F32">
            <v>0</v>
          </cell>
          <cell r="G32">
            <v>56</v>
          </cell>
          <cell r="H32">
            <v>3356</v>
          </cell>
          <cell r="I32">
            <v>3356</v>
          </cell>
        </row>
        <row r="33">
          <cell r="A33">
            <v>29</v>
          </cell>
          <cell r="B33">
            <v>339</v>
          </cell>
          <cell r="C33">
            <v>4</v>
          </cell>
          <cell r="D33" t="str">
            <v>339.4  Other Plant &amp; Misc. Equipment</v>
          </cell>
          <cell r="E33" t="str">
            <v>Other Plant &amp; Misc. Equipment</v>
          </cell>
          <cell r="F33">
            <v>0</v>
          </cell>
        </row>
        <row r="34">
          <cell r="A34">
            <v>30</v>
          </cell>
          <cell r="B34" t="str">
            <v>General Plant</v>
          </cell>
          <cell r="D34" t="str">
            <v>GENERAL PLANT</v>
          </cell>
        </row>
        <row r="35">
          <cell r="A35">
            <v>31</v>
          </cell>
          <cell r="B35">
            <v>303</v>
          </cell>
          <cell r="C35">
            <v>5</v>
          </cell>
          <cell r="D35" t="str">
            <v>303.5  Land &amp; Land Rights</v>
          </cell>
          <cell r="E35" t="str">
            <v>Land &amp; Land Rights</v>
          </cell>
          <cell r="F35">
            <v>0</v>
          </cell>
        </row>
        <row r="36">
          <cell r="A36">
            <v>32</v>
          </cell>
          <cell r="B36">
            <v>304</v>
          </cell>
          <cell r="C36">
            <v>5</v>
          </cell>
          <cell r="D36" t="str">
            <v>304.5  Structrures &amp; Improvements</v>
          </cell>
          <cell r="E36" t="str">
            <v>Structrures &amp; Improvements</v>
          </cell>
          <cell r="F36">
            <v>0</v>
          </cell>
        </row>
        <row r="37">
          <cell r="A37">
            <v>33</v>
          </cell>
          <cell r="B37">
            <v>340</v>
          </cell>
          <cell r="C37">
            <v>5</v>
          </cell>
          <cell r="D37" t="str">
            <v>340.5  Office Furniture &amp; Equipment</v>
          </cell>
          <cell r="E37" t="str">
            <v>Office Furniture &amp; Equipment</v>
          </cell>
          <cell r="F37">
            <v>383</v>
          </cell>
          <cell r="G37">
            <v>765</v>
          </cell>
          <cell r="H37">
            <v>977</v>
          </cell>
          <cell r="I37">
            <v>1711</v>
          </cell>
        </row>
        <row r="38">
          <cell r="A38">
            <v>34</v>
          </cell>
          <cell r="B38">
            <v>341</v>
          </cell>
          <cell r="C38">
            <v>5</v>
          </cell>
          <cell r="D38" t="str">
            <v>341.5  Transportation Equipment</v>
          </cell>
          <cell r="E38" t="str">
            <v>Transportation Equipment</v>
          </cell>
          <cell r="F38">
            <v>19053</v>
          </cell>
          <cell r="G38">
            <v>19053</v>
          </cell>
          <cell r="H38">
            <v>16588</v>
          </cell>
          <cell r="I38">
            <v>-2409</v>
          </cell>
        </row>
        <row r="39">
          <cell r="A39">
            <v>35</v>
          </cell>
          <cell r="B39">
            <v>342</v>
          </cell>
          <cell r="C39">
            <v>5</v>
          </cell>
          <cell r="D39" t="str">
            <v>342.5  Stores Equipment</v>
          </cell>
          <cell r="E39" t="str">
            <v>Stores Equipment</v>
          </cell>
          <cell r="F39">
            <v>0</v>
          </cell>
        </row>
        <row r="40">
          <cell r="A40">
            <v>36</v>
          </cell>
          <cell r="B40">
            <v>343</v>
          </cell>
          <cell r="C40">
            <v>5</v>
          </cell>
          <cell r="D40" t="str">
            <v>343.5  Tools, Shop &amp; Garage Equipment</v>
          </cell>
          <cell r="E40" t="str">
            <v>Tools, Shop &amp; Garage Equipment</v>
          </cell>
          <cell r="F40">
            <v>15573</v>
          </cell>
          <cell r="G40">
            <v>32948</v>
          </cell>
          <cell r="H40">
            <v>33286</v>
          </cell>
          <cell r="I40">
            <v>28720</v>
          </cell>
        </row>
        <row r="41">
          <cell r="A41">
            <v>37</v>
          </cell>
          <cell r="B41">
            <v>344</v>
          </cell>
          <cell r="C41">
            <v>5</v>
          </cell>
          <cell r="D41" t="str">
            <v>344.5  Laboratory Equipment</v>
          </cell>
          <cell r="E41" t="str">
            <v>Laboratory Equipment</v>
          </cell>
          <cell r="F41">
            <v>358</v>
          </cell>
          <cell r="G41">
            <v>358</v>
          </cell>
          <cell r="H41">
            <v>358</v>
          </cell>
          <cell r="I41">
            <v>358</v>
          </cell>
        </row>
        <row r="42">
          <cell r="A42">
            <v>38</v>
          </cell>
          <cell r="B42">
            <v>345</v>
          </cell>
          <cell r="C42">
            <v>5</v>
          </cell>
          <cell r="D42" t="str">
            <v>345.5  Power Operated Equipment</v>
          </cell>
          <cell r="E42" t="str">
            <v>Power Operated Equipment</v>
          </cell>
          <cell r="F42">
            <v>0</v>
          </cell>
        </row>
        <row r="43">
          <cell r="A43">
            <v>39</v>
          </cell>
          <cell r="B43">
            <v>346</v>
          </cell>
          <cell r="C43">
            <v>5</v>
          </cell>
          <cell r="D43" t="str">
            <v>346.5  Communication Equipment</v>
          </cell>
          <cell r="E43" t="str">
            <v>Communication Equipment</v>
          </cell>
          <cell r="F43">
            <v>0</v>
          </cell>
          <cell r="G43">
            <v>1079</v>
          </cell>
          <cell r="H43">
            <v>1079</v>
          </cell>
          <cell r="I43">
            <v>1079</v>
          </cell>
        </row>
        <row r="44">
          <cell r="A44">
            <v>40</v>
          </cell>
          <cell r="B44">
            <v>347</v>
          </cell>
          <cell r="C44">
            <v>5</v>
          </cell>
          <cell r="D44" t="str">
            <v>347.5  Miscellaneous Equipment</v>
          </cell>
          <cell r="E44" t="str">
            <v>Miscellaneous Equipment</v>
          </cell>
          <cell r="F44">
            <v>0</v>
          </cell>
        </row>
        <row r="45">
          <cell r="A45">
            <v>41</v>
          </cell>
          <cell r="B45">
            <v>348</v>
          </cell>
          <cell r="C45">
            <v>5</v>
          </cell>
          <cell r="D45" t="str">
            <v>348.5  Other Tangible Plant</v>
          </cell>
          <cell r="E45" t="str">
            <v>Other Tangible Plant</v>
          </cell>
          <cell r="F45">
            <v>22165</v>
          </cell>
          <cell r="G45">
            <v>34061</v>
          </cell>
          <cell r="H45">
            <v>32405</v>
          </cell>
          <cell r="I45">
            <v>24105</v>
          </cell>
        </row>
        <row r="149">
          <cell r="D149" t="str">
            <v>A-10 Label</v>
          </cell>
          <cell r="F149">
            <v>2002</v>
          </cell>
          <cell r="G149">
            <v>2003</v>
          </cell>
          <cell r="H149">
            <v>2004</v>
          </cell>
          <cell r="I149">
            <v>2005</v>
          </cell>
        </row>
        <row r="150">
          <cell r="A150">
            <v>1</v>
          </cell>
          <cell r="B150" t="str">
            <v>Intangible Plant</v>
          </cell>
          <cell r="D150" t="str">
            <v>INTANGIBLE PLANT</v>
          </cell>
        </row>
        <row r="151">
          <cell r="A151">
            <v>2</v>
          </cell>
          <cell r="B151">
            <v>351</v>
          </cell>
          <cell r="C151">
            <v>1</v>
          </cell>
          <cell r="D151" t="str">
            <v>351.1  Organization</v>
          </cell>
          <cell r="E151" t="str">
            <v>Organization</v>
          </cell>
        </row>
        <row r="152">
          <cell r="A152">
            <v>3</v>
          </cell>
          <cell r="B152">
            <v>352</v>
          </cell>
          <cell r="C152">
            <v>1</v>
          </cell>
          <cell r="D152" t="str">
            <v>352.1  Franchises</v>
          </cell>
          <cell r="E152" t="str">
            <v>Franchises</v>
          </cell>
        </row>
        <row r="153">
          <cell r="A153">
            <v>4</v>
          </cell>
          <cell r="B153">
            <v>389</v>
          </cell>
          <cell r="C153">
            <v>1</v>
          </cell>
          <cell r="D153" t="str">
            <v>389.1  Other Plant &amp; Misc. Equipment</v>
          </cell>
          <cell r="E153" t="str">
            <v>Other Plant &amp; Misc. Equipment</v>
          </cell>
        </row>
        <row r="154">
          <cell r="A154">
            <v>5</v>
          </cell>
          <cell r="B154" t="str">
            <v>Collection Plant</v>
          </cell>
          <cell r="D154" t="str">
            <v>COLLECTION PLANT</v>
          </cell>
        </row>
        <row r="155">
          <cell r="A155">
            <v>6</v>
          </cell>
          <cell r="B155">
            <v>353</v>
          </cell>
          <cell r="C155">
            <v>2</v>
          </cell>
          <cell r="D155" t="str">
            <v>353.2  Land &amp; Land Rights</v>
          </cell>
          <cell r="E155" t="str">
            <v>Land &amp; Land Rights</v>
          </cell>
        </row>
        <row r="156">
          <cell r="A156">
            <v>7</v>
          </cell>
          <cell r="B156">
            <v>354</v>
          </cell>
          <cell r="C156">
            <v>2</v>
          </cell>
          <cell r="D156" t="str">
            <v>354.2  Structrures &amp; Improvements</v>
          </cell>
          <cell r="E156" t="str">
            <v>Structrures &amp; Improvements</v>
          </cell>
          <cell r="F156">
            <v>198</v>
          </cell>
          <cell r="G156">
            <v>-3397</v>
          </cell>
          <cell r="H156">
            <v>-3198</v>
          </cell>
          <cell r="I156">
            <v>203006</v>
          </cell>
        </row>
        <row r="157">
          <cell r="A157">
            <v>8</v>
          </cell>
          <cell r="B157">
            <v>360</v>
          </cell>
          <cell r="C157">
            <v>2</v>
          </cell>
          <cell r="D157" t="str">
            <v>360.2  Collection Sewers - Force</v>
          </cell>
          <cell r="E157" t="str">
            <v>Collection Sewers - Force</v>
          </cell>
          <cell r="F157">
            <v>96188</v>
          </cell>
          <cell r="G157">
            <v>-1942</v>
          </cell>
          <cell r="H157">
            <v>-1858</v>
          </cell>
          <cell r="I157">
            <v>-6167</v>
          </cell>
        </row>
        <row r="158">
          <cell r="A158">
            <v>9</v>
          </cell>
          <cell r="B158">
            <v>361</v>
          </cell>
          <cell r="C158">
            <v>2</v>
          </cell>
          <cell r="D158" t="str">
            <v>361.2  Collection Sewers - Gravity</v>
          </cell>
          <cell r="E158" t="str">
            <v>Collection Sewers - Gravity</v>
          </cell>
          <cell r="G158">
            <v>112949</v>
          </cell>
          <cell r="H158">
            <v>119704</v>
          </cell>
          <cell r="I158">
            <v>127908</v>
          </cell>
        </row>
        <row r="159">
          <cell r="A159">
            <v>10</v>
          </cell>
          <cell r="B159">
            <v>362</v>
          </cell>
          <cell r="C159">
            <v>2</v>
          </cell>
          <cell r="D159" t="str">
            <v>362.2  Special Collecting Structures</v>
          </cell>
          <cell r="E159" t="str">
            <v>Special Collecting Structures</v>
          </cell>
        </row>
        <row r="160">
          <cell r="A160">
            <v>11</v>
          </cell>
          <cell r="B160">
            <v>363</v>
          </cell>
          <cell r="C160">
            <v>2</v>
          </cell>
          <cell r="D160" t="str">
            <v>363.2  Services to Customers</v>
          </cell>
          <cell r="E160" t="str">
            <v>Services to Customers</v>
          </cell>
        </row>
        <row r="161">
          <cell r="A161">
            <v>12</v>
          </cell>
          <cell r="B161">
            <v>364</v>
          </cell>
          <cell r="C161">
            <v>2</v>
          </cell>
          <cell r="D161" t="str">
            <v>364.2  Flow Measuring Devices</v>
          </cell>
          <cell r="E161" t="str">
            <v>Flow Measuring Devices</v>
          </cell>
        </row>
        <row r="162">
          <cell r="A162">
            <v>13</v>
          </cell>
          <cell r="B162">
            <v>365</v>
          </cell>
          <cell r="C162">
            <v>2</v>
          </cell>
          <cell r="D162" t="str">
            <v>365.2  Flow Measuring Installations</v>
          </cell>
          <cell r="E162" t="str">
            <v>Flow Measuring Installations</v>
          </cell>
        </row>
        <row r="163">
          <cell r="A163">
            <v>14</v>
          </cell>
          <cell r="B163">
            <v>375</v>
          </cell>
          <cell r="C163">
            <v>2</v>
          </cell>
          <cell r="D163" t="str">
            <v>375.2  Reuse Services</v>
          </cell>
          <cell r="E163" t="str">
            <v>Reuse Services</v>
          </cell>
        </row>
        <row r="164">
          <cell r="A164">
            <v>15</v>
          </cell>
          <cell r="B164">
            <v>389</v>
          </cell>
          <cell r="C164">
            <v>2</v>
          </cell>
          <cell r="D164" t="str">
            <v>389.2  Other Plant &amp; Misc. Equipment</v>
          </cell>
          <cell r="E164" t="str">
            <v>Other Plant &amp; Misc. Equipment</v>
          </cell>
        </row>
        <row r="165">
          <cell r="A165">
            <v>16</v>
          </cell>
          <cell r="B165" t="str">
            <v>System Pumping Plant</v>
          </cell>
          <cell r="D165" t="str">
            <v>SYSTEM PUMPING PLANT</v>
          </cell>
        </row>
        <row r="166">
          <cell r="A166">
            <v>17</v>
          </cell>
          <cell r="B166">
            <v>353</v>
          </cell>
          <cell r="C166">
            <v>3</v>
          </cell>
          <cell r="D166" t="str">
            <v>353.3  Land &amp; Land Rights</v>
          </cell>
          <cell r="E166" t="str">
            <v>Land &amp; Land Rights</v>
          </cell>
        </row>
        <row r="167">
          <cell r="A167">
            <v>18</v>
          </cell>
          <cell r="B167">
            <v>354</v>
          </cell>
          <cell r="C167">
            <v>3</v>
          </cell>
          <cell r="D167" t="str">
            <v>354.3  Structrures &amp; Improvements</v>
          </cell>
          <cell r="E167" t="str">
            <v>Structrures &amp; Improvements</v>
          </cell>
        </row>
        <row r="168">
          <cell r="A168">
            <v>19</v>
          </cell>
          <cell r="B168">
            <v>370</v>
          </cell>
          <cell r="C168">
            <v>3</v>
          </cell>
          <cell r="D168" t="str">
            <v>370.3  Receiving Wells</v>
          </cell>
          <cell r="E168" t="str">
            <v>Receiving Wells</v>
          </cell>
          <cell r="F168">
            <v>11000</v>
          </cell>
        </row>
        <row r="169">
          <cell r="A169">
            <v>20</v>
          </cell>
          <cell r="B169">
            <v>371</v>
          </cell>
          <cell r="C169">
            <v>3</v>
          </cell>
          <cell r="D169" t="str">
            <v>371.3  Pumping Equipment</v>
          </cell>
          <cell r="E169" t="str">
            <v>Pumping Equipment</v>
          </cell>
        </row>
        <row r="170">
          <cell r="A170">
            <v>21</v>
          </cell>
          <cell r="B170">
            <v>389</v>
          </cell>
          <cell r="C170">
            <v>3</v>
          </cell>
          <cell r="D170" t="str">
            <v>389.3  Other Plant &amp; Misc. Equipment</v>
          </cell>
          <cell r="E170" t="str">
            <v>Other Plant &amp; Misc. Equipment</v>
          </cell>
        </row>
        <row r="171">
          <cell r="A171">
            <v>22</v>
          </cell>
          <cell r="B171" t="str">
            <v>Treatment and Disposal Plant</v>
          </cell>
          <cell r="D171" t="str">
            <v>TREATMENT AND DISPOSAL PLANT</v>
          </cell>
        </row>
        <row r="172">
          <cell r="A172">
            <v>23</v>
          </cell>
          <cell r="B172">
            <v>353</v>
          </cell>
          <cell r="C172">
            <v>4</v>
          </cell>
          <cell r="D172" t="str">
            <v>353.4  Land &amp; Land Rights</v>
          </cell>
          <cell r="E172" t="str">
            <v>Land &amp; Land Rights</v>
          </cell>
        </row>
        <row r="173">
          <cell r="A173">
            <v>24</v>
          </cell>
          <cell r="B173">
            <v>354</v>
          </cell>
          <cell r="C173">
            <v>4</v>
          </cell>
          <cell r="D173" t="str">
            <v>354.4  Structrures &amp; Improvements</v>
          </cell>
          <cell r="E173" t="str">
            <v>Structrures &amp; Improvements</v>
          </cell>
        </row>
        <row r="174">
          <cell r="A174">
            <v>25</v>
          </cell>
          <cell r="B174">
            <v>380</v>
          </cell>
          <cell r="C174">
            <v>4</v>
          </cell>
          <cell r="D174" t="str">
            <v>380.4  Treatment &amp; Disposal Equipment</v>
          </cell>
          <cell r="E174" t="str">
            <v>Treatment &amp; Disposal Equipment</v>
          </cell>
          <cell r="G174">
            <v>235491</v>
          </cell>
          <cell r="H174">
            <v>256760</v>
          </cell>
          <cell r="I174">
            <v>74852</v>
          </cell>
        </row>
        <row r="175">
          <cell r="A175">
            <v>26</v>
          </cell>
          <cell r="B175">
            <v>381</v>
          </cell>
          <cell r="C175">
            <v>4</v>
          </cell>
          <cell r="D175" t="str">
            <v>381.4  Plant Sewers</v>
          </cell>
          <cell r="E175" t="str">
            <v>Plant Sewers</v>
          </cell>
          <cell r="F175">
            <v>153339</v>
          </cell>
        </row>
        <row r="176">
          <cell r="A176">
            <v>27</v>
          </cell>
          <cell r="B176">
            <v>382</v>
          </cell>
          <cell r="C176">
            <v>4</v>
          </cell>
          <cell r="D176" t="str">
            <v>382.4  Outfall Sewer Lines</v>
          </cell>
          <cell r="E176" t="str">
            <v>Outfall Sewer Lines</v>
          </cell>
        </row>
        <row r="177">
          <cell r="A177">
            <v>28</v>
          </cell>
          <cell r="B177">
            <v>389</v>
          </cell>
          <cell r="C177">
            <v>4</v>
          </cell>
          <cell r="D177" t="str">
            <v>389.4  Other Plant &amp; Misc. Equipment</v>
          </cell>
          <cell r="E177" t="str">
            <v>Other Plant &amp; Misc. Equipment</v>
          </cell>
        </row>
        <row r="178">
          <cell r="A178">
            <v>29</v>
          </cell>
          <cell r="B178" t="str">
            <v>General Plant</v>
          </cell>
          <cell r="D178" t="str">
            <v>GENERAL PLANT</v>
          </cell>
        </row>
        <row r="179">
          <cell r="A179">
            <v>30</v>
          </cell>
          <cell r="B179">
            <v>353</v>
          </cell>
          <cell r="C179">
            <v>5</v>
          </cell>
          <cell r="D179" t="str">
            <v>353.5  Land &amp; Land Rights</v>
          </cell>
          <cell r="E179" t="str">
            <v>Land &amp; Land Rights</v>
          </cell>
        </row>
        <row r="180">
          <cell r="A180">
            <v>31</v>
          </cell>
          <cell r="B180">
            <v>354</v>
          </cell>
          <cell r="C180">
            <v>5</v>
          </cell>
          <cell r="D180" t="str">
            <v>354.5  Structrures &amp; Improvements</v>
          </cell>
          <cell r="E180" t="str">
            <v>Structrures &amp; Improvements</v>
          </cell>
        </row>
        <row r="181">
          <cell r="A181">
            <v>32</v>
          </cell>
          <cell r="B181">
            <v>390</v>
          </cell>
          <cell r="C181">
            <v>5</v>
          </cell>
          <cell r="D181" t="str">
            <v>390.5  Office Furniture &amp; Equipment</v>
          </cell>
          <cell r="E181" t="str">
            <v>Office Furniture &amp; Equipment</v>
          </cell>
          <cell r="F181">
            <v>38</v>
          </cell>
          <cell r="G181">
            <v>9</v>
          </cell>
          <cell r="H181">
            <v>18</v>
          </cell>
          <cell r="I181">
            <v>27</v>
          </cell>
        </row>
        <row r="182">
          <cell r="A182">
            <v>33</v>
          </cell>
          <cell r="B182">
            <v>391</v>
          </cell>
          <cell r="C182">
            <v>5</v>
          </cell>
          <cell r="D182" t="str">
            <v>391.5  Transportation Equipment</v>
          </cell>
          <cell r="E182" t="str">
            <v>Transportation Equipment</v>
          </cell>
        </row>
        <row r="183">
          <cell r="A183">
            <v>34</v>
          </cell>
          <cell r="B183">
            <v>392</v>
          </cell>
          <cell r="C183">
            <v>5</v>
          </cell>
          <cell r="D183" t="str">
            <v>392.5  Stores Equipment</v>
          </cell>
          <cell r="E183" t="str">
            <v>Stores Equipment</v>
          </cell>
        </row>
        <row r="184">
          <cell r="A184">
            <v>35</v>
          </cell>
          <cell r="B184">
            <v>393</v>
          </cell>
          <cell r="C184">
            <v>5</v>
          </cell>
          <cell r="D184" t="str">
            <v>393.5  Tools, Shop &amp; Garage Equipment</v>
          </cell>
          <cell r="E184" t="str">
            <v>Tools, Shop &amp; Garage Equipment</v>
          </cell>
          <cell r="F184">
            <v>2020</v>
          </cell>
          <cell r="G184">
            <v>4</v>
          </cell>
          <cell r="H184">
            <v>7</v>
          </cell>
          <cell r="I184">
            <v>11</v>
          </cell>
        </row>
        <row r="185">
          <cell r="A185">
            <v>36</v>
          </cell>
          <cell r="B185">
            <v>394</v>
          </cell>
          <cell r="C185">
            <v>5</v>
          </cell>
          <cell r="D185" t="str">
            <v>394.5  Laboratory Equipment</v>
          </cell>
          <cell r="E185" t="str">
            <v>Laboratory Equipment</v>
          </cell>
        </row>
        <row r="186">
          <cell r="A186">
            <v>37</v>
          </cell>
          <cell r="B186">
            <v>395</v>
          </cell>
          <cell r="C186">
            <v>5</v>
          </cell>
          <cell r="D186" t="str">
            <v>395.5  Power Operated Equipment</v>
          </cell>
          <cell r="E186" t="str">
            <v>Power Operated Equipment</v>
          </cell>
        </row>
        <row r="187">
          <cell r="A187">
            <v>38</v>
          </cell>
          <cell r="B187">
            <v>396</v>
          </cell>
          <cell r="C187">
            <v>5</v>
          </cell>
          <cell r="D187" t="str">
            <v>396.5  Communication Equipment</v>
          </cell>
          <cell r="E187" t="str">
            <v>Communication Equipment</v>
          </cell>
        </row>
        <row r="188">
          <cell r="A188">
            <v>39</v>
          </cell>
          <cell r="B188">
            <v>397</v>
          </cell>
          <cell r="C188">
            <v>5</v>
          </cell>
          <cell r="D188" t="str">
            <v>397.5  Miscellaneous Equipment</v>
          </cell>
          <cell r="E188" t="str">
            <v>Miscellaneous Equipment</v>
          </cell>
        </row>
        <row r="189">
          <cell r="A189">
            <v>40</v>
          </cell>
          <cell r="B189">
            <v>398</v>
          </cell>
          <cell r="C189">
            <v>5</v>
          </cell>
          <cell r="D189" t="str">
            <v>398.5  Other Tangible Plant</v>
          </cell>
          <cell r="E189" t="str">
            <v>Other Tangible Plant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1 (2)"/>
      <sheetName val="H"/>
      <sheetName val="TB2010"/>
      <sheetName val="TB2010 (2)"/>
      <sheetName val="BalComp"/>
      <sheetName val="Dep Adj"/>
      <sheetName val="Alloc Adj"/>
      <sheetName val="RB 1"/>
      <sheetName val="RB 2"/>
      <sheetName val="RB 2 (2)"/>
      <sheetName val="RB 2 (3)"/>
      <sheetName val="RB 2 (4)"/>
      <sheetName val="RB 2 (5)"/>
      <sheetName val="RB 2 (6)"/>
      <sheetName val="RB 3"/>
      <sheetName val="RB 4"/>
      <sheetName val="RB 4 (2)"/>
      <sheetName val="RB 5"/>
      <sheetName val="A 8x"/>
      <sheetName val="RB 6"/>
      <sheetName val="RB 6 (2)"/>
      <sheetName val="A 11x"/>
      <sheetName val="RB 7"/>
      <sheetName val="RB 7 (2)"/>
      <sheetName val="A 13x"/>
      <sheetName val="RB 8"/>
      <sheetName val="RB 8 (2)"/>
      <sheetName val="RB 9"/>
      <sheetName val="RB 10"/>
      <sheetName val="RB 11"/>
      <sheetName val="RB 12"/>
      <sheetName val="RB 12 (2)"/>
      <sheetName val="RB 13"/>
      <sheetName val="RB 13 (2) "/>
      <sheetName val="RB 14"/>
      <sheetName val="OI 1"/>
      <sheetName val="OI 2"/>
      <sheetName val="OI 2 (2)"/>
      <sheetName val="OPINC"/>
      <sheetName val="WSC"/>
      <sheetName val="Salaries"/>
      <sheetName val="B 4x"/>
      <sheetName val="O&amp;M"/>
      <sheetName val="OI 3"/>
      <sheetName val="B 8x"/>
      <sheetName val="B 9x"/>
      <sheetName val="OI 4"/>
      <sheetName val="B 11"/>
      <sheetName val="OI 5"/>
      <sheetName val="OI 6"/>
      <sheetName val="OI 6 (2)"/>
      <sheetName val="OI 7"/>
      <sheetName val="C INSTRUCT"/>
      <sheetName val="IS2010"/>
      <sheetName val="T 1"/>
      <sheetName val="T 2"/>
      <sheetName val="T 3"/>
      <sheetName val="T 4"/>
      <sheetName val="T 5"/>
      <sheetName val="T 6"/>
      <sheetName val="C 6 (2)"/>
      <sheetName val="C 6 (3)"/>
      <sheetName val="T 7"/>
      <sheetName val="T 7 (2)"/>
      <sheetName val="T 7 (3)"/>
      <sheetName val="T 7 (4)"/>
      <sheetName val="C 8x"/>
      <sheetName val="C 9x"/>
      <sheetName val="C 10x"/>
      <sheetName val="C 1"/>
      <sheetName val="C 2"/>
      <sheetName val="C 3"/>
      <sheetName val="C 4"/>
      <sheetName val="C 5"/>
      <sheetName val="C 6"/>
      <sheetName val="C 7"/>
      <sheetName val="LTD"/>
      <sheetName val="STD"/>
      <sheetName val="EQUITY"/>
      <sheetName val="ADIT"/>
      <sheetName val="R 1"/>
      <sheetName val="Sheet1"/>
      <sheetName val="R 2"/>
      <sheetName val="R 2 (2)"/>
      <sheetName val="R 2 (3)"/>
      <sheetName val="R 3"/>
      <sheetName val="R 4"/>
      <sheetName val="E 5x"/>
      <sheetName val="E 6x"/>
      <sheetName val="E 7x"/>
      <sheetName val="R 5"/>
      <sheetName val="R 6"/>
      <sheetName val="R 7"/>
      <sheetName val="R 8"/>
      <sheetName val="E 12"/>
      <sheetName val="E 13"/>
      <sheetName val="R 9"/>
      <sheetName val="E 1"/>
      <sheetName val="E 2"/>
      <sheetName val="E 3"/>
      <sheetName val="E-3 (2)"/>
      <sheetName val="EWD INVEST"/>
      <sheetName val="E 4"/>
      <sheetName val="E 5"/>
      <sheetName val="E 6"/>
      <sheetName val="WWFLOW"/>
      <sheetName val="REUSE"/>
      <sheetName val="Hist Consump"/>
      <sheetName val="Hist Cust"/>
      <sheetName val="Correction"/>
    </sheetNames>
    <sheetDataSet>
      <sheetData sheetId="0" refreshError="1">
        <row r="4">
          <cell r="E4" t="str">
            <v>Utilities, Inc. of Sandalhaven</v>
          </cell>
        </row>
        <row r="12">
          <cell r="E12" t="str">
            <v>Preparer:  Kirsten Weeks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WVU32"/>
  <sheetViews>
    <sheetView tabSelected="1" topLeftCell="G1" zoomScaleNormal="100" workbookViewId="0">
      <selection activeCell="I31" sqref="I31"/>
    </sheetView>
  </sheetViews>
  <sheetFormatPr defaultColWidth="9.140625" defaultRowHeight="12"/>
  <cols>
    <col min="1" max="1" width="7.42578125" style="1" hidden="1" customWidth="1"/>
    <col min="2" max="2" width="5.28515625" style="1" hidden="1" customWidth="1"/>
    <col min="3" max="3" width="24.7109375" style="2" hidden="1" customWidth="1"/>
    <col min="4" max="4" width="6.140625" style="1" hidden="1" customWidth="1"/>
    <col min="5" max="5" width="34.5703125" style="2" hidden="1" customWidth="1"/>
    <col min="6" max="6" width="9" style="1" hidden="1" customWidth="1"/>
    <col min="7" max="7" width="36.28515625" style="2" customWidth="1"/>
    <col min="8" max="8" width="11.42578125" style="3" customWidth="1"/>
    <col min="9" max="9" width="9.140625" style="4"/>
    <col min="10" max="10" width="10.42578125" style="4" customWidth="1"/>
    <col min="11" max="11" width="11.42578125" style="4" customWidth="1"/>
    <col min="12" max="13" width="9.140625" style="4"/>
    <col min="14" max="14" width="9.7109375" style="4" customWidth="1"/>
    <col min="15" max="15" width="3.28515625" style="4" customWidth="1"/>
    <col min="16" max="16" width="9.140625" style="2"/>
    <col min="17" max="17" width="28" style="2" bestFit="1" customWidth="1"/>
    <col min="18" max="243" width="9.140625" style="2"/>
    <col min="244" max="249" width="0" style="2" hidden="1" customWidth="1"/>
    <col min="250" max="250" width="46.85546875" style="2" customWidth="1"/>
    <col min="251" max="255" width="0" style="2" hidden="1" customWidth="1"/>
    <col min="256" max="256" width="9.140625" style="2"/>
    <col min="257" max="257" width="2.7109375" style="2" customWidth="1"/>
    <col min="258" max="258" width="11.42578125" style="2" customWidth="1"/>
    <col min="259" max="260" width="9.140625" style="2"/>
    <col min="261" max="261" width="9.7109375" style="2" customWidth="1"/>
    <col min="262" max="262" width="3.28515625" style="2" customWidth="1"/>
    <col min="263" max="267" width="9.140625" style="2"/>
    <col min="268" max="268" width="3.5703125" style="2" customWidth="1"/>
    <col min="269" max="269" width="14.7109375" style="2" customWidth="1"/>
    <col min="270" max="499" width="9.140625" style="2"/>
    <col min="500" max="505" width="0" style="2" hidden="1" customWidth="1"/>
    <col min="506" max="506" width="46.85546875" style="2" customWidth="1"/>
    <col min="507" max="511" width="0" style="2" hidden="1" customWidth="1"/>
    <col min="512" max="512" width="9.140625" style="2"/>
    <col min="513" max="513" width="2.7109375" style="2" customWidth="1"/>
    <col min="514" max="514" width="11.42578125" style="2" customWidth="1"/>
    <col min="515" max="516" width="9.140625" style="2"/>
    <col min="517" max="517" width="9.7109375" style="2" customWidth="1"/>
    <col min="518" max="518" width="3.28515625" style="2" customWidth="1"/>
    <col min="519" max="523" width="9.140625" style="2"/>
    <col min="524" max="524" width="3.5703125" style="2" customWidth="1"/>
    <col min="525" max="525" width="14.7109375" style="2" customWidth="1"/>
    <col min="526" max="755" width="9.140625" style="2"/>
    <col min="756" max="761" width="0" style="2" hidden="1" customWidth="1"/>
    <col min="762" max="762" width="46.85546875" style="2" customWidth="1"/>
    <col min="763" max="767" width="0" style="2" hidden="1" customWidth="1"/>
    <col min="768" max="768" width="9.140625" style="2"/>
    <col min="769" max="769" width="2.7109375" style="2" customWidth="1"/>
    <col min="770" max="770" width="11.42578125" style="2" customWidth="1"/>
    <col min="771" max="772" width="9.140625" style="2"/>
    <col min="773" max="773" width="9.7109375" style="2" customWidth="1"/>
    <col min="774" max="774" width="3.28515625" style="2" customWidth="1"/>
    <col min="775" max="779" width="9.140625" style="2"/>
    <col min="780" max="780" width="3.5703125" style="2" customWidth="1"/>
    <col min="781" max="781" width="14.7109375" style="2" customWidth="1"/>
    <col min="782" max="1011" width="9.140625" style="2"/>
    <col min="1012" max="1017" width="0" style="2" hidden="1" customWidth="1"/>
    <col min="1018" max="1018" width="46.85546875" style="2" customWidth="1"/>
    <col min="1019" max="1023" width="0" style="2" hidden="1" customWidth="1"/>
    <col min="1024" max="1024" width="9.140625" style="2"/>
    <col min="1025" max="1025" width="2.7109375" style="2" customWidth="1"/>
    <col min="1026" max="1026" width="11.42578125" style="2" customWidth="1"/>
    <col min="1027" max="1028" width="9.140625" style="2"/>
    <col min="1029" max="1029" width="9.7109375" style="2" customWidth="1"/>
    <col min="1030" max="1030" width="3.28515625" style="2" customWidth="1"/>
    <col min="1031" max="1035" width="9.140625" style="2"/>
    <col min="1036" max="1036" width="3.5703125" style="2" customWidth="1"/>
    <col min="1037" max="1037" width="14.7109375" style="2" customWidth="1"/>
    <col min="1038" max="1267" width="9.140625" style="2"/>
    <col min="1268" max="1273" width="0" style="2" hidden="1" customWidth="1"/>
    <col min="1274" max="1274" width="46.85546875" style="2" customWidth="1"/>
    <col min="1275" max="1279" width="0" style="2" hidden="1" customWidth="1"/>
    <col min="1280" max="1280" width="9.140625" style="2"/>
    <col min="1281" max="1281" width="2.7109375" style="2" customWidth="1"/>
    <col min="1282" max="1282" width="11.42578125" style="2" customWidth="1"/>
    <col min="1283" max="1284" width="9.140625" style="2"/>
    <col min="1285" max="1285" width="9.7109375" style="2" customWidth="1"/>
    <col min="1286" max="1286" width="3.28515625" style="2" customWidth="1"/>
    <col min="1287" max="1291" width="9.140625" style="2"/>
    <col min="1292" max="1292" width="3.5703125" style="2" customWidth="1"/>
    <col min="1293" max="1293" width="14.7109375" style="2" customWidth="1"/>
    <col min="1294" max="1523" width="9.140625" style="2"/>
    <col min="1524" max="1529" width="0" style="2" hidden="1" customWidth="1"/>
    <col min="1530" max="1530" width="46.85546875" style="2" customWidth="1"/>
    <col min="1531" max="1535" width="0" style="2" hidden="1" customWidth="1"/>
    <col min="1536" max="1536" width="9.140625" style="2"/>
    <col min="1537" max="1537" width="2.7109375" style="2" customWidth="1"/>
    <col min="1538" max="1538" width="11.42578125" style="2" customWidth="1"/>
    <col min="1539" max="1540" width="9.140625" style="2"/>
    <col min="1541" max="1541" width="9.7109375" style="2" customWidth="1"/>
    <col min="1542" max="1542" width="3.28515625" style="2" customWidth="1"/>
    <col min="1543" max="1547" width="9.140625" style="2"/>
    <col min="1548" max="1548" width="3.5703125" style="2" customWidth="1"/>
    <col min="1549" max="1549" width="14.7109375" style="2" customWidth="1"/>
    <col min="1550" max="1779" width="9.140625" style="2"/>
    <col min="1780" max="1785" width="0" style="2" hidden="1" customWidth="1"/>
    <col min="1786" max="1786" width="46.85546875" style="2" customWidth="1"/>
    <col min="1787" max="1791" width="0" style="2" hidden="1" customWidth="1"/>
    <col min="1792" max="1792" width="9.140625" style="2"/>
    <col min="1793" max="1793" width="2.7109375" style="2" customWidth="1"/>
    <col min="1794" max="1794" width="11.42578125" style="2" customWidth="1"/>
    <col min="1795" max="1796" width="9.140625" style="2"/>
    <col min="1797" max="1797" width="9.7109375" style="2" customWidth="1"/>
    <col min="1798" max="1798" width="3.28515625" style="2" customWidth="1"/>
    <col min="1799" max="1803" width="9.140625" style="2"/>
    <col min="1804" max="1804" width="3.5703125" style="2" customWidth="1"/>
    <col min="1805" max="1805" width="14.7109375" style="2" customWidth="1"/>
    <col min="1806" max="2035" width="9.140625" style="2"/>
    <col min="2036" max="2041" width="0" style="2" hidden="1" customWidth="1"/>
    <col min="2042" max="2042" width="46.85546875" style="2" customWidth="1"/>
    <col min="2043" max="2047" width="0" style="2" hidden="1" customWidth="1"/>
    <col min="2048" max="2048" width="9.140625" style="2"/>
    <col min="2049" max="2049" width="2.7109375" style="2" customWidth="1"/>
    <col min="2050" max="2050" width="11.42578125" style="2" customWidth="1"/>
    <col min="2051" max="2052" width="9.140625" style="2"/>
    <col min="2053" max="2053" width="9.7109375" style="2" customWidth="1"/>
    <col min="2054" max="2054" width="3.28515625" style="2" customWidth="1"/>
    <col min="2055" max="2059" width="9.140625" style="2"/>
    <col min="2060" max="2060" width="3.5703125" style="2" customWidth="1"/>
    <col min="2061" max="2061" width="14.7109375" style="2" customWidth="1"/>
    <col min="2062" max="2291" width="9.140625" style="2"/>
    <col min="2292" max="2297" width="0" style="2" hidden="1" customWidth="1"/>
    <col min="2298" max="2298" width="46.85546875" style="2" customWidth="1"/>
    <col min="2299" max="2303" width="0" style="2" hidden="1" customWidth="1"/>
    <col min="2304" max="2304" width="9.140625" style="2"/>
    <col min="2305" max="2305" width="2.7109375" style="2" customWidth="1"/>
    <col min="2306" max="2306" width="11.42578125" style="2" customWidth="1"/>
    <col min="2307" max="2308" width="9.140625" style="2"/>
    <col min="2309" max="2309" width="9.7109375" style="2" customWidth="1"/>
    <col min="2310" max="2310" width="3.28515625" style="2" customWidth="1"/>
    <col min="2311" max="2315" width="9.140625" style="2"/>
    <col min="2316" max="2316" width="3.5703125" style="2" customWidth="1"/>
    <col min="2317" max="2317" width="14.7109375" style="2" customWidth="1"/>
    <col min="2318" max="2547" width="9.140625" style="2"/>
    <col min="2548" max="2553" width="0" style="2" hidden="1" customWidth="1"/>
    <col min="2554" max="2554" width="46.85546875" style="2" customWidth="1"/>
    <col min="2555" max="2559" width="0" style="2" hidden="1" customWidth="1"/>
    <col min="2560" max="2560" width="9.140625" style="2"/>
    <col min="2561" max="2561" width="2.7109375" style="2" customWidth="1"/>
    <col min="2562" max="2562" width="11.42578125" style="2" customWidth="1"/>
    <col min="2563" max="2564" width="9.140625" style="2"/>
    <col min="2565" max="2565" width="9.7109375" style="2" customWidth="1"/>
    <col min="2566" max="2566" width="3.28515625" style="2" customWidth="1"/>
    <col min="2567" max="2571" width="9.140625" style="2"/>
    <col min="2572" max="2572" width="3.5703125" style="2" customWidth="1"/>
    <col min="2573" max="2573" width="14.7109375" style="2" customWidth="1"/>
    <col min="2574" max="2803" width="9.140625" style="2"/>
    <col min="2804" max="2809" width="0" style="2" hidden="1" customWidth="1"/>
    <col min="2810" max="2810" width="46.85546875" style="2" customWidth="1"/>
    <col min="2811" max="2815" width="0" style="2" hidden="1" customWidth="1"/>
    <col min="2816" max="2816" width="9.140625" style="2"/>
    <col min="2817" max="2817" width="2.7109375" style="2" customWidth="1"/>
    <col min="2818" max="2818" width="11.42578125" style="2" customWidth="1"/>
    <col min="2819" max="2820" width="9.140625" style="2"/>
    <col min="2821" max="2821" width="9.7109375" style="2" customWidth="1"/>
    <col min="2822" max="2822" width="3.28515625" style="2" customWidth="1"/>
    <col min="2823" max="2827" width="9.140625" style="2"/>
    <col min="2828" max="2828" width="3.5703125" style="2" customWidth="1"/>
    <col min="2829" max="2829" width="14.7109375" style="2" customWidth="1"/>
    <col min="2830" max="3059" width="9.140625" style="2"/>
    <col min="3060" max="3065" width="0" style="2" hidden="1" customWidth="1"/>
    <col min="3066" max="3066" width="46.85546875" style="2" customWidth="1"/>
    <col min="3067" max="3071" width="0" style="2" hidden="1" customWidth="1"/>
    <col min="3072" max="3072" width="9.140625" style="2"/>
    <col min="3073" max="3073" width="2.7109375" style="2" customWidth="1"/>
    <col min="3074" max="3074" width="11.42578125" style="2" customWidth="1"/>
    <col min="3075" max="3076" width="9.140625" style="2"/>
    <col min="3077" max="3077" width="9.7109375" style="2" customWidth="1"/>
    <col min="3078" max="3078" width="3.28515625" style="2" customWidth="1"/>
    <col min="3079" max="3083" width="9.140625" style="2"/>
    <col min="3084" max="3084" width="3.5703125" style="2" customWidth="1"/>
    <col min="3085" max="3085" width="14.7109375" style="2" customWidth="1"/>
    <col min="3086" max="3315" width="9.140625" style="2"/>
    <col min="3316" max="3321" width="0" style="2" hidden="1" customWidth="1"/>
    <col min="3322" max="3322" width="46.85546875" style="2" customWidth="1"/>
    <col min="3323" max="3327" width="0" style="2" hidden="1" customWidth="1"/>
    <col min="3328" max="3328" width="9.140625" style="2"/>
    <col min="3329" max="3329" width="2.7109375" style="2" customWidth="1"/>
    <col min="3330" max="3330" width="11.42578125" style="2" customWidth="1"/>
    <col min="3331" max="3332" width="9.140625" style="2"/>
    <col min="3333" max="3333" width="9.7109375" style="2" customWidth="1"/>
    <col min="3334" max="3334" width="3.28515625" style="2" customWidth="1"/>
    <col min="3335" max="3339" width="9.140625" style="2"/>
    <col min="3340" max="3340" width="3.5703125" style="2" customWidth="1"/>
    <col min="3341" max="3341" width="14.7109375" style="2" customWidth="1"/>
    <col min="3342" max="3571" width="9.140625" style="2"/>
    <col min="3572" max="3577" width="0" style="2" hidden="1" customWidth="1"/>
    <col min="3578" max="3578" width="46.85546875" style="2" customWidth="1"/>
    <col min="3579" max="3583" width="0" style="2" hidden="1" customWidth="1"/>
    <col min="3584" max="3584" width="9.140625" style="2"/>
    <col min="3585" max="3585" width="2.7109375" style="2" customWidth="1"/>
    <col min="3586" max="3586" width="11.42578125" style="2" customWidth="1"/>
    <col min="3587" max="3588" width="9.140625" style="2"/>
    <col min="3589" max="3589" width="9.7109375" style="2" customWidth="1"/>
    <col min="3590" max="3590" width="3.28515625" style="2" customWidth="1"/>
    <col min="3591" max="3595" width="9.140625" style="2"/>
    <col min="3596" max="3596" width="3.5703125" style="2" customWidth="1"/>
    <col min="3597" max="3597" width="14.7109375" style="2" customWidth="1"/>
    <col min="3598" max="3827" width="9.140625" style="2"/>
    <col min="3828" max="3833" width="0" style="2" hidden="1" customWidth="1"/>
    <col min="3834" max="3834" width="46.85546875" style="2" customWidth="1"/>
    <col min="3835" max="3839" width="0" style="2" hidden="1" customWidth="1"/>
    <col min="3840" max="3840" width="9.140625" style="2"/>
    <col min="3841" max="3841" width="2.7109375" style="2" customWidth="1"/>
    <col min="3842" max="3842" width="11.42578125" style="2" customWidth="1"/>
    <col min="3843" max="3844" width="9.140625" style="2"/>
    <col min="3845" max="3845" width="9.7109375" style="2" customWidth="1"/>
    <col min="3846" max="3846" width="3.28515625" style="2" customWidth="1"/>
    <col min="3847" max="3851" width="9.140625" style="2"/>
    <col min="3852" max="3852" width="3.5703125" style="2" customWidth="1"/>
    <col min="3853" max="3853" width="14.7109375" style="2" customWidth="1"/>
    <col min="3854" max="4083" width="9.140625" style="2"/>
    <col min="4084" max="4089" width="0" style="2" hidden="1" customWidth="1"/>
    <col min="4090" max="4090" width="46.85546875" style="2" customWidth="1"/>
    <col min="4091" max="4095" width="0" style="2" hidden="1" customWidth="1"/>
    <col min="4096" max="4096" width="9.140625" style="2"/>
    <col min="4097" max="4097" width="2.7109375" style="2" customWidth="1"/>
    <col min="4098" max="4098" width="11.42578125" style="2" customWidth="1"/>
    <col min="4099" max="4100" width="9.140625" style="2"/>
    <col min="4101" max="4101" width="9.7109375" style="2" customWidth="1"/>
    <col min="4102" max="4102" width="3.28515625" style="2" customWidth="1"/>
    <col min="4103" max="4107" width="9.140625" style="2"/>
    <col min="4108" max="4108" width="3.5703125" style="2" customWidth="1"/>
    <col min="4109" max="4109" width="14.7109375" style="2" customWidth="1"/>
    <col min="4110" max="4339" width="9.140625" style="2"/>
    <col min="4340" max="4345" width="0" style="2" hidden="1" customWidth="1"/>
    <col min="4346" max="4346" width="46.85546875" style="2" customWidth="1"/>
    <col min="4347" max="4351" width="0" style="2" hidden="1" customWidth="1"/>
    <col min="4352" max="4352" width="9.140625" style="2"/>
    <col min="4353" max="4353" width="2.7109375" style="2" customWidth="1"/>
    <col min="4354" max="4354" width="11.42578125" style="2" customWidth="1"/>
    <col min="4355" max="4356" width="9.140625" style="2"/>
    <col min="4357" max="4357" width="9.7109375" style="2" customWidth="1"/>
    <col min="4358" max="4358" width="3.28515625" style="2" customWidth="1"/>
    <col min="4359" max="4363" width="9.140625" style="2"/>
    <col min="4364" max="4364" width="3.5703125" style="2" customWidth="1"/>
    <col min="4365" max="4365" width="14.7109375" style="2" customWidth="1"/>
    <col min="4366" max="4595" width="9.140625" style="2"/>
    <col min="4596" max="4601" width="0" style="2" hidden="1" customWidth="1"/>
    <col min="4602" max="4602" width="46.85546875" style="2" customWidth="1"/>
    <col min="4603" max="4607" width="0" style="2" hidden="1" customWidth="1"/>
    <col min="4608" max="4608" width="9.140625" style="2"/>
    <col min="4609" max="4609" width="2.7109375" style="2" customWidth="1"/>
    <col min="4610" max="4610" width="11.42578125" style="2" customWidth="1"/>
    <col min="4611" max="4612" width="9.140625" style="2"/>
    <col min="4613" max="4613" width="9.7109375" style="2" customWidth="1"/>
    <col min="4614" max="4614" width="3.28515625" style="2" customWidth="1"/>
    <col min="4615" max="4619" width="9.140625" style="2"/>
    <col min="4620" max="4620" width="3.5703125" style="2" customWidth="1"/>
    <col min="4621" max="4621" width="14.7109375" style="2" customWidth="1"/>
    <col min="4622" max="4851" width="9.140625" style="2"/>
    <col min="4852" max="4857" width="0" style="2" hidden="1" customWidth="1"/>
    <col min="4858" max="4858" width="46.85546875" style="2" customWidth="1"/>
    <col min="4859" max="4863" width="0" style="2" hidden="1" customWidth="1"/>
    <col min="4864" max="4864" width="9.140625" style="2"/>
    <col min="4865" max="4865" width="2.7109375" style="2" customWidth="1"/>
    <col min="4866" max="4866" width="11.42578125" style="2" customWidth="1"/>
    <col min="4867" max="4868" width="9.140625" style="2"/>
    <col min="4869" max="4869" width="9.7109375" style="2" customWidth="1"/>
    <col min="4870" max="4870" width="3.28515625" style="2" customWidth="1"/>
    <col min="4871" max="4875" width="9.140625" style="2"/>
    <col min="4876" max="4876" width="3.5703125" style="2" customWidth="1"/>
    <col min="4877" max="4877" width="14.7109375" style="2" customWidth="1"/>
    <col min="4878" max="5107" width="9.140625" style="2"/>
    <col min="5108" max="5113" width="0" style="2" hidden="1" customWidth="1"/>
    <col min="5114" max="5114" width="46.85546875" style="2" customWidth="1"/>
    <col min="5115" max="5119" width="0" style="2" hidden="1" customWidth="1"/>
    <col min="5120" max="5120" width="9.140625" style="2"/>
    <col min="5121" max="5121" width="2.7109375" style="2" customWidth="1"/>
    <col min="5122" max="5122" width="11.42578125" style="2" customWidth="1"/>
    <col min="5123" max="5124" width="9.140625" style="2"/>
    <col min="5125" max="5125" width="9.7109375" style="2" customWidth="1"/>
    <col min="5126" max="5126" width="3.28515625" style="2" customWidth="1"/>
    <col min="5127" max="5131" width="9.140625" style="2"/>
    <col min="5132" max="5132" width="3.5703125" style="2" customWidth="1"/>
    <col min="5133" max="5133" width="14.7109375" style="2" customWidth="1"/>
    <col min="5134" max="5363" width="9.140625" style="2"/>
    <col min="5364" max="5369" width="0" style="2" hidden="1" customWidth="1"/>
    <col min="5370" max="5370" width="46.85546875" style="2" customWidth="1"/>
    <col min="5371" max="5375" width="0" style="2" hidden="1" customWidth="1"/>
    <col min="5376" max="5376" width="9.140625" style="2"/>
    <col min="5377" max="5377" width="2.7109375" style="2" customWidth="1"/>
    <col min="5378" max="5378" width="11.42578125" style="2" customWidth="1"/>
    <col min="5379" max="5380" width="9.140625" style="2"/>
    <col min="5381" max="5381" width="9.7109375" style="2" customWidth="1"/>
    <col min="5382" max="5382" width="3.28515625" style="2" customWidth="1"/>
    <col min="5383" max="5387" width="9.140625" style="2"/>
    <col min="5388" max="5388" width="3.5703125" style="2" customWidth="1"/>
    <col min="5389" max="5389" width="14.7109375" style="2" customWidth="1"/>
    <col min="5390" max="5619" width="9.140625" style="2"/>
    <col min="5620" max="5625" width="0" style="2" hidden="1" customWidth="1"/>
    <col min="5626" max="5626" width="46.85546875" style="2" customWidth="1"/>
    <col min="5627" max="5631" width="0" style="2" hidden="1" customWidth="1"/>
    <col min="5632" max="5632" width="9.140625" style="2"/>
    <col min="5633" max="5633" width="2.7109375" style="2" customWidth="1"/>
    <col min="5634" max="5634" width="11.42578125" style="2" customWidth="1"/>
    <col min="5635" max="5636" width="9.140625" style="2"/>
    <col min="5637" max="5637" width="9.7109375" style="2" customWidth="1"/>
    <col min="5638" max="5638" width="3.28515625" style="2" customWidth="1"/>
    <col min="5639" max="5643" width="9.140625" style="2"/>
    <col min="5644" max="5644" width="3.5703125" style="2" customWidth="1"/>
    <col min="5645" max="5645" width="14.7109375" style="2" customWidth="1"/>
    <col min="5646" max="5875" width="9.140625" style="2"/>
    <col min="5876" max="5881" width="0" style="2" hidden="1" customWidth="1"/>
    <col min="5882" max="5882" width="46.85546875" style="2" customWidth="1"/>
    <col min="5883" max="5887" width="0" style="2" hidden="1" customWidth="1"/>
    <col min="5888" max="5888" width="9.140625" style="2"/>
    <col min="5889" max="5889" width="2.7109375" style="2" customWidth="1"/>
    <col min="5890" max="5890" width="11.42578125" style="2" customWidth="1"/>
    <col min="5891" max="5892" width="9.140625" style="2"/>
    <col min="5893" max="5893" width="9.7109375" style="2" customWidth="1"/>
    <col min="5894" max="5894" width="3.28515625" style="2" customWidth="1"/>
    <col min="5895" max="5899" width="9.140625" style="2"/>
    <col min="5900" max="5900" width="3.5703125" style="2" customWidth="1"/>
    <col min="5901" max="5901" width="14.7109375" style="2" customWidth="1"/>
    <col min="5902" max="6131" width="9.140625" style="2"/>
    <col min="6132" max="6137" width="0" style="2" hidden="1" customWidth="1"/>
    <col min="6138" max="6138" width="46.85546875" style="2" customWidth="1"/>
    <col min="6139" max="6143" width="0" style="2" hidden="1" customWidth="1"/>
    <col min="6144" max="6144" width="9.140625" style="2"/>
    <col min="6145" max="6145" width="2.7109375" style="2" customWidth="1"/>
    <col min="6146" max="6146" width="11.42578125" style="2" customWidth="1"/>
    <col min="6147" max="6148" width="9.140625" style="2"/>
    <col min="6149" max="6149" width="9.7109375" style="2" customWidth="1"/>
    <col min="6150" max="6150" width="3.28515625" style="2" customWidth="1"/>
    <col min="6151" max="6155" width="9.140625" style="2"/>
    <col min="6156" max="6156" width="3.5703125" style="2" customWidth="1"/>
    <col min="6157" max="6157" width="14.7109375" style="2" customWidth="1"/>
    <col min="6158" max="6387" width="9.140625" style="2"/>
    <col min="6388" max="6393" width="0" style="2" hidden="1" customWidth="1"/>
    <col min="6394" max="6394" width="46.85546875" style="2" customWidth="1"/>
    <col min="6395" max="6399" width="0" style="2" hidden="1" customWidth="1"/>
    <col min="6400" max="6400" width="9.140625" style="2"/>
    <col min="6401" max="6401" width="2.7109375" style="2" customWidth="1"/>
    <col min="6402" max="6402" width="11.42578125" style="2" customWidth="1"/>
    <col min="6403" max="6404" width="9.140625" style="2"/>
    <col min="6405" max="6405" width="9.7109375" style="2" customWidth="1"/>
    <col min="6406" max="6406" width="3.28515625" style="2" customWidth="1"/>
    <col min="6407" max="6411" width="9.140625" style="2"/>
    <col min="6412" max="6412" width="3.5703125" style="2" customWidth="1"/>
    <col min="6413" max="6413" width="14.7109375" style="2" customWidth="1"/>
    <col min="6414" max="6643" width="9.140625" style="2"/>
    <col min="6644" max="6649" width="0" style="2" hidden="1" customWidth="1"/>
    <col min="6650" max="6650" width="46.85546875" style="2" customWidth="1"/>
    <col min="6651" max="6655" width="0" style="2" hidden="1" customWidth="1"/>
    <col min="6656" max="6656" width="9.140625" style="2"/>
    <col min="6657" max="6657" width="2.7109375" style="2" customWidth="1"/>
    <col min="6658" max="6658" width="11.42578125" style="2" customWidth="1"/>
    <col min="6659" max="6660" width="9.140625" style="2"/>
    <col min="6661" max="6661" width="9.7109375" style="2" customWidth="1"/>
    <col min="6662" max="6662" width="3.28515625" style="2" customWidth="1"/>
    <col min="6663" max="6667" width="9.140625" style="2"/>
    <col min="6668" max="6668" width="3.5703125" style="2" customWidth="1"/>
    <col min="6669" max="6669" width="14.7109375" style="2" customWidth="1"/>
    <col min="6670" max="6899" width="9.140625" style="2"/>
    <col min="6900" max="6905" width="0" style="2" hidden="1" customWidth="1"/>
    <col min="6906" max="6906" width="46.85546875" style="2" customWidth="1"/>
    <col min="6907" max="6911" width="0" style="2" hidden="1" customWidth="1"/>
    <col min="6912" max="6912" width="9.140625" style="2"/>
    <col min="6913" max="6913" width="2.7109375" style="2" customWidth="1"/>
    <col min="6914" max="6914" width="11.42578125" style="2" customWidth="1"/>
    <col min="6915" max="6916" width="9.140625" style="2"/>
    <col min="6917" max="6917" width="9.7109375" style="2" customWidth="1"/>
    <col min="6918" max="6918" width="3.28515625" style="2" customWidth="1"/>
    <col min="6919" max="6923" width="9.140625" style="2"/>
    <col min="6924" max="6924" width="3.5703125" style="2" customWidth="1"/>
    <col min="6925" max="6925" width="14.7109375" style="2" customWidth="1"/>
    <col min="6926" max="7155" width="9.140625" style="2"/>
    <col min="7156" max="7161" width="0" style="2" hidden="1" customWidth="1"/>
    <col min="7162" max="7162" width="46.85546875" style="2" customWidth="1"/>
    <col min="7163" max="7167" width="0" style="2" hidden="1" customWidth="1"/>
    <col min="7168" max="7168" width="9.140625" style="2"/>
    <col min="7169" max="7169" width="2.7109375" style="2" customWidth="1"/>
    <col min="7170" max="7170" width="11.42578125" style="2" customWidth="1"/>
    <col min="7171" max="7172" width="9.140625" style="2"/>
    <col min="7173" max="7173" width="9.7109375" style="2" customWidth="1"/>
    <col min="7174" max="7174" width="3.28515625" style="2" customWidth="1"/>
    <col min="7175" max="7179" width="9.140625" style="2"/>
    <col min="7180" max="7180" width="3.5703125" style="2" customWidth="1"/>
    <col min="7181" max="7181" width="14.7109375" style="2" customWidth="1"/>
    <col min="7182" max="7411" width="9.140625" style="2"/>
    <col min="7412" max="7417" width="0" style="2" hidden="1" customWidth="1"/>
    <col min="7418" max="7418" width="46.85546875" style="2" customWidth="1"/>
    <col min="7419" max="7423" width="0" style="2" hidden="1" customWidth="1"/>
    <col min="7424" max="7424" width="9.140625" style="2"/>
    <col min="7425" max="7425" width="2.7109375" style="2" customWidth="1"/>
    <col min="7426" max="7426" width="11.42578125" style="2" customWidth="1"/>
    <col min="7427" max="7428" width="9.140625" style="2"/>
    <col min="7429" max="7429" width="9.7109375" style="2" customWidth="1"/>
    <col min="7430" max="7430" width="3.28515625" style="2" customWidth="1"/>
    <col min="7431" max="7435" width="9.140625" style="2"/>
    <col min="7436" max="7436" width="3.5703125" style="2" customWidth="1"/>
    <col min="7437" max="7437" width="14.7109375" style="2" customWidth="1"/>
    <col min="7438" max="7667" width="9.140625" style="2"/>
    <col min="7668" max="7673" width="0" style="2" hidden="1" customWidth="1"/>
    <col min="7674" max="7674" width="46.85546875" style="2" customWidth="1"/>
    <col min="7675" max="7679" width="0" style="2" hidden="1" customWidth="1"/>
    <col min="7680" max="7680" width="9.140625" style="2"/>
    <col min="7681" max="7681" width="2.7109375" style="2" customWidth="1"/>
    <col min="7682" max="7682" width="11.42578125" style="2" customWidth="1"/>
    <col min="7683" max="7684" width="9.140625" style="2"/>
    <col min="7685" max="7685" width="9.7109375" style="2" customWidth="1"/>
    <col min="7686" max="7686" width="3.28515625" style="2" customWidth="1"/>
    <col min="7687" max="7691" width="9.140625" style="2"/>
    <col min="7692" max="7692" width="3.5703125" style="2" customWidth="1"/>
    <col min="7693" max="7693" width="14.7109375" style="2" customWidth="1"/>
    <col min="7694" max="7923" width="9.140625" style="2"/>
    <col min="7924" max="7929" width="0" style="2" hidden="1" customWidth="1"/>
    <col min="7930" max="7930" width="46.85546875" style="2" customWidth="1"/>
    <col min="7931" max="7935" width="0" style="2" hidden="1" customWidth="1"/>
    <col min="7936" max="7936" width="9.140625" style="2"/>
    <col min="7937" max="7937" width="2.7109375" style="2" customWidth="1"/>
    <col min="7938" max="7938" width="11.42578125" style="2" customWidth="1"/>
    <col min="7939" max="7940" width="9.140625" style="2"/>
    <col min="7941" max="7941" width="9.7109375" style="2" customWidth="1"/>
    <col min="7942" max="7942" width="3.28515625" style="2" customWidth="1"/>
    <col min="7943" max="7947" width="9.140625" style="2"/>
    <col min="7948" max="7948" width="3.5703125" style="2" customWidth="1"/>
    <col min="7949" max="7949" width="14.7109375" style="2" customWidth="1"/>
    <col min="7950" max="8179" width="9.140625" style="2"/>
    <col min="8180" max="8185" width="0" style="2" hidden="1" customWidth="1"/>
    <col min="8186" max="8186" width="46.85546875" style="2" customWidth="1"/>
    <col min="8187" max="8191" width="0" style="2" hidden="1" customWidth="1"/>
    <col min="8192" max="8192" width="9.140625" style="2"/>
    <col min="8193" max="8193" width="2.7109375" style="2" customWidth="1"/>
    <col min="8194" max="8194" width="11.42578125" style="2" customWidth="1"/>
    <col min="8195" max="8196" width="9.140625" style="2"/>
    <col min="8197" max="8197" width="9.7109375" style="2" customWidth="1"/>
    <col min="8198" max="8198" width="3.28515625" style="2" customWidth="1"/>
    <col min="8199" max="8203" width="9.140625" style="2"/>
    <col min="8204" max="8204" width="3.5703125" style="2" customWidth="1"/>
    <col min="8205" max="8205" width="14.7109375" style="2" customWidth="1"/>
    <col min="8206" max="8435" width="9.140625" style="2"/>
    <col min="8436" max="8441" width="0" style="2" hidden="1" customWidth="1"/>
    <col min="8442" max="8442" width="46.85546875" style="2" customWidth="1"/>
    <col min="8443" max="8447" width="0" style="2" hidden="1" customWidth="1"/>
    <col min="8448" max="8448" width="9.140625" style="2"/>
    <col min="8449" max="8449" width="2.7109375" style="2" customWidth="1"/>
    <col min="8450" max="8450" width="11.42578125" style="2" customWidth="1"/>
    <col min="8451" max="8452" width="9.140625" style="2"/>
    <col min="8453" max="8453" width="9.7109375" style="2" customWidth="1"/>
    <col min="8454" max="8454" width="3.28515625" style="2" customWidth="1"/>
    <col min="8455" max="8459" width="9.140625" style="2"/>
    <col min="8460" max="8460" width="3.5703125" style="2" customWidth="1"/>
    <col min="8461" max="8461" width="14.7109375" style="2" customWidth="1"/>
    <col min="8462" max="8691" width="9.140625" style="2"/>
    <col min="8692" max="8697" width="0" style="2" hidden="1" customWidth="1"/>
    <col min="8698" max="8698" width="46.85546875" style="2" customWidth="1"/>
    <col min="8699" max="8703" width="0" style="2" hidden="1" customWidth="1"/>
    <col min="8704" max="8704" width="9.140625" style="2"/>
    <col min="8705" max="8705" width="2.7109375" style="2" customWidth="1"/>
    <col min="8706" max="8706" width="11.42578125" style="2" customWidth="1"/>
    <col min="8707" max="8708" width="9.140625" style="2"/>
    <col min="8709" max="8709" width="9.7109375" style="2" customWidth="1"/>
    <col min="8710" max="8710" width="3.28515625" style="2" customWidth="1"/>
    <col min="8711" max="8715" width="9.140625" style="2"/>
    <col min="8716" max="8716" width="3.5703125" style="2" customWidth="1"/>
    <col min="8717" max="8717" width="14.7109375" style="2" customWidth="1"/>
    <col min="8718" max="8947" width="9.140625" style="2"/>
    <col min="8948" max="8953" width="0" style="2" hidden="1" customWidth="1"/>
    <col min="8954" max="8954" width="46.85546875" style="2" customWidth="1"/>
    <col min="8955" max="8959" width="0" style="2" hidden="1" customWidth="1"/>
    <col min="8960" max="8960" width="9.140625" style="2"/>
    <col min="8961" max="8961" width="2.7109375" style="2" customWidth="1"/>
    <col min="8962" max="8962" width="11.42578125" style="2" customWidth="1"/>
    <col min="8963" max="8964" width="9.140625" style="2"/>
    <col min="8965" max="8965" width="9.7109375" style="2" customWidth="1"/>
    <col min="8966" max="8966" width="3.28515625" style="2" customWidth="1"/>
    <col min="8967" max="8971" width="9.140625" style="2"/>
    <col min="8972" max="8972" width="3.5703125" style="2" customWidth="1"/>
    <col min="8973" max="8973" width="14.7109375" style="2" customWidth="1"/>
    <col min="8974" max="9203" width="9.140625" style="2"/>
    <col min="9204" max="9209" width="0" style="2" hidden="1" customWidth="1"/>
    <col min="9210" max="9210" width="46.85546875" style="2" customWidth="1"/>
    <col min="9211" max="9215" width="0" style="2" hidden="1" customWidth="1"/>
    <col min="9216" max="9216" width="9.140625" style="2"/>
    <col min="9217" max="9217" width="2.7109375" style="2" customWidth="1"/>
    <col min="9218" max="9218" width="11.42578125" style="2" customWidth="1"/>
    <col min="9219" max="9220" width="9.140625" style="2"/>
    <col min="9221" max="9221" width="9.7109375" style="2" customWidth="1"/>
    <col min="9222" max="9222" width="3.28515625" style="2" customWidth="1"/>
    <col min="9223" max="9227" width="9.140625" style="2"/>
    <col min="9228" max="9228" width="3.5703125" style="2" customWidth="1"/>
    <col min="9229" max="9229" width="14.7109375" style="2" customWidth="1"/>
    <col min="9230" max="9459" width="9.140625" style="2"/>
    <col min="9460" max="9465" width="0" style="2" hidden="1" customWidth="1"/>
    <col min="9466" max="9466" width="46.85546875" style="2" customWidth="1"/>
    <col min="9467" max="9471" width="0" style="2" hidden="1" customWidth="1"/>
    <col min="9472" max="9472" width="9.140625" style="2"/>
    <col min="9473" max="9473" width="2.7109375" style="2" customWidth="1"/>
    <col min="9474" max="9474" width="11.42578125" style="2" customWidth="1"/>
    <col min="9475" max="9476" width="9.140625" style="2"/>
    <col min="9477" max="9477" width="9.7109375" style="2" customWidth="1"/>
    <col min="9478" max="9478" width="3.28515625" style="2" customWidth="1"/>
    <col min="9479" max="9483" width="9.140625" style="2"/>
    <col min="9484" max="9484" width="3.5703125" style="2" customWidth="1"/>
    <col min="9485" max="9485" width="14.7109375" style="2" customWidth="1"/>
    <col min="9486" max="9715" width="9.140625" style="2"/>
    <col min="9716" max="9721" width="0" style="2" hidden="1" customWidth="1"/>
    <col min="9722" max="9722" width="46.85546875" style="2" customWidth="1"/>
    <col min="9723" max="9727" width="0" style="2" hidden="1" customWidth="1"/>
    <col min="9728" max="9728" width="9.140625" style="2"/>
    <col min="9729" max="9729" width="2.7109375" style="2" customWidth="1"/>
    <col min="9730" max="9730" width="11.42578125" style="2" customWidth="1"/>
    <col min="9731" max="9732" width="9.140625" style="2"/>
    <col min="9733" max="9733" width="9.7109375" style="2" customWidth="1"/>
    <col min="9734" max="9734" width="3.28515625" style="2" customWidth="1"/>
    <col min="9735" max="9739" width="9.140625" style="2"/>
    <col min="9740" max="9740" width="3.5703125" style="2" customWidth="1"/>
    <col min="9741" max="9741" width="14.7109375" style="2" customWidth="1"/>
    <col min="9742" max="9971" width="9.140625" style="2"/>
    <col min="9972" max="9977" width="0" style="2" hidden="1" customWidth="1"/>
    <col min="9978" max="9978" width="46.85546875" style="2" customWidth="1"/>
    <col min="9979" max="9983" width="0" style="2" hidden="1" customWidth="1"/>
    <col min="9984" max="9984" width="9.140625" style="2"/>
    <col min="9985" max="9985" width="2.7109375" style="2" customWidth="1"/>
    <col min="9986" max="9986" width="11.42578125" style="2" customWidth="1"/>
    <col min="9987" max="9988" width="9.140625" style="2"/>
    <col min="9989" max="9989" width="9.7109375" style="2" customWidth="1"/>
    <col min="9990" max="9990" width="3.28515625" style="2" customWidth="1"/>
    <col min="9991" max="9995" width="9.140625" style="2"/>
    <col min="9996" max="9996" width="3.5703125" style="2" customWidth="1"/>
    <col min="9997" max="9997" width="14.7109375" style="2" customWidth="1"/>
    <col min="9998" max="10227" width="9.140625" style="2"/>
    <col min="10228" max="10233" width="0" style="2" hidden="1" customWidth="1"/>
    <col min="10234" max="10234" width="46.85546875" style="2" customWidth="1"/>
    <col min="10235" max="10239" width="0" style="2" hidden="1" customWidth="1"/>
    <col min="10240" max="10240" width="9.140625" style="2"/>
    <col min="10241" max="10241" width="2.7109375" style="2" customWidth="1"/>
    <col min="10242" max="10242" width="11.42578125" style="2" customWidth="1"/>
    <col min="10243" max="10244" width="9.140625" style="2"/>
    <col min="10245" max="10245" width="9.7109375" style="2" customWidth="1"/>
    <col min="10246" max="10246" width="3.28515625" style="2" customWidth="1"/>
    <col min="10247" max="10251" width="9.140625" style="2"/>
    <col min="10252" max="10252" width="3.5703125" style="2" customWidth="1"/>
    <col min="10253" max="10253" width="14.7109375" style="2" customWidth="1"/>
    <col min="10254" max="10483" width="9.140625" style="2"/>
    <col min="10484" max="10489" width="0" style="2" hidden="1" customWidth="1"/>
    <col min="10490" max="10490" width="46.85546875" style="2" customWidth="1"/>
    <col min="10491" max="10495" width="0" style="2" hidden="1" customWidth="1"/>
    <col min="10496" max="10496" width="9.140625" style="2"/>
    <col min="10497" max="10497" width="2.7109375" style="2" customWidth="1"/>
    <col min="10498" max="10498" width="11.42578125" style="2" customWidth="1"/>
    <col min="10499" max="10500" width="9.140625" style="2"/>
    <col min="10501" max="10501" width="9.7109375" style="2" customWidth="1"/>
    <col min="10502" max="10502" width="3.28515625" style="2" customWidth="1"/>
    <col min="10503" max="10507" width="9.140625" style="2"/>
    <col min="10508" max="10508" width="3.5703125" style="2" customWidth="1"/>
    <col min="10509" max="10509" width="14.7109375" style="2" customWidth="1"/>
    <col min="10510" max="10739" width="9.140625" style="2"/>
    <col min="10740" max="10745" width="0" style="2" hidden="1" customWidth="1"/>
    <col min="10746" max="10746" width="46.85546875" style="2" customWidth="1"/>
    <col min="10747" max="10751" width="0" style="2" hidden="1" customWidth="1"/>
    <col min="10752" max="10752" width="9.140625" style="2"/>
    <col min="10753" max="10753" width="2.7109375" style="2" customWidth="1"/>
    <col min="10754" max="10754" width="11.42578125" style="2" customWidth="1"/>
    <col min="10755" max="10756" width="9.140625" style="2"/>
    <col min="10757" max="10757" width="9.7109375" style="2" customWidth="1"/>
    <col min="10758" max="10758" width="3.28515625" style="2" customWidth="1"/>
    <col min="10759" max="10763" width="9.140625" style="2"/>
    <col min="10764" max="10764" width="3.5703125" style="2" customWidth="1"/>
    <col min="10765" max="10765" width="14.7109375" style="2" customWidth="1"/>
    <col min="10766" max="10995" width="9.140625" style="2"/>
    <col min="10996" max="11001" width="0" style="2" hidden="1" customWidth="1"/>
    <col min="11002" max="11002" width="46.85546875" style="2" customWidth="1"/>
    <col min="11003" max="11007" width="0" style="2" hidden="1" customWidth="1"/>
    <col min="11008" max="11008" width="9.140625" style="2"/>
    <col min="11009" max="11009" width="2.7109375" style="2" customWidth="1"/>
    <col min="11010" max="11010" width="11.42578125" style="2" customWidth="1"/>
    <col min="11011" max="11012" width="9.140625" style="2"/>
    <col min="11013" max="11013" width="9.7109375" style="2" customWidth="1"/>
    <col min="11014" max="11014" width="3.28515625" style="2" customWidth="1"/>
    <col min="11015" max="11019" width="9.140625" style="2"/>
    <col min="11020" max="11020" width="3.5703125" style="2" customWidth="1"/>
    <col min="11021" max="11021" width="14.7109375" style="2" customWidth="1"/>
    <col min="11022" max="11251" width="9.140625" style="2"/>
    <col min="11252" max="11257" width="0" style="2" hidden="1" customWidth="1"/>
    <col min="11258" max="11258" width="46.85546875" style="2" customWidth="1"/>
    <col min="11259" max="11263" width="0" style="2" hidden="1" customWidth="1"/>
    <col min="11264" max="11264" width="9.140625" style="2"/>
    <col min="11265" max="11265" width="2.7109375" style="2" customWidth="1"/>
    <col min="11266" max="11266" width="11.42578125" style="2" customWidth="1"/>
    <col min="11267" max="11268" width="9.140625" style="2"/>
    <col min="11269" max="11269" width="9.7109375" style="2" customWidth="1"/>
    <col min="11270" max="11270" width="3.28515625" style="2" customWidth="1"/>
    <col min="11271" max="11275" width="9.140625" style="2"/>
    <col min="11276" max="11276" width="3.5703125" style="2" customWidth="1"/>
    <col min="11277" max="11277" width="14.7109375" style="2" customWidth="1"/>
    <col min="11278" max="11507" width="9.140625" style="2"/>
    <col min="11508" max="11513" width="0" style="2" hidden="1" customWidth="1"/>
    <col min="11514" max="11514" width="46.85546875" style="2" customWidth="1"/>
    <col min="11515" max="11519" width="0" style="2" hidden="1" customWidth="1"/>
    <col min="11520" max="11520" width="9.140625" style="2"/>
    <col min="11521" max="11521" width="2.7109375" style="2" customWidth="1"/>
    <col min="11522" max="11522" width="11.42578125" style="2" customWidth="1"/>
    <col min="11523" max="11524" width="9.140625" style="2"/>
    <col min="11525" max="11525" width="9.7109375" style="2" customWidth="1"/>
    <col min="11526" max="11526" width="3.28515625" style="2" customWidth="1"/>
    <col min="11527" max="11531" width="9.140625" style="2"/>
    <col min="11532" max="11532" width="3.5703125" style="2" customWidth="1"/>
    <col min="11533" max="11533" width="14.7109375" style="2" customWidth="1"/>
    <col min="11534" max="11763" width="9.140625" style="2"/>
    <col min="11764" max="11769" width="0" style="2" hidden="1" customWidth="1"/>
    <col min="11770" max="11770" width="46.85546875" style="2" customWidth="1"/>
    <col min="11771" max="11775" width="0" style="2" hidden="1" customWidth="1"/>
    <col min="11776" max="11776" width="9.140625" style="2"/>
    <col min="11777" max="11777" width="2.7109375" style="2" customWidth="1"/>
    <col min="11778" max="11778" width="11.42578125" style="2" customWidth="1"/>
    <col min="11779" max="11780" width="9.140625" style="2"/>
    <col min="11781" max="11781" width="9.7109375" style="2" customWidth="1"/>
    <col min="11782" max="11782" width="3.28515625" style="2" customWidth="1"/>
    <col min="11783" max="11787" width="9.140625" style="2"/>
    <col min="11788" max="11788" width="3.5703125" style="2" customWidth="1"/>
    <col min="11789" max="11789" width="14.7109375" style="2" customWidth="1"/>
    <col min="11790" max="12019" width="9.140625" style="2"/>
    <col min="12020" max="12025" width="0" style="2" hidden="1" customWidth="1"/>
    <col min="12026" max="12026" width="46.85546875" style="2" customWidth="1"/>
    <col min="12027" max="12031" width="0" style="2" hidden="1" customWidth="1"/>
    <col min="12032" max="12032" width="9.140625" style="2"/>
    <col min="12033" max="12033" width="2.7109375" style="2" customWidth="1"/>
    <col min="12034" max="12034" width="11.42578125" style="2" customWidth="1"/>
    <col min="12035" max="12036" width="9.140625" style="2"/>
    <col min="12037" max="12037" width="9.7109375" style="2" customWidth="1"/>
    <col min="12038" max="12038" width="3.28515625" style="2" customWidth="1"/>
    <col min="12039" max="12043" width="9.140625" style="2"/>
    <col min="12044" max="12044" width="3.5703125" style="2" customWidth="1"/>
    <col min="12045" max="12045" width="14.7109375" style="2" customWidth="1"/>
    <col min="12046" max="12275" width="9.140625" style="2"/>
    <col min="12276" max="12281" width="0" style="2" hidden="1" customWidth="1"/>
    <col min="12282" max="12282" width="46.85546875" style="2" customWidth="1"/>
    <col min="12283" max="12287" width="0" style="2" hidden="1" customWidth="1"/>
    <col min="12288" max="12288" width="9.140625" style="2"/>
    <col min="12289" max="12289" width="2.7109375" style="2" customWidth="1"/>
    <col min="12290" max="12290" width="11.42578125" style="2" customWidth="1"/>
    <col min="12291" max="12292" width="9.140625" style="2"/>
    <col min="12293" max="12293" width="9.7109375" style="2" customWidth="1"/>
    <col min="12294" max="12294" width="3.28515625" style="2" customWidth="1"/>
    <col min="12295" max="12299" width="9.140625" style="2"/>
    <col min="12300" max="12300" width="3.5703125" style="2" customWidth="1"/>
    <col min="12301" max="12301" width="14.7109375" style="2" customWidth="1"/>
    <col min="12302" max="12531" width="9.140625" style="2"/>
    <col min="12532" max="12537" width="0" style="2" hidden="1" customWidth="1"/>
    <col min="12538" max="12538" width="46.85546875" style="2" customWidth="1"/>
    <col min="12539" max="12543" width="0" style="2" hidden="1" customWidth="1"/>
    <col min="12544" max="12544" width="9.140625" style="2"/>
    <col min="12545" max="12545" width="2.7109375" style="2" customWidth="1"/>
    <col min="12546" max="12546" width="11.42578125" style="2" customWidth="1"/>
    <col min="12547" max="12548" width="9.140625" style="2"/>
    <col min="12549" max="12549" width="9.7109375" style="2" customWidth="1"/>
    <col min="12550" max="12550" width="3.28515625" style="2" customWidth="1"/>
    <col min="12551" max="12555" width="9.140625" style="2"/>
    <col min="12556" max="12556" width="3.5703125" style="2" customWidth="1"/>
    <col min="12557" max="12557" width="14.7109375" style="2" customWidth="1"/>
    <col min="12558" max="12787" width="9.140625" style="2"/>
    <col min="12788" max="12793" width="0" style="2" hidden="1" customWidth="1"/>
    <col min="12794" max="12794" width="46.85546875" style="2" customWidth="1"/>
    <col min="12795" max="12799" width="0" style="2" hidden="1" customWidth="1"/>
    <col min="12800" max="12800" width="9.140625" style="2"/>
    <col min="12801" max="12801" width="2.7109375" style="2" customWidth="1"/>
    <col min="12802" max="12802" width="11.42578125" style="2" customWidth="1"/>
    <col min="12803" max="12804" width="9.140625" style="2"/>
    <col min="12805" max="12805" width="9.7109375" style="2" customWidth="1"/>
    <col min="12806" max="12806" width="3.28515625" style="2" customWidth="1"/>
    <col min="12807" max="12811" width="9.140625" style="2"/>
    <col min="12812" max="12812" width="3.5703125" style="2" customWidth="1"/>
    <col min="12813" max="12813" width="14.7109375" style="2" customWidth="1"/>
    <col min="12814" max="13043" width="9.140625" style="2"/>
    <col min="13044" max="13049" width="0" style="2" hidden="1" customWidth="1"/>
    <col min="13050" max="13050" width="46.85546875" style="2" customWidth="1"/>
    <col min="13051" max="13055" width="0" style="2" hidden="1" customWidth="1"/>
    <col min="13056" max="13056" width="9.140625" style="2"/>
    <col min="13057" max="13057" width="2.7109375" style="2" customWidth="1"/>
    <col min="13058" max="13058" width="11.42578125" style="2" customWidth="1"/>
    <col min="13059" max="13060" width="9.140625" style="2"/>
    <col min="13061" max="13061" width="9.7109375" style="2" customWidth="1"/>
    <col min="13062" max="13062" width="3.28515625" style="2" customWidth="1"/>
    <col min="13063" max="13067" width="9.140625" style="2"/>
    <col min="13068" max="13068" width="3.5703125" style="2" customWidth="1"/>
    <col min="13069" max="13069" width="14.7109375" style="2" customWidth="1"/>
    <col min="13070" max="13299" width="9.140625" style="2"/>
    <col min="13300" max="13305" width="0" style="2" hidden="1" customWidth="1"/>
    <col min="13306" max="13306" width="46.85546875" style="2" customWidth="1"/>
    <col min="13307" max="13311" width="0" style="2" hidden="1" customWidth="1"/>
    <col min="13312" max="13312" width="9.140625" style="2"/>
    <col min="13313" max="13313" width="2.7109375" style="2" customWidth="1"/>
    <col min="13314" max="13314" width="11.42578125" style="2" customWidth="1"/>
    <col min="13315" max="13316" width="9.140625" style="2"/>
    <col min="13317" max="13317" width="9.7109375" style="2" customWidth="1"/>
    <col min="13318" max="13318" width="3.28515625" style="2" customWidth="1"/>
    <col min="13319" max="13323" width="9.140625" style="2"/>
    <col min="13324" max="13324" width="3.5703125" style="2" customWidth="1"/>
    <col min="13325" max="13325" width="14.7109375" style="2" customWidth="1"/>
    <col min="13326" max="13555" width="9.140625" style="2"/>
    <col min="13556" max="13561" width="0" style="2" hidden="1" customWidth="1"/>
    <col min="13562" max="13562" width="46.85546875" style="2" customWidth="1"/>
    <col min="13563" max="13567" width="0" style="2" hidden="1" customWidth="1"/>
    <col min="13568" max="13568" width="9.140625" style="2"/>
    <col min="13569" max="13569" width="2.7109375" style="2" customWidth="1"/>
    <col min="13570" max="13570" width="11.42578125" style="2" customWidth="1"/>
    <col min="13571" max="13572" width="9.140625" style="2"/>
    <col min="13573" max="13573" width="9.7109375" style="2" customWidth="1"/>
    <col min="13574" max="13574" width="3.28515625" style="2" customWidth="1"/>
    <col min="13575" max="13579" width="9.140625" style="2"/>
    <col min="13580" max="13580" width="3.5703125" style="2" customWidth="1"/>
    <col min="13581" max="13581" width="14.7109375" style="2" customWidth="1"/>
    <col min="13582" max="13811" width="9.140625" style="2"/>
    <col min="13812" max="13817" width="0" style="2" hidden="1" customWidth="1"/>
    <col min="13818" max="13818" width="46.85546875" style="2" customWidth="1"/>
    <col min="13819" max="13823" width="0" style="2" hidden="1" customWidth="1"/>
    <col min="13824" max="13824" width="9.140625" style="2"/>
    <col min="13825" max="13825" width="2.7109375" style="2" customWidth="1"/>
    <col min="13826" max="13826" width="11.42578125" style="2" customWidth="1"/>
    <col min="13827" max="13828" width="9.140625" style="2"/>
    <col min="13829" max="13829" width="9.7109375" style="2" customWidth="1"/>
    <col min="13830" max="13830" width="3.28515625" style="2" customWidth="1"/>
    <col min="13831" max="13835" width="9.140625" style="2"/>
    <col min="13836" max="13836" width="3.5703125" style="2" customWidth="1"/>
    <col min="13837" max="13837" width="14.7109375" style="2" customWidth="1"/>
    <col min="13838" max="14067" width="9.140625" style="2"/>
    <col min="14068" max="14073" width="0" style="2" hidden="1" customWidth="1"/>
    <col min="14074" max="14074" width="46.85546875" style="2" customWidth="1"/>
    <col min="14075" max="14079" width="0" style="2" hidden="1" customWidth="1"/>
    <col min="14080" max="14080" width="9.140625" style="2"/>
    <col min="14081" max="14081" width="2.7109375" style="2" customWidth="1"/>
    <col min="14082" max="14082" width="11.42578125" style="2" customWidth="1"/>
    <col min="14083" max="14084" width="9.140625" style="2"/>
    <col min="14085" max="14085" width="9.7109375" style="2" customWidth="1"/>
    <col min="14086" max="14086" width="3.28515625" style="2" customWidth="1"/>
    <col min="14087" max="14091" width="9.140625" style="2"/>
    <col min="14092" max="14092" width="3.5703125" style="2" customWidth="1"/>
    <col min="14093" max="14093" width="14.7109375" style="2" customWidth="1"/>
    <col min="14094" max="14323" width="9.140625" style="2"/>
    <col min="14324" max="14329" width="0" style="2" hidden="1" customWidth="1"/>
    <col min="14330" max="14330" width="46.85546875" style="2" customWidth="1"/>
    <col min="14331" max="14335" width="0" style="2" hidden="1" customWidth="1"/>
    <col min="14336" max="14336" width="9.140625" style="2"/>
    <col min="14337" max="14337" width="2.7109375" style="2" customWidth="1"/>
    <col min="14338" max="14338" width="11.42578125" style="2" customWidth="1"/>
    <col min="14339" max="14340" width="9.140625" style="2"/>
    <col min="14341" max="14341" width="9.7109375" style="2" customWidth="1"/>
    <col min="14342" max="14342" width="3.28515625" style="2" customWidth="1"/>
    <col min="14343" max="14347" width="9.140625" style="2"/>
    <col min="14348" max="14348" width="3.5703125" style="2" customWidth="1"/>
    <col min="14349" max="14349" width="14.7109375" style="2" customWidth="1"/>
    <col min="14350" max="14579" width="9.140625" style="2"/>
    <col min="14580" max="14585" width="0" style="2" hidden="1" customWidth="1"/>
    <col min="14586" max="14586" width="46.85546875" style="2" customWidth="1"/>
    <col min="14587" max="14591" width="0" style="2" hidden="1" customWidth="1"/>
    <col min="14592" max="14592" width="9.140625" style="2"/>
    <col min="14593" max="14593" width="2.7109375" style="2" customWidth="1"/>
    <col min="14594" max="14594" width="11.42578125" style="2" customWidth="1"/>
    <col min="14595" max="14596" width="9.140625" style="2"/>
    <col min="14597" max="14597" width="9.7109375" style="2" customWidth="1"/>
    <col min="14598" max="14598" width="3.28515625" style="2" customWidth="1"/>
    <col min="14599" max="14603" width="9.140625" style="2"/>
    <col min="14604" max="14604" width="3.5703125" style="2" customWidth="1"/>
    <col min="14605" max="14605" width="14.7109375" style="2" customWidth="1"/>
    <col min="14606" max="14835" width="9.140625" style="2"/>
    <col min="14836" max="14841" width="0" style="2" hidden="1" customWidth="1"/>
    <col min="14842" max="14842" width="46.85546875" style="2" customWidth="1"/>
    <col min="14843" max="14847" width="0" style="2" hidden="1" customWidth="1"/>
    <col min="14848" max="14848" width="9.140625" style="2"/>
    <col min="14849" max="14849" width="2.7109375" style="2" customWidth="1"/>
    <col min="14850" max="14850" width="11.42578125" style="2" customWidth="1"/>
    <col min="14851" max="14852" width="9.140625" style="2"/>
    <col min="14853" max="14853" width="9.7109375" style="2" customWidth="1"/>
    <col min="14854" max="14854" width="3.28515625" style="2" customWidth="1"/>
    <col min="14855" max="14859" width="9.140625" style="2"/>
    <col min="14860" max="14860" width="3.5703125" style="2" customWidth="1"/>
    <col min="14861" max="14861" width="14.7109375" style="2" customWidth="1"/>
    <col min="14862" max="15091" width="9.140625" style="2"/>
    <col min="15092" max="15097" width="0" style="2" hidden="1" customWidth="1"/>
    <col min="15098" max="15098" width="46.85546875" style="2" customWidth="1"/>
    <col min="15099" max="15103" width="0" style="2" hidden="1" customWidth="1"/>
    <col min="15104" max="15104" width="9.140625" style="2"/>
    <col min="15105" max="15105" width="2.7109375" style="2" customWidth="1"/>
    <col min="15106" max="15106" width="11.42578125" style="2" customWidth="1"/>
    <col min="15107" max="15108" width="9.140625" style="2"/>
    <col min="15109" max="15109" width="9.7109375" style="2" customWidth="1"/>
    <col min="15110" max="15110" width="3.28515625" style="2" customWidth="1"/>
    <col min="15111" max="15115" width="9.140625" style="2"/>
    <col min="15116" max="15116" width="3.5703125" style="2" customWidth="1"/>
    <col min="15117" max="15117" width="14.7109375" style="2" customWidth="1"/>
    <col min="15118" max="15347" width="9.140625" style="2"/>
    <col min="15348" max="15353" width="0" style="2" hidden="1" customWidth="1"/>
    <col min="15354" max="15354" width="46.85546875" style="2" customWidth="1"/>
    <col min="15355" max="15359" width="0" style="2" hidden="1" customWidth="1"/>
    <col min="15360" max="15360" width="9.140625" style="2"/>
    <col min="15361" max="15361" width="2.7109375" style="2" customWidth="1"/>
    <col min="15362" max="15362" width="11.42578125" style="2" customWidth="1"/>
    <col min="15363" max="15364" width="9.140625" style="2"/>
    <col min="15365" max="15365" width="9.7109375" style="2" customWidth="1"/>
    <col min="15366" max="15366" width="3.28515625" style="2" customWidth="1"/>
    <col min="15367" max="15371" width="9.140625" style="2"/>
    <col min="15372" max="15372" width="3.5703125" style="2" customWidth="1"/>
    <col min="15373" max="15373" width="14.7109375" style="2" customWidth="1"/>
    <col min="15374" max="15603" width="9.140625" style="2"/>
    <col min="15604" max="15609" width="0" style="2" hidden="1" customWidth="1"/>
    <col min="15610" max="15610" width="46.85546875" style="2" customWidth="1"/>
    <col min="15611" max="15615" width="0" style="2" hidden="1" customWidth="1"/>
    <col min="15616" max="15616" width="9.140625" style="2"/>
    <col min="15617" max="15617" width="2.7109375" style="2" customWidth="1"/>
    <col min="15618" max="15618" width="11.42578125" style="2" customWidth="1"/>
    <col min="15619" max="15620" width="9.140625" style="2"/>
    <col min="15621" max="15621" width="9.7109375" style="2" customWidth="1"/>
    <col min="15622" max="15622" width="3.28515625" style="2" customWidth="1"/>
    <col min="15623" max="15627" width="9.140625" style="2"/>
    <col min="15628" max="15628" width="3.5703125" style="2" customWidth="1"/>
    <col min="15629" max="15629" width="14.7109375" style="2" customWidth="1"/>
    <col min="15630" max="15859" width="9.140625" style="2"/>
    <col min="15860" max="15865" width="0" style="2" hidden="1" customWidth="1"/>
    <col min="15866" max="15866" width="46.85546875" style="2" customWidth="1"/>
    <col min="15867" max="15871" width="0" style="2" hidden="1" customWidth="1"/>
    <col min="15872" max="15872" width="9.140625" style="2"/>
    <col min="15873" max="15873" width="2.7109375" style="2" customWidth="1"/>
    <col min="15874" max="15874" width="11.42578125" style="2" customWidth="1"/>
    <col min="15875" max="15876" width="9.140625" style="2"/>
    <col min="15877" max="15877" width="9.7109375" style="2" customWidth="1"/>
    <col min="15878" max="15878" width="3.28515625" style="2" customWidth="1"/>
    <col min="15879" max="15883" width="9.140625" style="2"/>
    <col min="15884" max="15884" width="3.5703125" style="2" customWidth="1"/>
    <col min="15885" max="15885" width="14.7109375" style="2" customWidth="1"/>
    <col min="15886" max="16115" width="9.140625" style="2"/>
    <col min="16116" max="16121" width="0" style="2" hidden="1" customWidth="1"/>
    <col min="16122" max="16122" width="46.85546875" style="2" customWidth="1"/>
    <col min="16123" max="16127" width="0" style="2" hidden="1" customWidth="1"/>
    <col min="16128" max="16128" width="9.140625" style="2"/>
    <col min="16129" max="16129" width="2.7109375" style="2" customWidth="1"/>
    <col min="16130" max="16130" width="11.42578125" style="2" customWidth="1"/>
    <col min="16131" max="16132" width="9.140625" style="2"/>
    <col min="16133" max="16133" width="9.7109375" style="2" customWidth="1"/>
    <col min="16134" max="16134" width="3.28515625" style="2" customWidth="1"/>
    <col min="16135" max="16139" width="9.140625" style="2"/>
    <col min="16140" max="16140" width="3.5703125" style="2" customWidth="1"/>
    <col min="16141" max="16141" width="14.7109375" style="2" customWidth="1"/>
    <col min="16142" max="16384" width="9.140625" style="2"/>
  </cols>
  <sheetData>
    <row r="2" spans="1:16141">
      <c r="G2" s="6" t="s">
        <v>1</v>
      </c>
      <c r="H2" s="7"/>
      <c r="I2" s="7"/>
      <c r="J2" s="7"/>
      <c r="K2" s="7"/>
    </row>
    <row r="3" spans="1:16141">
      <c r="G3" s="6" t="s">
        <v>2</v>
      </c>
      <c r="H3" s="7"/>
      <c r="I3" s="7"/>
      <c r="J3" s="7"/>
      <c r="K3" s="8" t="s">
        <v>3</v>
      </c>
      <c r="L3" s="9"/>
    </row>
    <row r="4" spans="1:16141" ht="14.25">
      <c r="G4" s="7"/>
      <c r="H4" s="10" t="s">
        <v>4</v>
      </c>
      <c r="I4" s="11" t="s">
        <v>5</v>
      </c>
      <c r="J4" s="10" t="s">
        <v>6</v>
      </c>
      <c r="K4" s="12" t="s">
        <v>0</v>
      </c>
      <c r="L4" s="13" t="s">
        <v>7</v>
      </c>
      <c r="M4" s="7"/>
      <c r="N4" s="7"/>
    </row>
    <row r="5" spans="1:16141">
      <c r="G5" s="14" t="s">
        <v>8</v>
      </c>
      <c r="H5" s="15">
        <f>5594431.2-1770269</f>
        <v>3824162.2</v>
      </c>
      <c r="I5" s="7">
        <v>30</v>
      </c>
      <c r="J5" s="16">
        <f>+H5/I5</f>
        <v>127472.07333333333</v>
      </c>
      <c r="K5" s="16">
        <f>93240.52-29504.49</f>
        <v>63736.03</v>
      </c>
      <c r="L5" s="16">
        <f>+J5/12*9</f>
        <v>95604.054999999993</v>
      </c>
      <c r="M5" s="7" t="s">
        <v>9</v>
      </c>
      <c r="N5" s="7"/>
    </row>
    <row r="6" spans="1:16141">
      <c r="G6" s="14"/>
      <c r="H6" s="15"/>
      <c r="I6" s="7"/>
      <c r="J6" s="16"/>
      <c r="K6" s="16"/>
      <c r="L6" s="16"/>
      <c r="M6" s="7"/>
      <c r="N6" s="7"/>
    </row>
    <row r="7" spans="1:16141">
      <c r="G7" s="14" t="s">
        <v>10</v>
      </c>
      <c r="H7" s="15">
        <v>230338.42</v>
      </c>
      <c r="I7" s="7">
        <v>30</v>
      </c>
      <c r="J7" s="16">
        <f t="shared" ref="J7:J27" si="0">+H7/I7</f>
        <v>7677.9473333333335</v>
      </c>
      <c r="K7" s="16">
        <v>3838.98</v>
      </c>
      <c r="L7" s="16">
        <f>(+J7/12)*7</f>
        <v>4478.8026111111112</v>
      </c>
      <c r="M7" s="7" t="s">
        <v>11</v>
      </c>
      <c r="N7" s="7"/>
    </row>
    <row r="8" spans="1:16141">
      <c r="G8" s="14"/>
      <c r="H8" s="15"/>
      <c r="I8" s="7"/>
      <c r="J8" s="16"/>
      <c r="K8" s="16"/>
      <c r="L8" s="16"/>
      <c r="M8" s="7"/>
      <c r="N8" s="7"/>
    </row>
    <row r="9" spans="1:16141">
      <c r="G9" s="14" t="s">
        <v>12</v>
      </c>
      <c r="H9" s="15">
        <v>78652</v>
      </c>
      <c r="I9" s="7">
        <v>5</v>
      </c>
      <c r="J9" s="16">
        <f>+H9/I9</f>
        <v>15730.4</v>
      </c>
      <c r="K9" s="16">
        <v>7865.2</v>
      </c>
      <c r="L9" s="16">
        <f>+J9/12*9</f>
        <v>11797.8</v>
      </c>
      <c r="M9" s="7" t="s">
        <v>9</v>
      </c>
      <c r="N9" s="7"/>
    </row>
    <row r="10" spans="1:16141">
      <c r="G10" s="14"/>
      <c r="H10" s="15"/>
      <c r="I10" s="7"/>
      <c r="J10" s="16"/>
      <c r="K10" s="16"/>
      <c r="L10" s="16"/>
      <c r="M10" s="7"/>
      <c r="N10" s="7"/>
      <c r="R10" s="17"/>
    </row>
    <row r="11" spans="1:16141" s="4" customFormat="1">
      <c r="A11" s="1"/>
      <c r="B11" s="1"/>
      <c r="C11" s="2"/>
      <c r="D11" s="1"/>
      <c r="E11" s="2"/>
      <c r="F11" s="1"/>
      <c r="G11" s="14" t="s">
        <v>13</v>
      </c>
      <c r="H11" s="15">
        <f>199.46+3197.06+4702.05+3479.6+7469.19</f>
        <v>19047.36</v>
      </c>
      <c r="I11" s="7">
        <v>18</v>
      </c>
      <c r="J11" s="16">
        <f t="shared" si="0"/>
        <v>1058.1866666666667</v>
      </c>
      <c r="K11" s="16">
        <f>5.54+88.81+130.62+96.66+207.48</f>
        <v>529.11</v>
      </c>
      <c r="L11" s="16">
        <f>(+J11/12)*7</f>
        <v>617.27555555555557</v>
      </c>
      <c r="M11" s="7" t="s">
        <v>11</v>
      </c>
      <c r="N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</row>
    <row r="12" spans="1:16141" s="4" customFormat="1">
      <c r="A12" s="1"/>
      <c r="B12" s="1"/>
      <c r="C12" s="2"/>
      <c r="D12" s="1"/>
      <c r="E12" s="2"/>
      <c r="F12" s="1"/>
      <c r="G12" s="14" t="s">
        <v>13</v>
      </c>
      <c r="H12" s="15">
        <v>3063.63</v>
      </c>
      <c r="I12" s="7">
        <v>18</v>
      </c>
      <c r="J12" s="16">
        <f t="shared" si="0"/>
        <v>170.20166666666668</v>
      </c>
      <c r="K12" s="16">
        <v>85.1</v>
      </c>
      <c r="L12" s="16">
        <f>+J12/12*10</f>
        <v>141.83472222222224</v>
      </c>
      <c r="M12" s="7" t="s">
        <v>14</v>
      </c>
      <c r="N12" s="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</row>
    <row r="13" spans="1:16141" s="4" customFormat="1">
      <c r="A13" s="1"/>
      <c r="B13" s="1"/>
      <c r="C13" s="2"/>
      <c r="D13" s="1"/>
      <c r="E13" s="2"/>
      <c r="F13" s="1"/>
      <c r="G13" s="14" t="s">
        <v>13</v>
      </c>
      <c r="H13" s="15">
        <v>2109.4299999999998</v>
      </c>
      <c r="I13" s="7">
        <v>18</v>
      </c>
      <c r="J13" s="16">
        <f t="shared" si="0"/>
        <v>117.19055555555555</v>
      </c>
      <c r="K13" s="16">
        <v>58.6</v>
      </c>
      <c r="L13" s="16">
        <f>+J13/12*11</f>
        <v>107.42467592592591</v>
      </c>
      <c r="M13" s="7" t="s">
        <v>15</v>
      </c>
      <c r="N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</row>
    <row r="14" spans="1:16141" s="4" customFormat="1">
      <c r="A14" s="1"/>
      <c r="B14" s="1"/>
      <c r="C14" s="2"/>
      <c r="D14" s="1"/>
      <c r="E14" s="2"/>
      <c r="F14" s="1"/>
      <c r="G14" s="14" t="s">
        <v>13</v>
      </c>
      <c r="H14" s="15">
        <v>3266.58</v>
      </c>
      <c r="I14" s="7">
        <v>18</v>
      </c>
      <c r="J14" s="16">
        <f t="shared" si="0"/>
        <v>181.47666666666666</v>
      </c>
      <c r="K14" s="16">
        <v>90.74</v>
      </c>
      <c r="L14" s="16">
        <f>+J14</f>
        <v>181.47666666666666</v>
      </c>
      <c r="M14" s="7" t="s">
        <v>16</v>
      </c>
      <c r="N14" s="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</row>
    <row r="15" spans="1:16141" s="4" customFormat="1">
      <c r="A15" s="1"/>
      <c r="B15" s="1"/>
      <c r="C15" s="2"/>
      <c r="D15" s="1"/>
      <c r="E15" s="2"/>
      <c r="F15" s="1"/>
      <c r="G15" s="14"/>
      <c r="H15" s="15"/>
      <c r="I15" s="7"/>
      <c r="J15" s="16"/>
      <c r="K15" s="18">
        <f>SUM(K11:K14)</f>
        <v>763.55000000000007</v>
      </c>
      <c r="L15" s="18">
        <f>SUM(L11:L14)</f>
        <v>1048.0116203703703</v>
      </c>
      <c r="M15" s="7"/>
      <c r="N15" s="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</row>
    <row r="16" spans="1:16141" s="4" customFormat="1">
      <c r="A16" s="1"/>
      <c r="B16" s="1"/>
      <c r="C16" s="2"/>
      <c r="D16" s="1"/>
      <c r="E16" s="2"/>
      <c r="F16" s="1"/>
      <c r="G16" s="14"/>
      <c r="H16" s="15"/>
      <c r="I16" s="7"/>
      <c r="J16" s="16"/>
      <c r="K16" s="16"/>
      <c r="L16" s="16"/>
      <c r="M16" s="7"/>
      <c r="N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</row>
    <row r="17" spans="1:16141" s="4" customFormat="1">
      <c r="A17" s="1"/>
      <c r="B17" s="1"/>
      <c r="C17" s="2"/>
      <c r="D17" s="1"/>
      <c r="E17" s="2"/>
      <c r="F17" s="1"/>
      <c r="G17" s="19" t="s">
        <v>17</v>
      </c>
      <c r="H17" s="15">
        <v>202753.98</v>
      </c>
      <c r="I17" s="7">
        <v>43</v>
      </c>
      <c r="J17" s="16">
        <f t="shared" si="0"/>
        <v>4715.2088372093021</v>
      </c>
      <c r="K17" s="16">
        <v>2357.61</v>
      </c>
      <c r="L17" s="16">
        <f>(+J17/12)*7</f>
        <v>2750.5384883720926</v>
      </c>
      <c r="M17" s="7" t="s">
        <v>11</v>
      </c>
      <c r="N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</row>
    <row r="18" spans="1:16141" s="4" customFormat="1">
      <c r="A18" s="1"/>
      <c r="B18" s="1"/>
      <c r="C18" s="2"/>
      <c r="D18" s="1"/>
      <c r="E18" s="2"/>
      <c r="F18" s="1"/>
      <c r="G18" s="19"/>
      <c r="H18" s="15"/>
      <c r="I18" s="7"/>
      <c r="J18" s="16"/>
      <c r="K18" s="16"/>
      <c r="L18" s="16"/>
      <c r="M18" s="7"/>
      <c r="N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</row>
    <row r="19" spans="1:16141" s="4" customFormat="1">
      <c r="A19" s="1"/>
      <c r="B19" s="1"/>
      <c r="C19" s="2"/>
      <c r="D19" s="1"/>
      <c r="E19" s="2"/>
      <c r="F19" s="1"/>
      <c r="G19" s="14" t="s">
        <v>18</v>
      </c>
      <c r="H19" s="15">
        <f>1503.36+9859+1745.37+9408.36</f>
        <v>22516.09</v>
      </c>
      <c r="I19" s="7">
        <v>18</v>
      </c>
      <c r="J19" s="16">
        <f t="shared" si="0"/>
        <v>1250.8938888888888</v>
      </c>
      <c r="K19" s="16">
        <f>41.76+273.86+48.48+261.34</f>
        <v>625.44000000000005</v>
      </c>
      <c r="L19" s="16">
        <f>+J19/12*8</f>
        <v>833.9292592592592</v>
      </c>
      <c r="M19" s="7" t="s">
        <v>19</v>
      </c>
      <c r="N19" s="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</row>
    <row r="20" spans="1:16141" s="4" customFormat="1">
      <c r="A20" s="1"/>
      <c r="B20" s="1"/>
      <c r="C20" s="2"/>
      <c r="D20" s="1"/>
      <c r="E20" s="2"/>
      <c r="F20" s="1"/>
      <c r="G20" s="14" t="s">
        <v>18</v>
      </c>
      <c r="H20" s="15">
        <v>1591112</v>
      </c>
      <c r="I20" s="7">
        <v>18</v>
      </c>
      <c r="J20" s="16">
        <f>+H20/I20</f>
        <v>88395.111111111109</v>
      </c>
      <c r="K20" s="16">
        <v>44197.56</v>
      </c>
      <c r="L20" s="16">
        <f>+J20/12*9</f>
        <v>66296.333333333328</v>
      </c>
      <c r="M20" s="7" t="s">
        <v>9</v>
      </c>
      <c r="N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</row>
    <row r="21" spans="1:16141" s="4" customFormat="1">
      <c r="A21" s="1"/>
      <c r="B21" s="1"/>
      <c r="C21" s="2"/>
      <c r="D21" s="1"/>
      <c r="E21" s="2"/>
      <c r="F21" s="1"/>
      <c r="G21" s="14" t="s">
        <v>18</v>
      </c>
      <c r="H21" s="15">
        <v>2013.17</v>
      </c>
      <c r="I21" s="7">
        <v>18</v>
      </c>
      <c r="J21" s="16">
        <f t="shared" si="0"/>
        <v>111.84277777777778</v>
      </c>
      <c r="K21" s="16">
        <v>55.92</v>
      </c>
      <c r="L21" s="16">
        <f>+J21/12*10</f>
        <v>93.202314814814827</v>
      </c>
      <c r="M21" s="7" t="s">
        <v>14</v>
      </c>
      <c r="N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</row>
    <row r="22" spans="1:16141" s="4" customFormat="1">
      <c r="A22" s="1"/>
      <c r="B22" s="1"/>
      <c r="C22" s="2"/>
      <c r="D22" s="1"/>
      <c r="E22" s="2"/>
      <c r="F22" s="1"/>
      <c r="G22" s="14" t="s">
        <v>18</v>
      </c>
      <c r="H22" s="15">
        <v>2605.08</v>
      </c>
      <c r="I22" s="7">
        <v>18</v>
      </c>
      <c r="J22" s="16">
        <f t="shared" si="0"/>
        <v>144.72666666666666</v>
      </c>
      <c r="K22" s="16">
        <v>72.36</v>
      </c>
      <c r="L22" s="16">
        <f>+J22/12*11</f>
        <v>132.66611111111109</v>
      </c>
      <c r="M22" s="7" t="s">
        <v>15</v>
      </c>
      <c r="N22" s="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</row>
    <row r="23" spans="1:16141" s="4" customFormat="1">
      <c r="A23" s="1"/>
      <c r="B23" s="1"/>
      <c r="C23" s="2"/>
      <c r="D23" s="1"/>
      <c r="E23" s="2"/>
      <c r="F23" s="1"/>
      <c r="G23" s="14"/>
      <c r="H23" s="15"/>
      <c r="I23" s="7"/>
      <c r="J23" s="16"/>
      <c r="K23" s="18">
        <f>SUM(K19:K22)</f>
        <v>44951.28</v>
      </c>
      <c r="L23" s="18">
        <f>SUM(L19:L22)</f>
        <v>67356.131018518514</v>
      </c>
      <c r="M23" s="7"/>
      <c r="N23" s="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</row>
    <row r="24" spans="1:16141" s="4" customFormat="1">
      <c r="A24" s="1"/>
      <c r="B24" s="1"/>
      <c r="C24" s="2"/>
      <c r="D24" s="1"/>
      <c r="E24" s="2"/>
      <c r="F24" s="1"/>
      <c r="G24" s="14"/>
      <c r="H24" s="15"/>
      <c r="I24" s="7"/>
      <c r="J24" s="16"/>
      <c r="K24" s="16"/>
      <c r="L24" s="16"/>
      <c r="M24" s="7"/>
      <c r="N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</row>
    <row r="25" spans="1:16141" s="4" customFormat="1">
      <c r="A25" s="1"/>
      <c r="B25" s="1"/>
      <c r="C25" s="2"/>
      <c r="D25" s="1"/>
      <c r="E25" s="2"/>
      <c r="F25" s="1"/>
      <c r="G25" s="19" t="s">
        <v>20</v>
      </c>
      <c r="H25" s="15">
        <v>100100</v>
      </c>
      <c r="I25" s="7">
        <v>35</v>
      </c>
      <c r="J25" s="16">
        <f t="shared" si="0"/>
        <v>2860</v>
      </c>
      <c r="K25" s="16">
        <v>1430</v>
      </c>
      <c r="L25" s="16">
        <f>+J25/12*9</f>
        <v>2145</v>
      </c>
      <c r="M25" s="7" t="s">
        <v>9</v>
      </c>
      <c r="N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</row>
    <row r="26" spans="1:16141" s="4" customFormat="1">
      <c r="A26" s="1"/>
      <c r="B26" s="1"/>
      <c r="C26" s="2"/>
      <c r="D26" s="1"/>
      <c r="E26" s="2"/>
      <c r="F26" s="1"/>
      <c r="G26" s="14"/>
      <c r="H26" s="15"/>
      <c r="I26" s="7"/>
      <c r="J26" s="16"/>
      <c r="K26" s="16"/>
      <c r="L26" s="16"/>
      <c r="M26" s="7"/>
      <c r="N26" s="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</row>
    <row r="27" spans="1:16141" s="4" customFormat="1">
      <c r="A27" s="1"/>
      <c r="B27" s="1"/>
      <c r="C27" s="2"/>
      <c r="D27" s="1"/>
      <c r="E27" s="2"/>
      <c r="F27" s="1"/>
      <c r="G27" s="20" t="s">
        <v>21</v>
      </c>
      <c r="H27" s="15">
        <v>3918.46</v>
      </c>
      <c r="I27" s="7">
        <v>15</v>
      </c>
      <c r="J27" s="16">
        <f t="shared" si="0"/>
        <v>261.23066666666665</v>
      </c>
      <c r="K27" s="16">
        <v>131.62</v>
      </c>
      <c r="L27" s="16">
        <f>+J27/12*6</f>
        <v>130.61533333333333</v>
      </c>
      <c r="M27" s="7" t="s">
        <v>22</v>
      </c>
      <c r="N27" s="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</row>
    <row r="28" spans="1:16141" s="4" customFormat="1" ht="12.75" thickBot="1">
      <c r="A28" s="1"/>
      <c r="B28" s="1"/>
      <c r="C28" s="2"/>
      <c r="D28" s="1"/>
      <c r="E28" s="2"/>
      <c r="F28" s="1"/>
      <c r="G28" s="21"/>
      <c r="H28" s="22">
        <f>SUM(H5:H27)</f>
        <v>6085658.4000000004</v>
      </c>
      <c r="I28" s="7"/>
      <c r="J28" s="7"/>
      <c r="K28" s="7"/>
      <c r="L28" s="7"/>
      <c r="M28" s="7"/>
      <c r="N28" s="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</row>
    <row r="29" spans="1:16141" s="4" customFormat="1" ht="12.75" thickTop="1">
      <c r="A29" s="1"/>
      <c r="B29" s="1"/>
      <c r="C29" s="2"/>
      <c r="D29" s="1"/>
      <c r="E29" s="2"/>
      <c r="F29" s="1"/>
      <c r="G29" s="23"/>
      <c r="H29" s="7"/>
      <c r="I29" s="7"/>
      <c r="J29" s="7"/>
      <c r="K29" s="7"/>
      <c r="L29" s="7"/>
      <c r="M29" s="7"/>
      <c r="N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</row>
    <row r="30" spans="1:16141" s="4" customFormat="1" ht="12.75" thickBot="1">
      <c r="A30" s="1"/>
      <c r="B30" s="1"/>
      <c r="C30" s="2"/>
      <c r="D30" s="1"/>
      <c r="E30" s="2"/>
      <c r="F30" s="1"/>
      <c r="G30" s="2"/>
      <c r="H30" s="3"/>
      <c r="K30" s="24">
        <f>+K5+K7+K15+K23+K27+K17+K9+K25</f>
        <v>125074.26999999999</v>
      </c>
      <c r="L30" s="24">
        <f>+L5+L7+L15+L23+L27+L17+L9+L25</f>
        <v>185310.95407170538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</row>
    <row r="31" spans="1:16141" s="4" customFormat="1" ht="12.75" thickTop="1">
      <c r="A31" s="1"/>
      <c r="B31" s="1"/>
      <c r="C31" s="2"/>
      <c r="D31" s="1"/>
      <c r="E31" s="2"/>
      <c r="F31" s="1"/>
      <c r="G31" s="2"/>
      <c r="H31" s="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</row>
    <row r="32" spans="1:16141" s="4" customFormat="1">
      <c r="A32" s="1"/>
      <c r="B32" s="1"/>
      <c r="C32" s="2"/>
      <c r="D32" s="1"/>
      <c r="E32" s="2"/>
      <c r="F32" s="1"/>
      <c r="G32" s="2"/>
      <c r="H32" s="3"/>
      <c r="L32" s="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</row>
  </sheetData>
  <pageMargins left="0.7" right="0.7" top="0.75" bottom="0.75" header="0.3" footer="0.3"/>
  <pageSetup orientation="landscape" r:id="rId1"/>
  <headerFooter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 Additions</vt:lpstr>
      <vt:lpstr>'Plant Additions'!Print_Area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Deborah Swain</cp:lastModifiedBy>
  <dcterms:created xsi:type="dcterms:W3CDTF">2018-02-08T22:13:21Z</dcterms:created>
  <dcterms:modified xsi:type="dcterms:W3CDTF">2018-02-09T13:16:10Z</dcterms:modified>
</cp:coreProperties>
</file>