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LAUSES\FILINGS\2021 FILINGS\Docket 210010\Discovery\Staff’s First Set\PDF Versions\"/>
    </mc:Choice>
  </mc:AlternateContent>
  <xr:revisionPtr revIDLastSave="0" documentId="13_ncr:1_{8464606E-470C-4A91-B2DD-D9CFAFC11569}" xr6:coauthVersionLast="45" xr6:coauthVersionMax="45" xr10:uidLastSave="{00000000-0000-0000-0000-000000000000}"/>
  <bookViews>
    <workbookView xWindow="-120" yWindow="-120" windowWidth="29040" windowHeight="15840" xr2:uid="{5326B07A-6352-4A3F-A577-A99C95247AEE}"/>
  </bookViews>
  <sheets>
    <sheet name="Q2. a. Gulf Depr Actual Rate" sheetId="1" r:id="rId1"/>
    <sheet name="Q2.a. Gulf Depr Proj Rate" sheetId="3" r:id="rId2"/>
    <sheet name="Q2. b. Gulf Depr Act-Proj Calc" sheetId="2" r:id="rId3"/>
  </sheets>
  <definedNames>
    <definedName name="_xlnm._FilterDatabase" localSheetId="0" hidden="1">'Q2. a. Gulf Depr Actual Rate'!$A$6:$E$46</definedName>
    <definedName name="_xlnm._FilterDatabase" localSheetId="2" hidden="1">'Q2. b. Gulf Depr Act-Proj Calc'!$A$5:$G$42</definedName>
    <definedName name="_xlnm._FilterDatabase" localSheetId="1" hidden="1">'Q2.a. Gulf Depr Proj Rate'!$F$9:$F$47</definedName>
    <definedName name="_xlnm.Print_Area" localSheetId="0">'Q2. a. Gulf Depr Actual Rate'!$A$1:$E$45</definedName>
    <definedName name="_xlnm.Print_Area" localSheetId="2">'Q2. b. Gulf Depr Act-Proj Calc'!$A$1:$I$22</definedName>
    <definedName name="_xlnm.Print_Area" localSheetId="1">'Q2.a. Gulf Depr Proj Rate'!$A$1:$F$42</definedName>
    <definedName name="_xlnm.Print_Titles" localSheetId="1">'Q2.a. Gulf Depr Proj Rate'!$6:$9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3" l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38" i="3" s="1"/>
  <c r="F38" i="3" s="1"/>
  <c r="D21" i="3"/>
  <c r="E19" i="3"/>
  <c r="E18" i="3"/>
  <c r="E17" i="3"/>
  <c r="E16" i="3"/>
  <c r="E15" i="3"/>
  <c r="E14" i="3"/>
  <c r="E13" i="3"/>
  <c r="E12" i="3"/>
  <c r="E21" i="3" s="1"/>
  <c r="F21" i="3" s="1"/>
  <c r="I14" i="2" l="1"/>
  <c r="H13" i="2" l="1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H15" i="2" l="1"/>
  <c r="I6" i="2"/>
  <c r="I15" i="2" s="1"/>
  <c r="G7" i="2"/>
  <c r="G8" i="2"/>
  <c r="G9" i="2"/>
  <c r="G10" i="2"/>
  <c r="G11" i="2"/>
  <c r="G12" i="2"/>
  <c r="G13" i="2"/>
  <c r="G6" i="2"/>
  <c r="D15" i="2"/>
  <c r="D42" i="1"/>
  <c r="G15" i="2" l="1"/>
  <c r="F15" i="2"/>
  <c r="E15" i="2"/>
  <c r="D40" i="1"/>
  <c r="D37" i="1"/>
  <c r="D30" i="1"/>
  <c r="D20" i="1"/>
  <c r="D15" i="1" l="1"/>
  <c r="D44" i="1" s="1"/>
</calcChain>
</file>

<file path=xl/sharedStrings.xml><?xml version="1.0" encoding="utf-8"?>
<sst xmlns="http://schemas.openxmlformats.org/spreadsheetml/2006/main" count="159" uniqueCount="81">
  <si>
    <t xml:space="preserve">Utility Account </t>
  </si>
  <si>
    <t>Sum of 
Plant Balance</t>
  </si>
  <si>
    <t>Sum of Depreciation</t>
  </si>
  <si>
    <t>36500</t>
  </si>
  <si>
    <t>36800</t>
  </si>
  <si>
    <t>36910</t>
  </si>
  <si>
    <t>37300</t>
  </si>
  <si>
    <t>601 Total</t>
  </si>
  <si>
    <t>35500</t>
  </si>
  <si>
    <t>35600</t>
  </si>
  <si>
    <t>37000</t>
  </si>
  <si>
    <t>36200</t>
  </si>
  <si>
    <t>30350</t>
  </si>
  <si>
    <t>Grand Total</t>
  </si>
  <si>
    <t>a</t>
  </si>
  <si>
    <t>b</t>
  </si>
  <si>
    <t>c</t>
  </si>
  <si>
    <t>d = (a/12) * ((b+c)/2)</t>
  </si>
  <si>
    <t>Feb-Calculated
Depreciation</t>
  </si>
  <si>
    <t>Depr. RATE</t>
  </si>
  <si>
    <t>620-Distribution Inspection Program</t>
  </si>
  <si>
    <t>621-Transmission Inspection Program</t>
  </si>
  <si>
    <t>622-Distribution Feeder Hardening P</t>
  </si>
  <si>
    <t>624-Transmission Hardening Program</t>
  </si>
  <si>
    <t>626-Vegetation Management - Transmi</t>
  </si>
  <si>
    <t>627-GULF SPP Implementation Cost</t>
  </si>
  <si>
    <t>36400</t>
  </si>
  <si>
    <t>36600</t>
  </si>
  <si>
    <t>36700</t>
  </si>
  <si>
    <t>36920</t>
  </si>
  <si>
    <t>36100</t>
  </si>
  <si>
    <t>35900</t>
  </si>
  <si>
    <t>Forecast</t>
  </si>
  <si>
    <t>Mar-Calculated
Depreciation</t>
  </si>
  <si>
    <t>Total</t>
  </si>
  <si>
    <t>GULF POWER</t>
  </si>
  <si>
    <t>AUTHORIZED IN DOCKET NO. 160186-EI</t>
  </si>
  <si>
    <t>(A)</t>
  </si>
  <si>
    <t>(B)</t>
  </si>
  <si>
    <t>ORIGINAL COST</t>
  </si>
  <si>
    <t>ANNUAL</t>
  </si>
  <si>
    <t>TOTAL ANNUAL</t>
  </si>
  <si>
    <t>AS OF</t>
  </si>
  <si>
    <t>DEPRECIATION</t>
  </si>
  <si>
    <t>ACCOUNT</t>
  </si>
  <si>
    <t>DECEMBER 31, 2016</t>
  </si>
  <si>
    <t>ACCRUALS</t>
  </si>
  <si>
    <t>RATE</t>
  </si>
  <si>
    <t/>
  </si>
  <si>
    <t>TRANSMISSION PLANT</t>
  </si>
  <si>
    <t>EASEMENTS</t>
  </si>
  <si>
    <t>STRUCTURES AND IMPROVEMENTS</t>
  </si>
  <si>
    <t>STATION EQUIPMENT</t>
  </si>
  <si>
    <t>TOWERS AND FIXTURES</t>
  </si>
  <si>
    <t>POLES AND FIXTURES</t>
  </si>
  <si>
    <t>OVERHEAD CONDUCTORS AND DEVICES</t>
  </si>
  <si>
    <t>UNDERGROUND CONDUCTORS AND DEVICES</t>
  </si>
  <si>
    <t>ROADS AND TRAILS</t>
  </si>
  <si>
    <t>TOTAL TRANSMISSION PLANT</t>
  </si>
  <si>
    <t>DISTRIBUTION PLANT</t>
  </si>
  <si>
    <t>POLES, TOWERS AND FIXTURES</t>
  </si>
  <si>
    <t>UNDERGROUND CONDUIT</t>
  </si>
  <si>
    <t>UNDERGROUND CONDUCTORS</t>
  </si>
  <si>
    <t>LINE TRANSFORMERS</t>
  </si>
  <si>
    <t>SERVICES - OVERHEAD</t>
  </si>
  <si>
    <t>SERVICES - UNDERGROUND</t>
  </si>
  <si>
    <t>METERS</t>
  </si>
  <si>
    <t>METERS - AMI</t>
  </si>
  <si>
    <t>STREET LIGHTING AND SIGNAL SYSTEMS</t>
  </si>
  <si>
    <t>TOTAL DISTRIBUTION PLANT</t>
  </si>
  <si>
    <t>Data is presented as filed in Docket No. 160170-EI</t>
  </si>
  <si>
    <t>Final rates approved in Docket No. 160186-EI</t>
  </si>
  <si>
    <t>Ties to Line 8a for February 2021</t>
  </si>
  <si>
    <t>Ties to Line 8a for March 2021</t>
  </si>
  <si>
    <t>Depr. RATE AUTHORIZED IN DOCKET NO. 160186-EI</t>
  </si>
  <si>
    <t>SPP Project - GULF</t>
  </si>
  <si>
    <t>Depreciation rates used for January and February actual period</t>
  </si>
  <si>
    <t>Calculation of composite depreciation rates used for March - December projected period</t>
  </si>
  <si>
    <t>Florida Power &amp; Light Company
Docket No. 20210010-EI
Staff's 1st Set of Interrogatories
Attachment 1, Interrogatory No. 2
Page 1 of 3</t>
  </si>
  <si>
    <t>Florida Power &amp; Light Company
Docket No. 20210010-EI
Staff's 1st Set of Interrogatories
Attachment 1, Interrogatory No. 2
Page 2 of 3</t>
  </si>
  <si>
    <t>Florida Power &amp; Light Company
Docket No. 20210010-EI
Staff's 1st Set of Interrogatories
Attachment 1, Interrogatory No. 2
Page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</si>
</sst>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0000000000000000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indexed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 applyAlignment="1">
      <alignment horizontal="center"/>
    </xf>
    <xf numFmtId="49" fontId="0" fillId="0" borderId="0" xfId="0" applyNumberFormat="1"/>
    <xf numFmtId="0" fontId="0" fillId="0" borderId="0" xfId="0" applyFill="1"/>
    <xf numFmtId="0" fontId="4" fillId="0" borderId="0" xfId="0" applyFont="1" applyFill="1" applyAlignment="1">
      <alignment horizontal="center" wrapText="1"/>
    </xf>
    <xf numFmtId="44" fontId="0" fillId="0" borderId="0" xfId="3" applyFont="1"/>
    <xf numFmtId="44" fontId="4" fillId="0" borderId="0" xfId="3" applyFont="1" applyFill="1" applyAlignment="1">
      <alignment horizontal="center" wrapText="1"/>
    </xf>
    <xf numFmtId="44" fontId="0" fillId="0" borderId="0" xfId="3" applyFont="1" applyBorder="1"/>
    <xf numFmtId="43" fontId="0" fillId="0" borderId="0" xfId="1" applyFont="1"/>
    <xf numFmtId="10" fontId="0" fillId="0" borderId="0" xfId="2" applyNumberFormat="1" applyFont="1"/>
    <xf numFmtId="10" fontId="4" fillId="0" borderId="0" xfId="2" applyNumberFormat="1" applyFont="1" applyFill="1" applyAlignment="1">
      <alignment horizontal="center" wrapText="1"/>
    </xf>
    <xf numFmtId="10" fontId="5" fillId="0" borderId="0" xfId="2" applyNumberFormat="1" applyFont="1" applyAlignment="1">
      <alignment horizontal="center"/>
    </xf>
    <xf numFmtId="43" fontId="5" fillId="0" borderId="0" xfId="1" applyFont="1" applyAlignment="1">
      <alignment horizontal="center"/>
    </xf>
    <xf numFmtId="49" fontId="0" fillId="0" borderId="0" xfId="0" applyNumberFormat="1" applyFill="1"/>
    <xf numFmtId="10" fontId="0" fillId="0" borderId="0" xfId="2" applyNumberFormat="1" applyFont="1" applyFill="1"/>
    <xf numFmtId="44" fontId="0" fillId="0" borderId="0" xfId="3" applyFont="1" applyFill="1"/>
    <xf numFmtId="43" fontId="0" fillId="0" borderId="0" xfId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44" fontId="4" fillId="2" borderId="1" xfId="3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0" fontId="4" fillId="3" borderId="0" xfId="2" applyNumberFormat="1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44" fontId="4" fillId="3" borderId="0" xfId="3" applyFont="1" applyFill="1" applyBorder="1" applyAlignment="1">
      <alignment horizont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0" fontId="4" fillId="3" borderId="1" xfId="2" applyNumberFormat="1" applyFont="1" applyFill="1" applyBorder="1" applyAlignment="1">
      <alignment horizontal="center"/>
    </xf>
    <xf numFmtId="44" fontId="4" fillId="3" borderId="1" xfId="3" applyFont="1" applyFill="1" applyBorder="1"/>
    <xf numFmtId="0" fontId="7" fillId="0" borderId="0" xfId="4" applyFont="1"/>
    <xf numFmtId="0" fontId="6" fillId="0" borderId="0" xfId="4" applyFont="1" applyAlignment="1">
      <alignment horizontal="centerContinuous"/>
    </xf>
    <xf numFmtId="0" fontId="8" fillId="0" borderId="0" xfId="4" applyFont="1"/>
    <xf numFmtId="0" fontId="6" fillId="0" borderId="0" xfId="4" applyFont="1" applyAlignment="1">
      <alignment horizontal="center"/>
    </xf>
    <xf numFmtId="39" fontId="4" fillId="0" borderId="0" xfId="4" applyNumberFormat="1" applyFont="1" applyAlignment="1">
      <alignment horizontal="center"/>
    </xf>
    <xf numFmtId="0" fontId="6" fillId="0" borderId="0" xfId="4" applyFont="1"/>
    <xf numFmtId="39" fontId="4" fillId="0" borderId="7" xfId="4" quotePrefix="1" applyNumberFormat="1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2" fontId="7" fillId="0" borderId="0" xfId="4" applyNumberFormat="1" applyFont="1"/>
    <xf numFmtId="2" fontId="7" fillId="0" borderId="0" xfId="5" applyNumberFormat="1" applyFont="1" applyFill="1" applyAlignment="1">
      <alignment horizontal="center"/>
    </xf>
    <xf numFmtId="166" fontId="7" fillId="0" borderId="0" xfId="5" applyNumberFormat="1" applyFont="1" applyFill="1" applyAlignment="1">
      <alignment horizontal="center"/>
    </xf>
    <xf numFmtId="166" fontId="7" fillId="0" borderId="0" xfId="6" applyNumberFormat="1" applyFont="1" applyFill="1"/>
    <xf numFmtId="167" fontId="7" fillId="0" borderId="0" xfId="5" applyNumberFormat="1" applyFont="1" applyFill="1" applyAlignment="1">
      <alignment horizontal="center"/>
    </xf>
    <xf numFmtId="166" fontId="7" fillId="0" borderId="7" xfId="5" applyNumberFormat="1" applyFont="1" applyFill="1" applyBorder="1" applyAlignment="1">
      <alignment horizontal="center"/>
    </xf>
    <xf numFmtId="166" fontId="7" fillId="0" borderId="7" xfId="6" applyNumberFormat="1" applyFont="1" applyFill="1" applyBorder="1"/>
    <xf numFmtId="167" fontId="7" fillId="0" borderId="7" xfId="5" applyNumberFormat="1" applyFont="1" applyFill="1" applyBorder="1" applyAlignment="1">
      <alignment horizontal="center"/>
    </xf>
    <xf numFmtId="166" fontId="6" fillId="0" borderId="0" xfId="5" applyNumberFormat="1" applyFont="1"/>
    <xf numFmtId="167" fontId="10" fillId="0" borderId="0" xfId="5" applyNumberFormat="1" applyFont="1" applyFill="1" applyAlignment="1">
      <alignment horizontal="center"/>
    </xf>
    <xf numFmtId="2" fontId="7" fillId="0" borderId="0" xfId="6" applyNumberFormat="1" applyFont="1" applyFill="1" applyAlignment="1">
      <alignment horizontal="center"/>
    </xf>
    <xf numFmtId="168" fontId="7" fillId="0" borderId="0" xfId="4" applyNumberFormat="1" applyFont="1"/>
    <xf numFmtId="0" fontId="7" fillId="0" borderId="0" xfId="4" applyFont="1" applyAlignment="1">
      <alignment horizontal="right"/>
    </xf>
    <xf numFmtId="44" fontId="4" fillId="2" borderId="0" xfId="3" applyFont="1" applyFill="1" applyBorder="1"/>
    <xf numFmtId="44" fontId="4" fillId="3" borderId="0" xfId="3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0" fontId="4" fillId="3" borderId="0" xfId="2" applyNumberFormat="1" applyFont="1" applyFill="1" applyAlignment="1">
      <alignment horizontal="center" wrapText="1"/>
    </xf>
    <xf numFmtId="165" fontId="0" fillId="0" borderId="2" xfId="3" applyNumberFormat="1" applyFont="1" applyFill="1" applyBorder="1"/>
    <xf numFmtId="165" fontId="0" fillId="0" borderId="0" xfId="3" applyNumberFormat="1" applyFont="1" applyFill="1"/>
    <xf numFmtId="165" fontId="0" fillId="0" borderId="0" xfId="1" applyNumberFormat="1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65" fontId="4" fillId="0" borderId="4" xfId="3" applyNumberFormat="1" applyFont="1" applyFill="1" applyBorder="1"/>
    <xf numFmtId="165" fontId="4" fillId="0" borderId="3" xfId="3" applyNumberFormat="1" applyFont="1" applyFill="1" applyBorder="1"/>
    <xf numFmtId="165" fontId="4" fillId="0" borderId="3" xfId="1" applyNumberFormat="1" applyFont="1" applyFill="1" applyBorder="1"/>
    <xf numFmtId="0" fontId="0" fillId="0" borderId="0" xfId="0" applyFill="1" applyAlignment="1">
      <alignment wrapText="1"/>
    </xf>
    <xf numFmtId="164" fontId="4" fillId="4" borderId="2" xfId="0" applyNumberFormat="1" applyFont="1" applyFill="1" applyBorder="1" applyAlignment="1">
      <alignment horizontal="center" vertical="top"/>
    </xf>
    <xf numFmtId="164" fontId="4" fillId="4" borderId="0" xfId="0" applyNumberFormat="1" applyFont="1" applyFill="1" applyAlignment="1">
      <alignment horizontal="center" vertical="top"/>
    </xf>
    <xf numFmtId="10" fontId="4" fillId="4" borderId="2" xfId="2" applyNumberFormat="1" applyFont="1" applyFill="1" applyBorder="1" applyAlignment="1">
      <alignment horizontal="center" vertical="top" wrapText="1"/>
    </xf>
    <xf numFmtId="10" fontId="4" fillId="4" borderId="0" xfId="2" applyNumberFormat="1" applyFont="1" applyFill="1" applyAlignment="1">
      <alignment horizontal="center" vertical="top" wrapText="1"/>
    </xf>
    <xf numFmtId="0" fontId="12" fillId="0" borderId="0" xfId="0" applyFont="1"/>
    <xf numFmtId="0" fontId="11" fillId="0" borderId="0" xfId="0" applyFont="1" applyAlignment="1">
      <alignment horizontal="center"/>
    </xf>
    <xf numFmtId="0" fontId="6" fillId="0" borderId="6" xfId="4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0" fillId="0" borderId="0" xfId="0" applyAlignment="1">
      <alignment horizontal="left" vertical="top" wrapText="1"/>
    </xf>
    <xf numFmtId="43" fontId="4" fillId="4" borderId="5" xfId="1" applyFont="1" applyFill="1" applyBorder="1" applyAlignment="1">
      <alignment horizontal="center" vertical="top" wrapText="1"/>
    </xf>
    <xf numFmtId="43" fontId="4" fillId="4" borderId="0" xfId="1" applyFont="1" applyFill="1" applyAlignment="1">
      <alignment horizontal="center" vertical="top" wrapText="1"/>
    </xf>
    <xf numFmtId="10" fontId="4" fillId="4" borderId="0" xfId="2" applyNumberFormat="1" applyFont="1" applyFill="1" applyAlignment="1">
      <alignment horizontal="center" vertical="top"/>
    </xf>
    <xf numFmtId="10" fontId="4" fillId="4" borderId="5" xfId="2" applyNumberFormat="1" applyFont="1" applyFill="1" applyBorder="1" applyAlignment="1">
      <alignment horizontal="center" vertical="top"/>
    </xf>
    <xf numFmtId="10" fontId="4" fillId="4" borderId="0" xfId="2" applyNumberFormat="1" applyFont="1" applyFill="1" applyAlignment="1">
      <alignment horizontal="center" vertical="top" wrapText="1"/>
    </xf>
    <xf numFmtId="10" fontId="4" fillId="4" borderId="0" xfId="2" applyNumberFormat="1" applyFont="1" applyFill="1" applyAlignment="1">
      <alignment horizontal="left" vertical="top"/>
    </xf>
  </cellXfs>
  <cellStyles count="7">
    <cellStyle name="Comma" xfId="1" builtinId="3"/>
    <cellStyle name="Comma 2" xfId="5" xr:uid="{46FFBC69-22E0-4E89-8565-DA1693E2C358}"/>
    <cellStyle name="Comma 3" xfId="6" xr:uid="{BC79A0E6-A3CE-4C2A-8806-3D1E8B76008D}"/>
    <cellStyle name="Currency" xfId="3" builtinId="4"/>
    <cellStyle name="Normal" xfId="0" builtinId="0"/>
    <cellStyle name="Normal 2" xfId="4" xr:uid="{D929CBE5-3E49-4F02-82B3-5E2D97302C3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2027-298B-4940-9BA7-6008B2638B03}">
  <sheetPr>
    <pageSetUpPr fitToPage="1"/>
  </sheetPr>
  <dimension ref="A1:F44"/>
  <sheetViews>
    <sheetView tabSelected="1" zoomScale="124" zoomScaleNormal="124" workbookViewId="0">
      <pane xSplit="2" ySplit="6" topLeftCell="C27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RowHeight="12.75" x14ac:dyDescent="0.2"/>
  <cols>
    <col min="1" max="1" width="33.85546875" bestFit="1" customWidth="1"/>
    <col min="2" max="2" width="22.42578125" customWidth="1"/>
    <col min="3" max="3" width="15.85546875" style="9" customWidth="1"/>
    <col min="4" max="5" width="14.28515625" style="5" customWidth="1"/>
    <col min="6" max="6" width="14.28515625" customWidth="1"/>
  </cols>
  <sheetData>
    <row r="1" spans="1:6" ht="88.5" customHeight="1" x14ac:dyDescent="0.2">
      <c r="A1" s="53" t="s">
        <v>78</v>
      </c>
    </row>
    <row r="2" spans="1:6" ht="12.75" customHeight="1" x14ac:dyDescent="0.2">
      <c r="A2" s="53"/>
    </row>
    <row r="3" spans="1:6" s="70" customFormat="1" ht="15.75" x14ac:dyDescent="0.25">
      <c r="A3" s="71" t="s">
        <v>76</v>
      </c>
      <c r="B3" s="71"/>
      <c r="C3" s="71"/>
      <c r="D3" s="71"/>
      <c r="E3" s="71"/>
    </row>
    <row r="4" spans="1:6" x14ac:dyDescent="0.2">
      <c r="A4" s="4"/>
      <c r="B4" s="4"/>
      <c r="C4" s="10"/>
      <c r="D4" s="6"/>
      <c r="E4" s="6"/>
      <c r="F4" s="3"/>
    </row>
    <row r="5" spans="1:6" x14ac:dyDescent="0.2">
      <c r="A5" s="21"/>
      <c r="B5" s="22"/>
      <c r="C5" s="23"/>
      <c r="D5" s="24">
        <v>44197</v>
      </c>
      <c r="E5" s="24">
        <v>44228</v>
      </c>
    </row>
    <row r="6" spans="1:6" ht="51" x14ac:dyDescent="0.2">
      <c r="A6" s="21" t="s">
        <v>75</v>
      </c>
      <c r="B6" s="22" t="s">
        <v>0</v>
      </c>
      <c r="C6" s="55" t="s">
        <v>74</v>
      </c>
      <c r="D6" s="25" t="s">
        <v>1</v>
      </c>
      <c r="E6" s="25" t="s">
        <v>1</v>
      </c>
    </row>
    <row r="7" spans="1:6" x14ac:dyDescent="0.2">
      <c r="A7" s="2" t="s">
        <v>20</v>
      </c>
      <c r="B7" s="2" t="s">
        <v>26</v>
      </c>
      <c r="C7" s="9">
        <v>4.2999999999999997E-2</v>
      </c>
      <c r="D7" s="5">
        <v>124971.82</v>
      </c>
      <c r="E7" s="5">
        <v>188656.06</v>
      </c>
    </row>
    <row r="8" spans="1:6" x14ac:dyDescent="0.2">
      <c r="A8" s="2" t="s">
        <v>20</v>
      </c>
      <c r="B8" s="2" t="s">
        <v>3</v>
      </c>
      <c r="C8" s="9">
        <v>0.03</v>
      </c>
      <c r="D8" s="5">
        <v>19148.45</v>
      </c>
      <c r="E8" s="5">
        <v>41223.519999999997</v>
      </c>
    </row>
    <row r="9" spans="1:6" x14ac:dyDescent="0.2">
      <c r="A9" s="2" t="s">
        <v>20</v>
      </c>
      <c r="B9" s="2" t="s">
        <v>27</v>
      </c>
      <c r="C9" s="9">
        <v>1.0999999999999999E-2</v>
      </c>
      <c r="D9" s="5">
        <v>126.42</v>
      </c>
      <c r="E9" s="5">
        <v>74.73</v>
      </c>
    </row>
    <row r="10" spans="1:6" x14ac:dyDescent="0.2">
      <c r="A10" s="2" t="s">
        <v>20</v>
      </c>
      <c r="B10" s="2" t="s">
        <v>28</v>
      </c>
      <c r="C10" s="9">
        <v>2.4E-2</v>
      </c>
      <c r="D10" s="5">
        <v>13490.69</v>
      </c>
      <c r="E10" s="5">
        <v>26766.04</v>
      </c>
    </row>
    <row r="11" spans="1:6" x14ac:dyDescent="0.2">
      <c r="A11" s="2" t="s">
        <v>20</v>
      </c>
      <c r="B11" s="2" t="s">
        <v>4</v>
      </c>
      <c r="C11" s="9">
        <v>3.4000000000000002E-2</v>
      </c>
      <c r="D11" s="5">
        <v>9820.7099999999991</v>
      </c>
      <c r="E11" s="5">
        <v>29035.81</v>
      </c>
    </row>
    <row r="12" spans="1:6" x14ac:dyDescent="0.2">
      <c r="A12" s="2" t="s">
        <v>20</v>
      </c>
      <c r="B12" s="2" t="s">
        <v>5</v>
      </c>
      <c r="C12" s="9">
        <v>3.2000000000000001E-2</v>
      </c>
      <c r="D12" s="5">
        <v>288.24</v>
      </c>
      <c r="E12" s="5">
        <v>279.2</v>
      </c>
    </row>
    <row r="13" spans="1:6" x14ac:dyDescent="0.2">
      <c r="A13" s="2" t="s">
        <v>20</v>
      </c>
      <c r="B13" s="2" t="s">
        <v>29</v>
      </c>
      <c r="C13" s="9">
        <v>2.5999999999999999E-2</v>
      </c>
      <c r="D13" s="5">
        <v>0</v>
      </c>
      <c r="E13" s="5">
        <v>0</v>
      </c>
    </row>
    <row r="14" spans="1:6" x14ac:dyDescent="0.2">
      <c r="A14" s="2" t="s">
        <v>20</v>
      </c>
      <c r="B14" s="2" t="s">
        <v>6</v>
      </c>
      <c r="C14" s="9">
        <v>4.1000000000000002E-2</v>
      </c>
      <c r="D14" s="7">
        <v>-40.770000000000003</v>
      </c>
      <c r="E14" s="5">
        <v>21.3</v>
      </c>
    </row>
    <row r="15" spans="1:6" x14ac:dyDescent="0.2">
      <c r="A15" s="17" t="s">
        <v>7</v>
      </c>
      <c r="B15" s="18"/>
      <c r="C15" s="19"/>
      <c r="D15" s="51">
        <f>SUM(D7:D14)</f>
        <v>167805.56000000003</v>
      </c>
      <c r="E15" s="20">
        <v>286056.66000000003</v>
      </c>
    </row>
    <row r="16" spans="1:6" x14ac:dyDescent="0.2">
      <c r="A16" s="2" t="s">
        <v>21</v>
      </c>
      <c r="B16" s="2" t="s">
        <v>8</v>
      </c>
      <c r="C16" s="9">
        <v>4.5999999999999999E-2</v>
      </c>
      <c r="D16" s="7">
        <v>0</v>
      </c>
      <c r="E16" s="5">
        <v>0</v>
      </c>
    </row>
    <row r="17" spans="1:5" x14ac:dyDescent="0.2">
      <c r="A17" s="2" t="s">
        <v>21</v>
      </c>
      <c r="B17" s="2" t="s">
        <v>8</v>
      </c>
      <c r="C17" s="9">
        <v>4.5999999999999999E-2</v>
      </c>
      <c r="D17" s="7">
        <v>0</v>
      </c>
      <c r="E17" s="5">
        <v>0</v>
      </c>
    </row>
    <row r="18" spans="1:5" x14ac:dyDescent="0.2">
      <c r="A18" s="2" t="s">
        <v>21</v>
      </c>
      <c r="B18" s="2" t="s">
        <v>9</v>
      </c>
      <c r="C18" s="9">
        <v>2.5999999999999999E-2</v>
      </c>
      <c r="D18" s="7">
        <v>0</v>
      </c>
      <c r="E18" s="5">
        <v>0</v>
      </c>
    </row>
    <row r="19" spans="1:5" x14ac:dyDescent="0.2">
      <c r="A19" s="2" t="s">
        <v>21</v>
      </c>
      <c r="B19" s="2" t="s">
        <v>9</v>
      </c>
      <c r="C19" s="9">
        <v>2.5999999999999999E-2</v>
      </c>
      <c r="D19" s="7">
        <v>0</v>
      </c>
      <c r="E19" s="5">
        <v>0</v>
      </c>
    </row>
    <row r="20" spans="1:5" x14ac:dyDescent="0.2">
      <c r="A20" s="17" t="s">
        <v>7</v>
      </c>
      <c r="B20" s="18"/>
      <c r="C20" s="19"/>
      <c r="D20" s="51">
        <f>SUM(D16:D19)</f>
        <v>0</v>
      </c>
      <c r="E20" s="20">
        <v>0</v>
      </c>
    </row>
    <row r="21" spans="1:5" x14ac:dyDescent="0.2">
      <c r="A21" s="2" t="s">
        <v>22</v>
      </c>
      <c r="B21" s="2" t="s">
        <v>26</v>
      </c>
      <c r="C21" s="9">
        <v>4.2999999999999997E-2</v>
      </c>
      <c r="D21" s="7">
        <v>890.07</v>
      </c>
      <c r="E21" s="5">
        <v>24898.43</v>
      </c>
    </row>
    <row r="22" spans="1:5" x14ac:dyDescent="0.2">
      <c r="A22" s="2" t="s">
        <v>22</v>
      </c>
      <c r="B22" s="2" t="s">
        <v>3</v>
      </c>
      <c r="C22" s="9">
        <v>0.03</v>
      </c>
      <c r="D22" s="7">
        <v>1731.5</v>
      </c>
      <c r="E22" s="5">
        <v>27257.47</v>
      </c>
    </row>
    <row r="23" spans="1:5" x14ac:dyDescent="0.2">
      <c r="A23" s="2" t="s">
        <v>22</v>
      </c>
      <c r="B23" s="2" t="s">
        <v>27</v>
      </c>
      <c r="C23" s="9">
        <v>1.0999999999999999E-2</v>
      </c>
      <c r="D23" s="7">
        <v>2278.13</v>
      </c>
      <c r="E23" s="5">
        <v>2278.13</v>
      </c>
    </row>
    <row r="24" spans="1:5" x14ac:dyDescent="0.2">
      <c r="A24" s="2" t="s">
        <v>22</v>
      </c>
      <c r="B24" s="2" t="s">
        <v>28</v>
      </c>
      <c r="C24" s="9">
        <v>2.4E-2</v>
      </c>
      <c r="D24" s="7">
        <v>261.89</v>
      </c>
      <c r="E24" s="5">
        <v>70.58</v>
      </c>
    </row>
    <row r="25" spans="1:5" x14ac:dyDescent="0.2">
      <c r="A25" s="2" t="s">
        <v>22</v>
      </c>
      <c r="B25" s="2" t="s">
        <v>4</v>
      </c>
      <c r="C25" s="9">
        <v>3.4000000000000002E-2</v>
      </c>
      <c r="D25" s="7">
        <v>1365.99</v>
      </c>
      <c r="E25" s="5">
        <v>8058.42</v>
      </c>
    </row>
    <row r="26" spans="1:5" x14ac:dyDescent="0.2">
      <c r="A26" s="2" t="s">
        <v>22</v>
      </c>
      <c r="B26" s="2" t="s">
        <v>5</v>
      </c>
      <c r="C26" s="9">
        <v>3.2000000000000001E-2</v>
      </c>
      <c r="D26" s="7">
        <v>1.87</v>
      </c>
      <c r="E26" s="5">
        <v>5.71</v>
      </c>
    </row>
    <row r="27" spans="1:5" x14ac:dyDescent="0.2">
      <c r="A27" s="2" t="s">
        <v>22</v>
      </c>
      <c r="B27" s="2" t="s">
        <v>29</v>
      </c>
      <c r="C27" s="9">
        <v>2.5999999999999999E-2</v>
      </c>
      <c r="D27" s="7">
        <v>0.45</v>
      </c>
      <c r="E27" s="5">
        <v>82.75</v>
      </c>
    </row>
    <row r="28" spans="1:5" x14ac:dyDescent="0.2">
      <c r="A28" s="2" t="s">
        <v>22</v>
      </c>
      <c r="B28" s="2" t="s">
        <v>10</v>
      </c>
      <c r="C28" s="9">
        <v>7.9000000000000001E-2</v>
      </c>
      <c r="D28" s="7">
        <v>0</v>
      </c>
      <c r="E28" s="5">
        <v>0</v>
      </c>
    </row>
    <row r="29" spans="1:5" x14ac:dyDescent="0.2">
      <c r="A29" s="2" t="s">
        <v>22</v>
      </c>
      <c r="B29" s="2" t="s">
        <v>6</v>
      </c>
      <c r="C29" s="9">
        <v>4.1000000000000002E-2</v>
      </c>
      <c r="D29" s="7">
        <v>0</v>
      </c>
      <c r="E29" s="5">
        <v>0</v>
      </c>
    </row>
    <row r="30" spans="1:5" x14ac:dyDescent="0.2">
      <c r="A30" s="17" t="s">
        <v>7</v>
      </c>
      <c r="B30" s="18"/>
      <c r="C30" s="19"/>
      <c r="D30" s="51">
        <f>SUM(D21:D29)</f>
        <v>6529.9000000000005</v>
      </c>
      <c r="E30" s="20">
        <v>62651.49</v>
      </c>
    </row>
    <row r="31" spans="1:5" x14ac:dyDescent="0.2">
      <c r="A31" s="2" t="s">
        <v>23</v>
      </c>
      <c r="B31" s="2" t="s">
        <v>8</v>
      </c>
      <c r="C31" s="9">
        <v>4.5999999999999999E-2</v>
      </c>
      <c r="D31" s="7">
        <v>0</v>
      </c>
      <c r="E31" s="5">
        <v>0</v>
      </c>
    </row>
    <row r="32" spans="1:5" x14ac:dyDescent="0.2">
      <c r="A32" s="2" t="s">
        <v>23</v>
      </c>
      <c r="B32" s="2" t="s">
        <v>8</v>
      </c>
      <c r="C32" s="9">
        <v>4.5999999999999999E-2</v>
      </c>
      <c r="D32" s="7">
        <v>65829.73</v>
      </c>
      <c r="E32" s="5">
        <v>65829.73</v>
      </c>
    </row>
    <row r="33" spans="1:5" x14ac:dyDescent="0.2">
      <c r="A33" s="2" t="s">
        <v>23</v>
      </c>
      <c r="B33" s="2" t="s">
        <v>9</v>
      </c>
      <c r="C33" s="9">
        <v>2.5999999999999999E-2</v>
      </c>
      <c r="D33" s="7">
        <v>0</v>
      </c>
      <c r="E33" s="5">
        <v>0</v>
      </c>
    </row>
    <row r="34" spans="1:5" x14ac:dyDescent="0.2">
      <c r="A34" s="2" t="s">
        <v>23</v>
      </c>
      <c r="B34" s="2" t="s">
        <v>9</v>
      </c>
      <c r="C34" s="9">
        <v>2.5999999999999999E-2</v>
      </c>
      <c r="D34" s="7">
        <v>21336.1</v>
      </c>
      <c r="E34" s="5">
        <v>21336.1</v>
      </c>
    </row>
    <row r="35" spans="1:5" x14ac:dyDescent="0.2">
      <c r="A35" s="2" t="s">
        <v>23</v>
      </c>
      <c r="B35" s="2" t="s">
        <v>30</v>
      </c>
      <c r="C35" s="9">
        <v>1.9E-2</v>
      </c>
      <c r="D35" s="7">
        <v>0</v>
      </c>
      <c r="E35" s="5">
        <v>0</v>
      </c>
    </row>
    <row r="36" spans="1:5" x14ac:dyDescent="0.2">
      <c r="A36" s="2" t="s">
        <v>23</v>
      </c>
      <c r="B36" s="2" t="s">
        <v>11</v>
      </c>
      <c r="C36" s="9">
        <v>3.1E-2</v>
      </c>
      <c r="D36" s="7">
        <v>0</v>
      </c>
      <c r="E36" s="5">
        <v>0</v>
      </c>
    </row>
    <row r="37" spans="1:5" x14ac:dyDescent="0.2">
      <c r="A37" s="17" t="s">
        <v>7</v>
      </c>
      <c r="B37" s="18"/>
      <c r="C37" s="19"/>
      <c r="D37" s="51">
        <f>SUM(D31:D36)</f>
        <v>87165.829999999987</v>
      </c>
      <c r="E37" s="20">
        <v>87165.829999999987</v>
      </c>
    </row>
    <row r="38" spans="1:5" x14ac:dyDescent="0.2">
      <c r="A38" s="2" t="s">
        <v>24</v>
      </c>
      <c r="B38" s="2" t="s">
        <v>31</v>
      </c>
      <c r="C38" s="9">
        <v>1.9E-2</v>
      </c>
      <c r="D38" s="7">
        <v>0</v>
      </c>
      <c r="E38" s="5">
        <v>0</v>
      </c>
    </row>
    <row r="39" spans="1:5" x14ac:dyDescent="0.2">
      <c r="A39" s="2" t="s">
        <v>24</v>
      </c>
      <c r="B39" s="2" t="s">
        <v>31</v>
      </c>
      <c r="C39" s="9">
        <v>1.9E-2</v>
      </c>
      <c r="D39" s="7">
        <v>0</v>
      </c>
      <c r="E39" s="5">
        <v>0</v>
      </c>
    </row>
    <row r="40" spans="1:5" x14ac:dyDescent="0.2">
      <c r="A40" s="17" t="s">
        <v>7</v>
      </c>
      <c r="B40" s="18"/>
      <c r="C40" s="19"/>
      <c r="D40" s="51">
        <f>SUM(D38:D39)</f>
        <v>0</v>
      </c>
      <c r="E40" s="20">
        <v>0</v>
      </c>
    </row>
    <row r="41" spans="1:5" x14ac:dyDescent="0.2">
      <c r="A41" s="2" t="s">
        <v>25</v>
      </c>
      <c r="B41" s="2" t="s">
        <v>12</v>
      </c>
      <c r="C41" s="9">
        <v>0.05</v>
      </c>
      <c r="D41" s="7">
        <v>0</v>
      </c>
      <c r="E41" s="5">
        <v>0</v>
      </c>
    </row>
    <row r="42" spans="1:5" x14ac:dyDescent="0.2">
      <c r="A42" s="17" t="s">
        <v>7</v>
      </c>
      <c r="B42" s="18"/>
      <c r="C42" s="19"/>
      <c r="D42" s="51">
        <f>+D41</f>
        <v>0</v>
      </c>
      <c r="E42" s="20">
        <v>0</v>
      </c>
    </row>
    <row r="43" spans="1:5" x14ac:dyDescent="0.2">
      <c r="D43" s="7"/>
      <c r="E43" s="5">
        <v>0</v>
      </c>
    </row>
    <row r="44" spans="1:5" x14ac:dyDescent="0.2">
      <c r="A44" s="26" t="s">
        <v>13</v>
      </c>
      <c r="B44" s="27"/>
      <c r="C44" s="28"/>
      <c r="D44" s="52">
        <f>+D42+D40+D37+D30+D20+D15</f>
        <v>261501.29</v>
      </c>
      <c r="E44" s="29">
        <v>435873.98</v>
      </c>
    </row>
  </sheetData>
  <autoFilter ref="A6:E46" xr:uid="{690EB9FE-0256-47A0-83A6-325D1665EBA7}"/>
  <mergeCells count="1">
    <mergeCell ref="A3:E3"/>
  </mergeCells>
  <printOptions horizontalCentered="1"/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7C2A-9899-4B69-88B1-A0CB050BA2AF}">
  <sheetPr>
    <pageSetUpPr fitToPage="1"/>
  </sheetPr>
  <dimension ref="A1:H335"/>
  <sheetViews>
    <sheetView zoomScale="85" zoomScaleNormal="85" zoomScaleSheetLayoutView="40" workbookViewId="0">
      <pane xSplit="3" ySplit="9" topLeftCell="D10" activePane="bottomRight" state="frozen"/>
      <selection pane="topRight" activeCell="D1" sqref="D1"/>
      <selection pane="bottomLeft" activeCell="A7" sqref="A7"/>
      <selection pane="bottomRight" sqref="A1:C1"/>
    </sheetView>
  </sheetViews>
  <sheetFormatPr defaultColWidth="9.140625" defaultRowHeight="12.75" x14ac:dyDescent="0.2"/>
  <cols>
    <col min="1" max="1" width="2.140625" style="30" customWidth="1"/>
    <col min="2" max="2" width="9.42578125" style="30" bestFit="1" customWidth="1"/>
    <col min="3" max="3" width="63.85546875" style="30" customWidth="1"/>
    <col min="4" max="6" width="20.7109375" style="30" customWidth="1"/>
    <col min="7" max="7" width="13.7109375" style="30" customWidth="1"/>
    <col min="8" max="10" width="25.7109375" style="30" customWidth="1"/>
    <col min="11" max="16384" width="9.140625" style="30"/>
  </cols>
  <sheetData>
    <row r="1" spans="1:6" customFormat="1" ht="75.75" customHeight="1" x14ac:dyDescent="0.2">
      <c r="A1" s="74" t="s">
        <v>79</v>
      </c>
      <c r="B1" s="74"/>
      <c r="C1" s="74"/>
      <c r="D1" s="5"/>
      <c r="E1" s="5"/>
    </row>
    <row r="2" spans="1:6" customFormat="1" ht="16.5" customHeight="1" x14ac:dyDescent="0.2">
      <c r="A2" s="54"/>
      <c r="B2" s="54"/>
      <c r="C2" s="54"/>
      <c r="D2" s="5"/>
      <c r="E2" s="5"/>
    </row>
    <row r="3" spans="1:6" ht="15.75" x14ac:dyDescent="0.25">
      <c r="B3" s="71" t="s">
        <v>77</v>
      </c>
      <c r="C3" s="71"/>
      <c r="D3" s="71"/>
      <c r="E3" s="71"/>
      <c r="F3" s="71"/>
    </row>
    <row r="5" spans="1:6" ht="15.6" customHeight="1" thickBot="1" x14ac:dyDescent="0.25">
      <c r="B5" s="72" t="s">
        <v>35</v>
      </c>
      <c r="C5" s="72"/>
      <c r="D5" s="72" t="s">
        <v>36</v>
      </c>
      <c r="E5" s="72"/>
      <c r="F5" s="72"/>
    </row>
    <row r="6" spans="1:6" ht="13.5" thickTop="1" x14ac:dyDescent="0.2">
      <c r="B6" s="31"/>
      <c r="C6" s="32"/>
      <c r="D6" s="33" t="s">
        <v>37</v>
      </c>
      <c r="F6" s="33" t="s">
        <v>38</v>
      </c>
    </row>
    <row r="7" spans="1:6" x14ac:dyDescent="0.2">
      <c r="C7" s="32"/>
      <c r="D7" s="34" t="s">
        <v>39</v>
      </c>
      <c r="E7" s="33" t="s">
        <v>40</v>
      </c>
      <c r="F7" s="33" t="s">
        <v>41</v>
      </c>
    </row>
    <row r="8" spans="1:6" ht="15.75" customHeight="1" x14ac:dyDescent="0.2">
      <c r="C8" s="35"/>
      <c r="D8" s="34" t="s">
        <v>42</v>
      </c>
      <c r="E8" s="31" t="s">
        <v>43</v>
      </c>
      <c r="F8" s="31" t="s">
        <v>43</v>
      </c>
    </row>
    <row r="9" spans="1:6" ht="14.85" customHeight="1" x14ac:dyDescent="0.2">
      <c r="B9" s="73" t="s">
        <v>44</v>
      </c>
      <c r="C9" s="73"/>
      <c r="D9" s="36" t="s">
        <v>45</v>
      </c>
      <c r="E9" s="37" t="s">
        <v>46</v>
      </c>
      <c r="F9" s="37" t="s">
        <v>47</v>
      </c>
    </row>
    <row r="10" spans="1:6" x14ac:dyDescent="0.2">
      <c r="C10" s="30" t="s">
        <v>48</v>
      </c>
      <c r="D10" s="38"/>
      <c r="E10" s="38"/>
      <c r="F10" s="39"/>
    </row>
    <row r="11" spans="1:6" x14ac:dyDescent="0.2">
      <c r="B11" s="35"/>
      <c r="C11" s="35" t="s">
        <v>49</v>
      </c>
      <c r="D11" s="38"/>
      <c r="E11" s="38"/>
      <c r="F11" s="39"/>
    </row>
    <row r="12" spans="1:6" x14ac:dyDescent="0.2">
      <c r="B12" s="30">
        <v>350.2</v>
      </c>
      <c r="C12" s="30" t="s">
        <v>50</v>
      </c>
      <c r="D12" s="40">
        <v>12654559</v>
      </c>
      <c r="E12" s="41">
        <f t="shared" ref="E12:E19" si="0">D12*F12/100</f>
        <v>189818.38500000001</v>
      </c>
      <c r="F12" s="42">
        <v>1.5</v>
      </c>
    </row>
    <row r="13" spans="1:6" x14ac:dyDescent="0.2">
      <c r="B13" s="30">
        <v>352</v>
      </c>
      <c r="C13" s="30" t="s">
        <v>51</v>
      </c>
      <c r="D13" s="40">
        <v>24391124</v>
      </c>
      <c r="E13" s="41">
        <f t="shared" si="0"/>
        <v>414649.10799999995</v>
      </c>
      <c r="F13" s="42">
        <v>1.7</v>
      </c>
    </row>
    <row r="14" spans="1:6" x14ac:dyDescent="0.2">
      <c r="B14" s="30">
        <v>353</v>
      </c>
      <c r="C14" s="30" t="s">
        <v>52</v>
      </c>
      <c r="D14" s="40">
        <v>250073126</v>
      </c>
      <c r="E14" s="41">
        <f t="shared" si="0"/>
        <v>7002047.5279999999</v>
      </c>
      <c r="F14" s="42">
        <v>2.8</v>
      </c>
    </row>
    <row r="15" spans="1:6" x14ac:dyDescent="0.2">
      <c r="B15" s="30">
        <v>354</v>
      </c>
      <c r="C15" s="30" t="s">
        <v>53</v>
      </c>
      <c r="D15" s="40">
        <v>42290155</v>
      </c>
      <c r="E15" s="41">
        <f t="shared" si="0"/>
        <v>845803.1</v>
      </c>
      <c r="F15" s="42">
        <v>2</v>
      </c>
    </row>
    <row r="16" spans="1:6" x14ac:dyDescent="0.2">
      <c r="B16" s="30">
        <v>355</v>
      </c>
      <c r="C16" s="30" t="s">
        <v>54</v>
      </c>
      <c r="D16" s="40">
        <v>230339009</v>
      </c>
      <c r="E16" s="41">
        <f t="shared" si="0"/>
        <v>10595594.413999999</v>
      </c>
      <c r="F16" s="42">
        <v>4.5999999999999996</v>
      </c>
    </row>
    <row r="17" spans="2:8" x14ac:dyDescent="0.2">
      <c r="B17" s="30">
        <v>356</v>
      </c>
      <c r="C17" s="30" t="s">
        <v>55</v>
      </c>
      <c r="D17" s="40">
        <v>123801393</v>
      </c>
      <c r="E17" s="41">
        <f t="shared" si="0"/>
        <v>3218836.2180000003</v>
      </c>
      <c r="F17" s="42">
        <v>2.6</v>
      </c>
    </row>
    <row r="18" spans="2:8" x14ac:dyDescent="0.2">
      <c r="B18" s="30">
        <v>358</v>
      </c>
      <c r="C18" s="30" t="s">
        <v>56</v>
      </c>
      <c r="D18" s="40">
        <v>14402363</v>
      </c>
      <c r="E18" s="41">
        <f t="shared" si="0"/>
        <v>216035.44500000001</v>
      </c>
      <c r="F18" s="42">
        <v>1.5</v>
      </c>
    </row>
    <row r="19" spans="2:8" x14ac:dyDescent="0.2">
      <c r="B19" s="30">
        <v>359</v>
      </c>
      <c r="C19" s="30" t="s">
        <v>57</v>
      </c>
      <c r="D19" s="43">
        <v>235918</v>
      </c>
      <c r="E19" s="44">
        <f t="shared" si="0"/>
        <v>4482.4419999999991</v>
      </c>
      <c r="F19" s="45">
        <v>1.9</v>
      </c>
    </row>
    <row r="20" spans="2:8" x14ac:dyDescent="0.2">
      <c r="C20" s="30" t="s">
        <v>48</v>
      </c>
      <c r="D20" s="39"/>
      <c r="E20" s="38"/>
      <c r="F20" s="39"/>
    </row>
    <row r="21" spans="2:8" x14ac:dyDescent="0.2">
      <c r="B21" s="35"/>
      <c r="C21" s="35" t="s">
        <v>58</v>
      </c>
      <c r="D21" s="46">
        <f>ROUND(SUM(D12:D19),0)</f>
        <v>698187647</v>
      </c>
      <c r="E21" s="46">
        <f>ROUND(SUM(E12:E19),0)</f>
        <v>22487267</v>
      </c>
      <c r="F21" s="47">
        <f>ROUND(E21/D21*100,1)</f>
        <v>3.2</v>
      </c>
    </row>
    <row r="22" spans="2:8" x14ac:dyDescent="0.2">
      <c r="B22" s="35"/>
      <c r="C22" s="35" t="s">
        <v>48</v>
      </c>
      <c r="D22" s="39"/>
      <c r="E22" s="38"/>
      <c r="F22" s="39"/>
    </row>
    <row r="23" spans="2:8" x14ac:dyDescent="0.2">
      <c r="B23" s="35"/>
      <c r="C23" s="35" t="s">
        <v>59</v>
      </c>
      <c r="D23" s="39"/>
      <c r="E23" s="38"/>
      <c r="F23" s="39"/>
    </row>
    <row r="24" spans="2:8" x14ac:dyDescent="0.2">
      <c r="B24" s="30">
        <v>360</v>
      </c>
      <c r="C24" s="30" t="s">
        <v>50</v>
      </c>
      <c r="D24" s="40">
        <v>204176</v>
      </c>
      <c r="E24" s="41">
        <f>D24*F24/100</f>
        <v>3675.1679999999997</v>
      </c>
      <c r="F24" s="42">
        <v>1.8</v>
      </c>
      <c r="G24" s="48"/>
    </row>
    <row r="25" spans="2:8" x14ac:dyDescent="0.2">
      <c r="B25" s="30">
        <v>361</v>
      </c>
      <c r="C25" s="30" t="s">
        <v>51</v>
      </c>
      <c r="D25" s="40">
        <v>26412569</v>
      </c>
      <c r="E25" s="41">
        <f t="shared" ref="E25:E36" si="1">D25*F25/100</f>
        <v>501838.81099999993</v>
      </c>
      <c r="F25" s="42">
        <v>1.9</v>
      </c>
      <c r="G25" s="48"/>
    </row>
    <row r="26" spans="2:8" x14ac:dyDescent="0.2">
      <c r="B26" s="30">
        <v>362</v>
      </c>
      <c r="C26" s="30" t="s">
        <v>52</v>
      </c>
      <c r="D26" s="40">
        <v>213071996</v>
      </c>
      <c r="E26" s="41">
        <f>D26*F26/100</f>
        <v>6605231.8760000002</v>
      </c>
      <c r="F26" s="42">
        <v>3.1</v>
      </c>
      <c r="G26" s="48"/>
    </row>
    <row r="27" spans="2:8" x14ac:dyDescent="0.2">
      <c r="B27" s="30">
        <v>364</v>
      </c>
      <c r="C27" s="30" t="s">
        <v>60</v>
      </c>
      <c r="D27" s="40">
        <v>140464604</v>
      </c>
      <c r="E27" s="41">
        <f t="shared" si="1"/>
        <v>6039977.9719999991</v>
      </c>
      <c r="F27" s="42">
        <v>4.3</v>
      </c>
      <c r="G27" s="48"/>
    </row>
    <row r="28" spans="2:8" x14ac:dyDescent="0.2">
      <c r="B28" s="30">
        <v>365</v>
      </c>
      <c r="C28" s="30" t="s">
        <v>55</v>
      </c>
      <c r="D28" s="40">
        <v>153061774</v>
      </c>
      <c r="E28" s="41">
        <f t="shared" si="1"/>
        <v>4591853.22</v>
      </c>
      <c r="F28" s="42">
        <v>3</v>
      </c>
      <c r="G28" s="48"/>
    </row>
    <row r="29" spans="2:8" x14ac:dyDescent="0.2">
      <c r="B29" s="30">
        <v>366</v>
      </c>
      <c r="C29" s="30" t="s">
        <v>61</v>
      </c>
      <c r="D29" s="40">
        <v>1159696</v>
      </c>
      <c r="E29" s="41">
        <f t="shared" si="1"/>
        <v>12756.656000000001</v>
      </c>
      <c r="F29" s="42">
        <v>1.1000000000000001</v>
      </c>
      <c r="G29" s="48"/>
      <c r="H29" s="49"/>
    </row>
    <row r="30" spans="2:8" x14ac:dyDescent="0.2">
      <c r="B30" s="30">
        <v>367</v>
      </c>
      <c r="C30" s="30" t="s">
        <v>62</v>
      </c>
      <c r="D30" s="40">
        <v>158145619</v>
      </c>
      <c r="E30" s="41">
        <f t="shared" si="1"/>
        <v>3795494.8559999997</v>
      </c>
      <c r="F30" s="42">
        <v>2.4</v>
      </c>
      <c r="G30" s="48"/>
      <c r="H30" s="49"/>
    </row>
    <row r="31" spans="2:8" x14ac:dyDescent="0.2">
      <c r="B31" s="30">
        <v>368</v>
      </c>
      <c r="C31" s="30" t="s">
        <v>63</v>
      </c>
      <c r="D31" s="40">
        <v>282436706</v>
      </c>
      <c r="E31" s="41">
        <f t="shared" si="1"/>
        <v>9602848.0040000007</v>
      </c>
      <c r="F31" s="42">
        <v>3.4</v>
      </c>
      <c r="G31" s="48"/>
    </row>
    <row r="32" spans="2:8" x14ac:dyDescent="0.2">
      <c r="B32" s="30">
        <v>369.1</v>
      </c>
      <c r="C32" s="30" t="s">
        <v>64</v>
      </c>
      <c r="D32" s="40">
        <v>61968191</v>
      </c>
      <c r="E32" s="41">
        <f t="shared" si="1"/>
        <v>1982982.1120000002</v>
      </c>
      <c r="F32" s="42">
        <v>3.2</v>
      </c>
      <c r="G32" s="48"/>
      <c r="H32" s="49"/>
    </row>
    <row r="33" spans="2:8" x14ac:dyDescent="0.2">
      <c r="B33" s="30">
        <v>369.2</v>
      </c>
      <c r="C33" s="30" t="s">
        <v>65</v>
      </c>
      <c r="D33" s="40">
        <v>57120322</v>
      </c>
      <c r="E33" s="41">
        <f t="shared" si="1"/>
        <v>1485128.3720000002</v>
      </c>
      <c r="F33" s="42">
        <v>2.6</v>
      </c>
      <c r="G33" s="48"/>
      <c r="H33" s="49"/>
    </row>
    <row r="34" spans="2:8" x14ac:dyDescent="0.2">
      <c r="B34" s="30">
        <v>370</v>
      </c>
      <c r="C34" s="30" t="s">
        <v>66</v>
      </c>
      <c r="D34" s="40">
        <v>36567578</v>
      </c>
      <c r="E34" s="41">
        <f t="shared" si="1"/>
        <v>2888838.662</v>
      </c>
      <c r="F34" s="42">
        <v>7.9</v>
      </c>
      <c r="G34" s="48"/>
    </row>
    <row r="35" spans="2:8" x14ac:dyDescent="0.2">
      <c r="B35" s="30">
        <v>370</v>
      </c>
      <c r="C35" s="30" t="s">
        <v>67</v>
      </c>
      <c r="D35" s="40">
        <v>41794941</v>
      </c>
      <c r="E35" s="41">
        <f t="shared" si="1"/>
        <v>2006157.1679999998</v>
      </c>
      <c r="F35" s="42">
        <v>4.8</v>
      </c>
      <c r="G35" s="48"/>
    </row>
    <row r="36" spans="2:8" x14ac:dyDescent="0.2">
      <c r="B36" s="30">
        <v>373</v>
      </c>
      <c r="C36" s="30" t="s">
        <v>68</v>
      </c>
      <c r="D36" s="43">
        <v>75546351</v>
      </c>
      <c r="E36" s="44">
        <f t="shared" si="1"/>
        <v>3097400.3909999998</v>
      </c>
      <c r="F36" s="45">
        <v>4.0999999999999996</v>
      </c>
      <c r="G36" s="48"/>
    </row>
    <row r="37" spans="2:8" x14ac:dyDescent="0.2">
      <c r="D37" s="39"/>
      <c r="E37" s="38"/>
      <c r="F37" s="39"/>
    </row>
    <row r="38" spans="2:8" x14ac:dyDescent="0.2">
      <c r="B38" s="35"/>
      <c r="C38" s="35" t="s">
        <v>69</v>
      </c>
      <c r="D38" s="46">
        <f>ROUND(SUM(D24:D36),0)</f>
        <v>1247954523</v>
      </c>
      <c r="E38" s="46">
        <f>ROUND(SUM(E24:E36),0)</f>
        <v>42614183</v>
      </c>
      <c r="F38" s="47">
        <f>ROUND(E38/D38*100,1)</f>
        <v>3.4</v>
      </c>
    </row>
    <row r="39" spans="2:8" x14ac:dyDescent="0.2">
      <c r="B39" s="35"/>
      <c r="C39" s="35" t="s">
        <v>48</v>
      </c>
      <c r="D39" s="39"/>
      <c r="E39" s="38"/>
      <c r="F39" s="39"/>
    </row>
    <row r="40" spans="2:8" x14ac:dyDescent="0.2">
      <c r="D40" s="39"/>
      <c r="E40" s="38"/>
      <c r="F40" s="39"/>
    </row>
    <row r="41" spans="2:8" x14ac:dyDescent="0.2">
      <c r="B41" s="50" t="s">
        <v>37</v>
      </c>
      <c r="C41" s="30" t="s">
        <v>70</v>
      </c>
      <c r="D41" s="39"/>
      <c r="E41" s="38"/>
      <c r="F41" s="39"/>
    </row>
    <row r="42" spans="2:8" x14ac:dyDescent="0.2">
      <c r="B42" s="50" t="s">
        <v>38</v>
      </c>
      <c r="C42" s="30" t="s">
        <v>71</v>
      </c>
      <c r="D42" s="39"/>
      <c r="E42" s="38"/>
      <c r="F42" s="39"/>
    </row>
    <row r="43" spans="2:8" x14ac:dyDescent="0.2">
      <c r="D43" s="39"/>
      <c r="E43" s="38"/>
      <c r="F43" s="39"/>
    </row>
    <row r="44" spans="2:8" x14ac:dyDescent="0.2">
      <c r="D44" s="39"/>
      <c r="E44" s="38"/>
      <c r="F44" s="39"/>
    </row>
    <row r="45" spans="2:8" x14ac:dyDescent="0.2">
      <c r="D45" s="39"/>
      <c r="E45" s="38"/>
      <c r="F45" s="39"/>
    </row>
    <row r="46" spans="2:8" x14ac:dyDescent="0.2">
      <c r="D46" s="39"/>
      <c r="E46" s="38"/>
      <c r="F46" s="39"/>
    </row>
    <row r="47" spans="2:8" x14ac:dyDescent="0.2">
      <c r="D47" s="39"/>
      <c r="E47" s="38"/>
      <c r="F47" s="39"/>
    </row>
    <row r="48" spans="2:8" x14ac:dyDescent="0.2">
      <c r="E48" s="38"/>
    </row>
    <row r="49" spans="5:5" x14ac:dyDescent="0.2">
      <c r="E49" s="38"/>
    </row>
    <row r="50" spans="5:5" x14ac:dyDescent="0.2">
      <c r="E50" s="38"/>
    </row>
    <row r="51" spans="5:5" x14ac:dyDescent="0.2">
      <c r="E51" s="38"/>
    </row>
    <row r="52" spans="5:5" x14ac:dyDescent="0.2">
      <c r="E52" s="38"/>
    </row>
    <row r="53" spans="5:5" x14ac:dyDescent="0.2">
      <c r="E53" s="38"/>
    </row>
    <row r="54" spans="5:5" x14ac:dyDescent="0.2">
      <c r="E54" s="38"/>
    </row>
    <row r="55" spans="5:5" x14ac:dyDescent="0.2">
      <c r="E55" s="38"/>
    </row>
    <row r="56" spans="5:5" x14ac:dyDescent="0.2">
      <c r="E56" s="38"/>
    </row>
    <row r="57" spans="5:5" x14ac:dyDescent="0.2">
      <c r="E57" s="38"/>
    </row>
    <row r="58" spans="5:5" x14ac:dyDescent="0.2">
      <c r="E58" s="38"/>
    </row>
    <row r="59" spans="5:5" x14ac:dyDescent="0.2">
      <c r="E59" s="38"/>
    </row>
    <row r="60" spans="5:5" x14ac:dyDescent="0.2">
      <c r="E60" s="38"/>
    </row>
    <row r="61" spans="5:5" x14ac:dyDescent="0.2">
      <c r="E61" s="38"/>
    </row>
    <row r="62" spans="5:5" x14ac:dyDescent="0.2">
      <c r="E62" s="38"/>
    </row>
    <row r="63" spans="5:5" x14ac:dyDescent="0.2">
      <c r="E63" s="38"/>
    </row>
    <row r="64" spans="5:5" x14ac:dyDescent="0.2">
      <c r="E64" s="38"/>
    </row>
    <row r="65" spans="5:5" x14ac:dyDescent="0.2">
      <c r="E65" s="38"/>
    </row>
    <row r="66" spans="5:5" x14ac:dyDescent="0.2">
      <c r="E66" s="38"/>
    </row>
    <row r="67" spans="5:5" x14ac:dyDescent="0.2">
      <c r="E67" s="38"/>
    </row>
    <row r="68" spans="5:5" x14ac:dyDescent="0.2">
      <c r="E68" s="38"/>
    </row>
    <row r="69" spans="5:5" x14ac:dyDescent="0.2">
      <c r="E69" s="38"/>
    </row>
    <row r="70" spans="5:5" x14ac:dyDescent="0.2">
      <c r="E70" s="38"/>
    </row>
    <row r="71" spans="5:5" x14ac:dyDescent="0.2">
      <c r="E71" s="38"/>
    </row>
    <row r="72" spans="5:5" x14ac:dyDescent="0.2">
      <c r="E72" s="38"/>
    </row>
    <row r="73" spans="5:5" x14ac:dyDescent="0.2">
      <c r="E73" s="38"/>
    </row>
    <row r="74" spans="5:5" x14ac:dyDescent="0.2">
      <c r="E74" s="38"/>
    </row>
    <row r="75" spans="5:5" x14ac:dyDescent="0.2">
      <c r="E75" s="38"/>
    </row>
    <row r="76" spans="5:5" x14ac:dyDescent="0.2">
      <c r="E76" s="38"/>
    </row>
    <row r="77" spans="5:5" x14ac:dyDescent="0.2">
      <c r="E77" s="38"/>
    </row>
    <row r="78" spans="5:5" x14ac:dyDescent="0.2">
      <c r="E78" s="38"/>
    </row>
    <row r="79" spans="5:5" x14ac:dyDescent="0.2">
      <c r="E79" s="38"/>
    </row>
    <row r="80" spans="5:5" x14ac:dyDescent="0.2">
      <c r="E80" s="38"/>
    </row>
    <row r="81" spans="5:5" x14ac:dyDescent="0.2">
      <c r="E81" s="38"/>
    </row>
    <row r="82" spans="5:5" x14ac:dyDescent="0.2">
      <c r="E82" s="38"/>
    </row>
    <row r="83" spans="5:5" x14ac:dyDescent="0.2">
      <c r="E83" s="38"/>
    </row>
    <row r="84" spans="5:5" x14ac:dyDescent="0.2">
      <c r="E84" s="38"/>
    </row>
    <row r="85" spans="5:5" x14ac:dyDescent="0.2">
      <c r="E85" s="38"/>
    </row>
    <row r="86" spans="5:5" x14ac:dyDescent="0.2">
      <c r="E86" s="38"/>
    </row>
    <row r="87" spans="5:5" x14ac:dyDescent="0.2">
      <c r="E87" s="38"/>
    </row>
    <row r="88" spans="5:5" x14ac:dyDescent="0.2">
      <c r="E88" s="38"/>
    </row>
    <row r="89" spans="5:5" x14ac:dyDescent="0.2">
      <c r="E89" s="38"/>
    </row>
    <row r="90" spans="5:5" x14ac:dyDescent="0.2">
      <c r="E90" s="38"/>
    </row>
    <row r="91" spans="5:5" x14ac:dyDescent="0.2">
      <c r="E91" s="38"/>
    </row>
    <row r="92" spans="5:5" x14ac:dyDescent="0.2">
      <c r="E92" s="38"/>
    </row>
    <row r="93" spans="5:5" x14ac:dyDescent="0.2">
      <c r="E93" s="38"/>
    </row>
    <row r="94" spans="5:5" x14ac:dyDescent="0.2">
      <c r="E94" s="38"/>
    </row>
    <row r="95" spans="5:5" x14ac:dyDescent="0.2">
      <c r="E95" s="38"/>
    </row>
    <row r="96" spans="5:5" x14ac:dyDescent="0.2">
      <c r="E96" s="38"/>
    </row>
    <row r="97" spans="5:5" x14ac:dyDescent="0.2">
      <c r="E97" s="38"/>
    </row>
    <row r="98" spans="5:5" x14ac:dyDescent="0.2">
      <c r="E98" s="38"/>
    </row>
    <row r="99" spans="5:5" x14ac:dyDescent="0.2">
      <c r="E99" s="38"/>
    </row>
    <row r="100" spans="5:5" x14ac:dyDescent="0.2">
      <c r="E100" s="38"/>
    </row>
    <row r="101" spans="5:5" x14ac:dyDescent="0.2">
      <c r="E101" s="38"/>
    </row>
    <row r="102" spans="5:5" x14ac:dyDescent="0.2">
      <c r="E102" s="38"/>
    </row>
    <row r="103" spans="5:5" x14ac:dyDescent="0.2">
      <c r="E103" s="38"/>
    </row>
    <row r="104" spans="5:5" x14ac:dyDescent="0.2">
      <c r="E104" s="38"/>
    </row>
    <row r="105" spans="5:5" x14ac:dyDescent="0.2">
      <c r="E105" s="38"/>
    </row>
    <row r="106" spans="5:5" x14ac:dyDescent="0.2">
      <c r="E106" s="38"/>
    </row>
    <row r="107" spans="5:5" x14ac:dyDescent="0.2">
      <c r="E107" s="38"/>
    </row>
    <row r="108" spans="5:5" x14ac:dyDescent="0.2">
      <c r="E108" s="38"/>
    </row>
    <row r="109" spans="5:5" x14ac:dyDescent="0.2">
      <c r="E109" s="38"/>
    </row>
    <row r="110" spans="5:5" x14ac:dyDescent="0.2">
      <c r="E110" s="38"/>
    </row>
    <row r="111" spans="5:5" x14ac:dyDescent="0.2">
      <c r="E111" s="38"/>
    </row>
    <row r="112" spans="5:5" x14ac:dyDescent="0.2">
      <c r="E112" s="38"/>
    </row>
    <row r="113" spans="5:5" x14ac:dyDescent="0.2">
      <c r="E113" s="38"/>
    </row>
    <row r="114" spans="5:5" x14ac:dyDescent="0.2">
      <c r="E114" s="38"/>
    </row>
    <row r="115" spans="5:5" x14ac:dyDescent="0.2">
      <c r="E115" s="38"/>
    </row>
    <row r="116" spans="5:5" x14ac:dyDescent="0.2">
      <c r="E116" s="38"/>
    </row>
    <row r="117" spans="5:5" x14ac:dyDescent="0.2">
      <c r="E117" s="38"/>
    </row>
    <row r="118" spans="5:5" x14ac:dyDescent="0.2">
      <c r="E118" s="38"/>
    </row>
    <row r="119" spans="5:5" x14ac:dyDescent="0.2">
      <c r="E119" s="38"/>
    </row>
    <row r="120" spans="5:5" x14ac:dyDescent="0.2">
      <c r="E120" s="38"/>
    </row>
    <row r="121" spans="5:5" x14ac:dyDescent="0.2">
      <c r="E121" s="38"/>
    </row>
    <row r="122" spans="5:5" x14ac:dyDescent="0.2">
      <c r="E122" s="38"/>
    </row>
    <row r="123" spans="5:5" x14ac:dyDescent="0.2">
      <c r="E123" s="38"/>
    </row>
    <row r="124" spans="5:5" x14ac:dyDescent="0.2">
      <c r="E124" s="38"/>
    </row>
    <row r="125" spans="5:5" x14ac:dyDescent="0.2">
      <c r="E125" s="38"/>
    </row>
    <row r="126" spans="5:5" x14ac:dyDescent="0.2">
      <c r="E126" s="38"/>
    </row>
    <row r="127" spans="5:5" x14ac:dyDescent="0.2">
      <c r="E127" s="38"/>
    </row>
    <row r="128" spans="5:5" x14ac:dyDescent="0.2">
      <c r="E128" s="38"/>
    </row>
    <row r="129" spans="5:5" x14ac:dyDescent="0.2">
      <c r="E129" s="38"/>
    </row>
    <row r="130" spans="5:5" x14ac:dyDescent="0.2">
      <c r="E130" s="38"/>
    </row>
    <row r="131" spans="5:5" x14ac:dyDescent="0.2">
      <c r="E131" s="38"/>
    </row>
    <row r="132" spans="5:5" x14ac:dyDescent="0.2">
      <c r="E132" s="38"/>
    </row>
    <row r="133" spans="5:5" x14ac:dyDescent="0.2">
      <c r="E133" s="38"/>
    </row>
    <row r="134" spans="5:5" x14ac:dyDescent="0.2">
      <c r="E134" s="38"/>
    </row>
    <row r="135" spans="5:5" x14ac:dyDescent="0.2">
      <c r="E135" s="38"/>
    </row>
    <row r="136" spans="5:5" x14ac:dyDescent="0.2">
      <c r="E136" s="38"/>
    </row>
    <row r="137" spans="5:5" x14ac:dyDescent="0.2">
      <c r="E137" s="38"/>
    </row>
    <row r="138" spans="5:5" x14ac:dyDescent="0.2">
      <c r="E138" s="38"/>
    </row>
    <row r="139" spans="5:5" x14ac:dyDescent="0.2">
      <c r="E139" s="38"/>
    </row>
    <row r="140" spans="5:5" x14ac:dyDescent="0.2">
      <c r="E140" s="38"/>
    </row>
    <row r="141" spans="5:5" x14ac:dyDescent="0.2">
      <c r="E141" s="38"/>
    </row>
    <row r="142" spans="5:5" x14ac:dyDescent="0.2">
      <c r="E142" s="38"/>
    </row>
    <row r="143" spans="5:5" x14ac:dyDescent="0.2">
      <c r="E143" s="38"/>
    </row>
    <row r="144" spans="5:5" x14ac:dyDescent="0.2">
      <c r="E144" s="38"/>
    </row>
    <row r="145" spans="5:5" x14ac:dyDescent="0.2">
      <c r="E145" s="38"/>
    </row>
    <row r="146" spans="5:5" x14ac:dyDescent="0.2">
      <c r="E146" s="38"/>
    </row>
    <row r="147" spans="5:5" x14ac:dyDescent="0.2">
      <c r="E147" s="38"/>
    </row>
    <row r="148" spans="5:5" x14ac:dyDescent="0.2">
      <c r="E148" s="38"/>
    </row>
    <row r="149" spans="5:5" x14ac:dyDescent="0.2">
      <c r="E149" s="38"/>
    </row>
    <row r="150" spans="5:5" x14ac:dyDescent="0.2">
      <c r="E150" s="38"/>
    </row>
    <row r="151" spans="5:5" x14ac:dyDescent="0.2">
      <c r="E151" s="38"/>
    </row>
    <row r="152" spans="5:5" x14ac:dyDescent="0.2">
      <c r="E152" s="38"/>
    </row>
    <row r="153" spans="5:5" x14ac:dyDescent="0.2">
      <c r="E153" s="38"/>
    </row>
    <row r="154" spans="5:5" x14ac:dyDescent="0.2">
      <c r="E154" s="38"/>
    </row>
    <row r="155" spans="5:5" x14ac:dyDescent="0.2">
      <c r="E155" s="38"/>
    </row>
    <row r="156" spans="5:5" x14ac:dyDescent="0.2">
      <c r="E156" s="38"/>
    </row>
    <row r="157" spans="5:5" x14ac:dyDescent="0.2">
      <c r="E157" s="38"/>
    </row>
    <row r="158" spans="5:5" x14ac:dyDescent="0.2">
      <c r="E158" s="38"/>
    </row>
    <row r="159" spans="5:5" x14ac:dyDescent="0.2">
      <c r="E159" s="38"/>
    </row>
    <row r="160" spans="5:5" x14ac:dyDescent="0.2">
      <c r="E160" s="38"/>
    </row>
    <row r="161" spans="5:5" x14ac:dyDescent="0.2">
      <c r="E161" s="38"/>
    </row>
    <row r="162" spans="5:5" x14ac:dyDescent="0.2">
      <c r="E162" s="38"/>
    </row>
    <row r="163" spans="5:5" x14ac:dyDescent="0.2">
      <c r="E163" s="38"/>
    </row>
    <row r="164" spans="5:5" x14ac:dyDescent="0.2">
      <c r="E164" s="38"/>
    </row>
    <row r="165" spans="5:5" x14ac:dyDescent="0.2">
      <c r="E165" s="38"/>
    </row>
    <row r="166" spans="5:5" x14ac:dyDescent="0.2">
      <c r="E166" s="38"/>
    </row>
    <row r="167" spans="5:5" x14ac:dyDescent="0.2">
      <c r="E167" s="38"/>
    </row>
    <row r="168" spans="5:5" x14ac:dyDescent="0.2">
      <c r="E168" s="38"/>
    </row>
    <row r="169" spans="5:5" x14ac:dyDescent="0.2">
      <c r="E169" s="38"/>
    </row>
    <row r="170" spans="5:5" x14ac:dyDescent="0.2">
      <c r="E170" s="38"/>
    </row>
    <row r="171" spans="5:5" x14ac:dyDescent="0.2">
      <c r="E171" s="38"/>
    </row>
    <row r="172" spans="5:5" x14ac:dyDescent="0.2">
      <c r="E172" s="38"/>
    </row>
    <row r="173" spans="5:5" x14ac:dyDescent="0.2">
      <c r="E173" s="38"/>
    </row>
    <row r="174" spans="5:5" x14ac:dyDescent="0.2">
      <c r="E174" s="38"/>
    </row>
    <row r="175" spans="5:5" x14ac:dyDescent="0.2">
      <c r="E175" s="38"/>
    </row>
    <row r="176" spans="5:5" x14ac:dyDescent="0.2">
      <c r="E176" s="38"/>
    </row>
    <row r="177" spans="5:5" x14ac:dyDescent="0.2">
      <c r="E177" s="38"/>
    </row>
    <row r="178" spans="5:5" x14ac:dyDescent="0.2">
      <c r="E178" s="38"/>
    </row>
    <row r="179" spans="5:5" x14ac:dyDescent="0.2">
      <c r="E179" s="38"/>
    </row>
    <row r="180" spans="5:5" x14ac:dyDescent="0.2">
      <c r="E180" s="38"/>
    </row>
    <row r="181" spans="5:5" x14ac:dyDescent="0.2">
      <c r="E181" s="38"/>
    </row>
    <row r="182" spans="5:5" x14ac:dyDescent="0.2">
      <c r="E182" s="38"/>
    </row>
    <row r="183" spans="5:5" x14ac:dyDescent="0.2">
      <c r="E183" s="38"/>
    </row>
    <row r="184" spans="5:5" x14ac:dyDescent="0.2">
      <c r="E184" s="38"/>
    </row>
    <row r="185" spans="5:5" x14ac:dyDescent="0.2">
      <c r="E185" s="38"/>
    </row>
    <row r="186" spans="5:5" x14ac:dyDescent="0.2">
      <c r="E186" s="38"/>
    </row>
    <row r="187" spans="5:5" x14ac:dyDescent="0.2">
      <c r="E187" s="38"/>
    </row>
    <row r="188" spans="5:5" x14ac:dyDescent="0.2">
      <c r="E188" s="38"/>
    </row>
    <row r="189" spans="5:5" x14ac:dyDescent="0.2">
      <c r="E189" s="38"/>
    </row>
    <row r="190" spans="5:5" x14ac:dyDescent="0.2">
      <c r="E190" s="38"/>
    </row>
    <row r="191" spans="5:5" x14ac:dyDescent="0.2">
      <c r="E191" s="38"/>
    </row>
    <row r="192" spans="5:5" x14ac:dyDescent="0.2">
      <c r="E192" s="38"/>
    </row>
    <row r="193" spans="5:5" x14ac:dyDescent="0.2">
      <c r="E193" s="38"/>
    </row>
    <row r="194" spans="5:5" x14ac:dyDescent="0.2">
      <c r="E194" s="38"/>
    </row>
    <row r="195" spans="5:5" x14ac:dyDescent="0.2">
      <c r="E195" s="38"/>
    </row>
    <row r="196" spans="5:5" x14ac:dyDescent="0.2">
      <c r="E196" s="38"/>
    </row>
    <row r="197" spans="5:5" x14ac:dyDescent="0.2">
      <c r="E197" s="38"/>
    </row>
    <row r="198" spans="5:5" x14ac:dyDescent="0.2">
      <c r="E198" s="38"/>
    </row>
    <row r="199" spans="5:5" x14ac:dyDescent="0.2">
      <c r="E199" s="38"/>
    </row>
    <row r="200" spans="5:5" x14ac:dyDescent="0.2">
      <c r="E200" s="38"/>
    </row>
    <row r="201" spans="5:5" x14ac:dyDescent="0.2">
      <c r="E201" s="38"/>
    </row>
    <row r="202" spans="5:5" x14ac:dyDescent="0.2">
      <c r="E202" s="38"/>
    </row>
    <row r="203" spans="5:5" x14ac:dyDescent="0.2">
      <c r="E203" s="38"/>
    </row>
    <row r="204" spans="5:5" x14ac:dyDescent="0.2">
      <c r="E204" s="38"/>
    </row>
    <row r="205" spans="5:5" x14ac:dyDescent="0.2">
      <c r="E205" s="38"/>
    </row>
    <row r="206" spans="5:5" x14ac:dyDescent="0.2">
      <c r="E206" s="38"/>
    </row>
    <row r="207" spans="5:5" x14ac:dyDescent="0.2">
      <c r="E207" s="38"/>
    </row>
    <row r="208" spans="5:5" x14ac:dyDescent="0.2">
      <c r="E208" s="38"/>
    </row>
    <row r="209" spans="5:5" x14ac:dyDescent="0.2">
      <c r="E209" s="38"/>
    </row>
    <row r="210" spans="5:5" x14ac:dyDescent="0.2">
      <c r="E210" s="38"/>
    </row>
    <row r="211" spans="5:5" x14ac:dyDescent="0.2">
      <c r="E211" s="38"/>
    </row>
    <row r="212" spans="5:5" x14ac:dyDescent="0.2">
      <c r="E212" s="38"/>
    </row>
    <row r="213" spans="5:5" x14ac:dyDescent="0.2">
      <c r="E213" s="38"/>
    </row>
    <row r="214" spans="5:5" x14ac:dyDescent="0.2">
      <c r="E214" s="38"/>
    </row>
    <row r="215" spans="5:5" x14ac:dyDescent="0.2">
      <c r="E215" s="38"/>
    </row>
    <row r="216" spans="5:5" x14ac:dyDescent="0.2">
      <c r="E216" s="38"/>
    </row>
    <row r="217" spans="5:5" x14ac:dyDescent="0.2">
      <c r="E217" s="38"/>
    </row>
    <row r="218" spans="5:5" x14ac:dyDescent="0.2">
      <c r="E218" s="38"/>
    </row>
    <row r="219" spans="5:5" x14ac:dyDescent="0.2">
      <c r="E219" s="38"/>
    </row>
    <row r="220" spans="5:5" x14ac:dyDescent="0.2">
      <c r="E220" s="38"/>
    </row>
    <row r="221" spans="5:5" x14ac:dyDescent="0.2">
      <c r="E221" s="38"/>
    </row>
    <row r="222" spans="5:5" x14ac:dyDescent="0.2">
      <c r="E222" s="38"/>
    </row>
    <row r="223" spans="5:5" x14ac:dyDescent="0.2">
      <c r="E223" s="38"/>
    </row>
    <row r="224" spans="5:5" x14ac:dyDescent="0.2">
      <c r="E224" s="38"/>
    </row>
    <row r="225" spans="5:5" x14ac:dyDescent="0.2">
      <c r="E225" s="38"/>
    </row>
    <row r="226" spans="5:5" x14ac:dyDescent="0.2">
      <c r="E226" s="38"/>
    </row>
    <row r="227" spans="5:5" x14ac:dyDescent="0.2">
      <c r="E227" s="38"/>
    </row>
    <row r="228" spans="5:5" x14ac:dyDescent="0.2">
      <c r="E228" s="38"/>
    </row>
    <row r="229" spans="5:5" x14ac:dyDescent="0.2">
      <c r="E229" s="38"/>
    </row>
    <row r="230" spans="5:5" x14ac:dyDescent="0.2">
      <c r="E230" s="38"/>
    </row>
    <row r="231" spans="5:5" x14ac:dyDescent="0.2">
      <c r="E231" s="38"/>
    </row>
    <row r="232" spans="5:5" x14ac:dyDescent="0.2">
      <c r="E232" s="38"/>
    </row>
    <row r="233" spans="5:5" x14ac:dyDescent="0.2">
      <c r="E233" s="38"/>
    </row>
    <row r="234" spans="5:5" x14ac:dyDescent="0.2">
      <c r="E234" s="38"/>
    </row>
    <row r="235" spans="5:5" x14ac:dyDescent="0.2">
      <c r="E235" s="38"/>
    </row>
    <row r="236" spans="5:5" x14ac:dyDescent="0.2">
      <c r="E236" s="38"/>
    </row>
    <row r="237" spans="5:5" x14ac:dyDescent="0.2">
      <c r="E237" s="38"/>
    </row>
    <row r="238" spans="5:5" x14ac:dyDescent="0.2">
      <c r="E238" s="38"/>
    </row>
    <row r="239" spans="5:5" x14ac:dyDescent="0.2">
      <c r="E239" s="38"/>
    </row>
    <row r="240" spans="5:5" x14ac:dyDescent="0.2">
      <c r="E240" s="38"/>
    </row>
    <row r="241" spans="5:5" x14ac:dyDescent="0.2">
      <c r="E241" s="38"/>
    </row>
    <row r="242" spans="5:5" x14ac:dyDescent="0.2">
      <c r="E242" s="38"/>
    </row>
    <row r="243" spans="5:5" x14ac:dyDescent="0.2">
      <c r="E243" s="38"/>
    </row>
    <row r="244" spans="5:5" x14ac:dyDescent="0.2">
      <c r="E244" s="38"/>
    </row>
    <row r="245" spans="5:5" x14ac:dyDescent="0.2">
      <c r="E245" s="38"/>
    </row>
    <row r="246" spans="5:5" x14ac:dyDescent="0.2">
      <c r="E246" s="38"/>
    </row>
    <row r="247" spans="5:5" x14ac:dyDescent="0.2">
      <c r="E247" s="38"/>
    </row>
    <row r="248" spans="5:5" x14ac:dyDescent="0.2">
      <c r="E248" s="38"/>
    </row>
    <row r="249" spans="5:5" x14ac:dyDescent="0.2">
      <c r="E249" s="38"/>
    </row>
    <row r="250" spans="5:5" x14ac:dyDescent="0.2">
      <c r="E250" s="38"/>
    </row>
    <row r="251" spans="5:5" x14ac:dyDescent="0.2">
      <c r="E251" s="38"/>
    </row>
    <row r="252" spans="5:5" x14ac:dyDescent="0.2">
      <c r="E252" s="38"/>
    </row>
    <row r="253" spans="5:5" x14ac:dyDescent="0.2">
      <c r="E253" s="38"/>
    </row>
    <row r="254" spans="5:5" x14ac:dyDescent="0.2">
      <c r="E254" s="38"/>
    </row>
    <row r="255" spans="5:5" x14ac:dyDescent="0.2">
      <c r="E255" s="38"/>
    </row>
    <row r="256" spans="5:5" x14ac:dyDescent="0.2">
      <c r="E256" s="38"/>
    </row>
    <row r="257" spans="5:5" x14ac:dyDescent="0.2">
      <c r="E257" s="38"/>
    </row>
    <row r="258" spans="5:5" x14ac:dyDescent="0.2">
      <c r="E258" s="38"/>
    </row>
    <row r="259" spans="5:5" x14ac:dyDescent="0.2">
      <c r="E259" s="38"/>
    </row>
    <row r="260" spans="5:5" x14ac:dyDescent="0.2">
      <c r="E260" s="38"/>
    </row>
    <row r="261" spans="5:5" x14ac:dyDescent="0.2">
      <c r="E261" s="38"/>
    </row>
    <row r="262" spans="5:5" x14ac:dyDescent="0.2">
      <c r="E262" s="38"/>
    </row>
    <row r="263" spans="5:5" x14ac:dyDescent="0.2">
      <c r="E263" s="38"/>
    </row>
    <row r="264" spans="5:5" x14ac:dyDescent="0.2">
      <c r="E264" s="38"/>
    </row>
    <row r="265" spans="5:5" x14ac:dyDescent="0.2">
      <c r="E265" s="38"/>
    </row>
    <row r="266" spans="5:5" x14ac:dyDescent="0.2">
      <c r="E266" s="38"/>
    </row>
    <row r="267" spans="5:5" x14ac:dyDescent="0.2">
      <c r="E267" s="38"/>
    </row>
    <row r="268" spans="5:5" x14ac:dyDescent="0.2">
      <c r="E268" s="38"/>
    </row>
    <row r="269" spans="5:5" x14ac:dyDescent="0.2">
      <c r="E269" s="38"/>
    </row>
    <row r="270" spans="5:5" x14ac:dyDescent="0.2">
      <c r="E270" s="38"/>
    </row>
    <row r="271" spans="5:5" x14ac:dyDescent="0.2">
      <c r="E271" s="38"/>
    </row>
    <row r="272" spans="5:5" x14ac:dyDescent="0.2">
      <c r="E272" s="38"/>
    </row>
    <row r="273" spans="5:5" x14ac:dyDescent="0.2">
      <c r="E273" s="38"/>
    </row>
    <row r="274" spans="5:5" x14ac:dyDescent="0.2">
      <c r="E274" s="38"/>
    </row>
    <row r="275" spans="5:5" x14ac:dyDescent="0.2">
      <c r="E275" s="38"/>
    </row>
    <row r="276" spans="5:5" x14ac:dyDescent="0.2">
      <c r="E276" s="38"/>
    </row>
    <row r="277" spans="5:5" x14ac:dyDescent="0.2">
      <c r="E277" s="38"/>
    </row>
    <row r="278" spans="5:5" x14ac:dyDescent="0.2">
      <c r="E278" s="38"/>
    </row>
    <row r="279" spans="5:5" x14ac:dyDescent="0.2">
      <c r="E279" s="38"/>
    </row>
    <row r="280" spans="5:5" x14ac:dyDescent="0.2">
      <c r="E280" s="38"/>
    </row>
    <row r="281" spans="5:5" x14ac:dyDescent="0.2">
      <c r="E281" s="38"/>
    </row>
    <row r="282" spans="5:5" x14ac:dyDescent="0.2">
      <c r="E282" s="38"/>
    </row>
    <row r="283" spans="5:5" x14ac:dyDescent="0.2">
      <c r="E283" s="38"/>
    </row>
    <row r="284" spans="5:5" x14ac:dyDescent="0.2">
      <c r="E284" s="38"/>
    </row>
    <row r="285" spans="5:5" x14ac:dyDescent="0.2">
      <c r="E285" s="38"/>
    </row>
    <row r="286" spans="5:5" x14ac:dyDescent="0.2">
      <c r="E286" s="38"/>
    </row>
    <row r="287" spans="5:5" x14ac:dyDescent="0.2">
      <c r="E287" s="38"/>
    </row>
    <row r="288" spans="5:5" x14ac:dyDescent="0.2">
      <c r="E288" s="38"/>
    </row>
    <row r="289" spans="5:5" x14ac:dyDescent="0.2">
      <c r="E289" s="38"/>
    </row>
    <row r="290" spans="5:5" x14ac:dyDescent="0.2">
      <c r="E290" s="38"/>
    </row>
    <row r="291" spans="5:5" x14ac:dyDescent="0.2">
      <c r="E291" s="38"/>
    </row>
    <row r="292" spans="5:5" x14ac:dyDescent="0.2">
      <c r="E292" s="38"/>
    </row>
    <row r="293" spans="5:5" x14ac:dyDescent="0.2">
      <c r="E293" s="38"/>
    </row>
    <row r="294" spans="5:5" x14ac:dyDescent="0.2">
      <c r="E294" s="38"/>
    </row>
    <row r="295" spans="5:5" x14ac:dyDescent="0.2">
      <c r="E295" s="38"/>
    </row>
    <row r="296" spans="5:5" x14ac:dyDescent="0.2">
      <c r="E296" s="38"/>
    </row>
    <row r="297" spans="5:5" x14ac:dyDescent="0.2">
      <c r="E297" s="38"/>
    </row>
    <row r="298" spans="5:5" x14ac:dyDescent="0.2">
      <c r="E298" s="38"/>
    </row>
    <row r="299" spans="5:5" x14ac:dyDescent="0.2">
      <c r="E299" s="38"/>
    </row>
    <row r="300" spans="5:5" x14ac:dyDescent="0.2">
      <c r="E300" s="38"/>
    </row>
    <row r="301" spans="5:5" x14ac:dyDescent="0.2">
      <c r="E301" s="38"/>
    </row>
    <row r="302" spans="5:5" x14ac:dyDescent="0.2">
      <c r="E302" s="38"/>
    </row>
    <row r="303" spans="5:5" x14ac:dyDescent="0.2">
      <c r="E303" s="38"/>
    </row>
    <row r="304" spans="5:5" x14ac:dyDescent="0.2">
      <c r="E304" s="38"/>
    </row>
    <row r="305" spans="5:5" x14ac:dyDescent="0.2">
      <c r="E305" s="38"/>
    </row>
    <row r="306" spans="5:5" x14ac:dyDescent="0.2">
      <c r="E306" s="38"/>
    </row>
    <row r="307" spans="5:5" x14ac:dyDescent="0.2">
      <c r="E307" s="38"/>
    </row>
    <row r="308" spans="5:5" x14ac:dyDescent="0.2">
      <c r="E308" s="38"/>
    </row>
    <row r="309" spans="5:5" x14ac:dyDescent="0.2">
      <c r="E309" s="38"/>
    </row>
    <row r="310" spans="5:5" x14ac:dyDescent="0.2">
      <c r="E310" s="38"/>
    </row>
    <row r="311" spans="5:5" x14ac:dyDescent="0.2">
      <c r="E311" s="38"/>
    </row>
    <row r="312" spans="5:5" x14ac:dyDescent="0.2">
      <c r="E312" s="38"/>
    </row>
    <row r="313" spans="5:5" x14ac:dyDescent="0.2">
      <c r="E313" s="38"/>
    </row>
    <row r="314" spans="5:5" x14ac:dyDescent="0.2">
      <c r="E314" s="38"/>
    </row>
    <row r="315" spans="5:5" x14ac:dyDescent="0.2">
      <c r="E315" s="38"/>
    </row>
    <row r="316" spans="5:5" x14ac:dyDescent="0.2">
      <c r="E316" s="38"/>
    </row>
    <row r="317" spans="5:5" x14ac:dyDescent="0.2">
      <c r="E317" s="38"/>
    </row>
    <row r="318" spans="5:5" x14ac:dyDescent="0.2">
      <c r="E318" s="38"/>
    </row>
    <row r="319" spans="5:5" x14ac:dyDescent="0.2">
      <c r="E319" s="38"/>
    </row>
    <row r="320" spans="5:5" x14ac:dyDescent="0.2">
      <c r="E320" s="38"/>
    </row>
    <row r="321" spans="5:5" x14ac:dyDescent="0.2">
      <c r="E321" s="38"/>
    </row>
    <row r="322" spans="5:5" x14ac:dyDescent="0.2">
      <c r="E322" s="38"/>
    </row>
    <row r="323" spans="5:5" x14ac:dyDescent="0.2">
      <c r="E323" s="38"/>
    </row>
    <row r="324" spans="5:5" x14ac:dyDescent="0.2">
      <c r="E324" s="38"/>
    </row>
    <row r="325" spans="5:5" x14ac:dyDescent="0.2">
      <c r="E325" s="38"/>
    </row>
    <row r="326" spans="5:5" x14ac:dyDescent="0.2">
      <c r="E326" s="38"/>
    </row>
    <row r="327" spans="5:5" x14ac:dyDescent="0.2">
      <c r="E327" s="38"/>
    </row>
    <row r="328" spans="5:5" x14ac:dyDescent="0.2">
      <c r="E328" s="38"/>
    </row>
    <row r="329" spans="5:5" x14ac:dyDescent="0.2">
      <c r="E329" s="38"/>
    </row>
    <row r="330" spans="5:5" x14ac:dyDescent="0.2">
      <c r="E330" s="38"/>
    </row>
    <row r="331" spans="5:5" x14ac:dyDescent="0.2">
      <c r="E331" s="38"/>
    </row>
    <row r="332" spans="5:5" x14ac:dyDescent="0.2">
      <c r="E332" s="38"/>
    </row>
    <row r="333" spans="5:5" x14ac:dyDescent="0.2">
      <c r="E333" s="38"/>
    </row>
    <row r="334" spans="5:5" x14ac:dyDescent="0.2">
      <c r="E334" s="38"/>
    </row>
    <row r="335" spans="5:5" x14ac:dyDescent="0.2">
      <c r="E335" s="38"/>
    </row>
  </sheetData>
  <mergeCells count="5">
    <mergeCell ref="B5:C5"/>
    <mergeCell ref="D5:F5"/>
    <mergeCell ref="B9:C9"/>
    <mergeCell ref="A1:C1"/>
    <mergeCell ref="B3:F3"/>
  </mergeCells>
  <printOptions horizontalCentered="1"/>
  <pageMargins left="0.7" right="0.7" top="0.75" bottom="0.75" header="0.3" footer="0.3"/>
  <pageSetup scale="65" orientation="portrait" r:id="rId1"/>
  <rowBreaks count="1" manualBreakCount="1">
    <brk id="2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18A1-87B6-447A-8C37-EA3C3C695553}">
  <sheetPr>
    <pageSetUpPr fitToPage="1"/>
  </sheetPr>
  <dimension ref="A1:I73"/>
  <sheetViews>
    <sheetView zoomScaleNormal="100" workbookViewId="0">
      <selection activeCell="B24" sqref="B24"/>
    </sheetView>
  </sheetViews>
  <sheetFormatPr defaultRowHeight="12.75" x14ac:dyDescent="0.2"/>
  <cols>
    <col min="1" max="1" width="33.85546875" bestFit="1" customWidth="1"/>
    <col min="2" max="2" width="22.42578125" customWidth="1"/>
    <col min="3" max="3" width="12.7109375" style="9" customWidth="1"/>
    <col min="4" max="4" width="14.28515625" style="5" customWidth="1"/>
    <col min="5" max="5" width="14.28515625" customWidth="1"/>
    <col min="6" max="6" width="16.85546875" customWidth="1"/>
    <col min="7" max="7" width="21.5703125" style="8" customWidth="1"/>
    <col min="8" max="8" width="15.140625" style="9" customWidth="1"/>
    <col min="9" max="9" width="16.85546875" customWidth="1"/>
  </cols>
  <sheetData>
    <row r="1" spans="1:9" ht="77.25" customHeight="1" x14ac:dyDescent="0.2">
      <c r="A1" s="74" t="s">
        <v>80</v>
      </c>
      <c r="B1" s="74"/>
      <c r="C1" s="74"/>
      <c r="E1" s="5"/>
      <c r="G1"/>
      <c r="H1"/>
    </row>
    <row r="2" spans="1:9" x14ac:dyDescent="0.2">
      <c r="A2" s="4"/>
      <c r="B2" s="4"/>
      <c r="C2" s="10"/>
      <c r="D2" s="6"/>
      <c r="E2" s="3"/>
    </row>
    <row r="3" spans="1:9" ht="29.25" customHeight="1" x14ac:dyDescent="0.2">
      <c r="A3" s="4"/>
      <c r="B3" s="1"/>
      <c r="C3" s="11" t="s">
        <v>14</v>
      </c>
      <c r="D3" s="1" t="s">
        <v>15</v>
      </c>
      <c r="E3" s="1" t="s">
        <v>16</v>
      </c>
      <c r="F3" s="1"/>
      <c r="G3" s="12" t="s">
        <v>17</v>
      </c>
    </row>
    <row r="4" spans="1:9" x14ac:dyDescent="0.2">
      <c r="A4" s="80" t="s">
        <v>75</v>
      </c>
      <c r="B4" s="77" t="s">
        <v>0</v>
      </c>
      <c r="C4" s="78" t="s">
        <v>19</v>
      </c>
      <c r="D4" s="66">
        <v>44217</v>
      </c>
      <c r="E4" s="67">
        <v>44248</v>
      </c>
      <c r="F4" s="79" t="s">
        <v>2</v>
      </c>
      <c r="G4" s="75" t="s">
        <v>18</v>
      </c>
      <c r="H4" s="66">
        <v>44276</v>
      </c>
      <c r="I4" s="76" t="s">
        <v>33</v>
      </c>
    </row>
    <row r="5" spans="1:9" ht="28.5" customHeight="1" x14ac:dyDescent="0.2">
      <c r="A5" s="80"/>
      <c r="B5" s="77"/>
      <c r="C5" s="78"/>
      <c r="D5" s="68" t="s">
        <v>1</v>
      </c>
      <c r="E5" s="69" t="s">
        <v>1</v>
      </c>
      <c r="F5" s="79"/>
      <c r="G5" s="75"/>
      <c r="H5" s="68" t="s">
        <v>1</v>
      </c>
      <c r="I5" s="76"/>
    </row>
    <row r="6" spans="1:9" x14ac:dyDescent="0.2">
      <c r="A6" s="13" t="s">
        <v>20</v>
      </c>
      <c r="B6" s="13" t="s">
        <v>26</v>
      </c>
      <c r="C6" s="14">
        <v>4.2999999999999997E-2</v>
      </c>
      <c r="D6" s="56">
        <v>124971.82</v>
      </c>
      <c r="E6" s="57">
        <v>188656.06</v>
      </c>
      <c r="F6" s="57">
        <v>561.91999999999996</v>
      </c>
      <c r="G6" s="58">
        <f t="shared" ref="G6:G13" si="0">(C6/12)*((D6+E6)/2)</f>
        <v>561.9166183333333</v>
      </c>
      <c r="H6" s="56">
        <f>E6</f>
        <v>188656.06</v>
      </c>
      <c r="I6" s="58">
        <f>(C6/12)*((E6+H6)/2)</f>
        <v>676.01754833333325</v>
      </c>
    </row>
    <row r="7" spans="1:9" x14ac:dyDescent="0.2">
      <c r="A7" s="13" t="s">
        <v>20</v>
      </c>
      <c r="B7" s="13" t="s">
        <v>3</v>
      </c>
      <c r="C7" s="14">
        <v>0.03</v>
      </c>
      <c r="D7" s="56">
        <v>19148.45</v>
      </c>
      <c r="E7" s="57">
        <v>41223.519999999997</v>
      </c>
      <c r="F7" s="57">
        <v>75.459999999999994</v>
      </c>
      <c r="G7" s="58">
        <f t="shared" si="0"/>
        <v>75.464962499999999</v>
      </c>
      <c r="H7" s="56">
        <f t="shared" ref="H7:H13" si="1">E7</f>
        <v>41223.519999999997</v>
      </c>
      <c r="I7" s="58">
        <f>(C7/12)*((E7+H7)/2)</f>
        <v>103.05879999999999</v>
      </c>
    </row>
    <row r="8" spans="1:9" x14ac:dyDescent="0.2">
      <c r="A8" s="13" t="s">
        <v>20</v>
      </c>
      <c r="B8" s="13" t="s">
        <v>27</v>
      </c>
      <c r="C8" s="14">
        <v>1.0999999999999999E-2</v>
      </c>
      <c r="D8" s="56">
        <v>126.42</v>
      </c>
      <c r="E8" s="57">
        <v>74.73</v>
      </c>
      <c r="F8" s="57">
        <v>0.09</v>
      </c>
      <c r="G8" s="58">
        <f t="shared" si="0"/>
        <v>9.2193750000000005E-2</v>
      </c>
      <c r="H8" s="56">
        <f t="shared" si="1"/>
        <v>74.73</v>
      </c>
      <c r="I8" s="58">
        <f t="shared" ref="I8:I13" si="2">(C8/12)*((E8+H8)/2)</f>
        <v>6.8502500000000008E-2</v>
      </c>
    </row>
    <row r="9" spans="1:9" x14ac:dyDescent="0.2">
      <c r="A9" s="13" t="s">
        <v>20</v>
      </c>
      <c r="B9" s="13" t="s">
        <v>28</v>
      </c>
      <c r="C9" s="14">
        <v>2.4E-2</v>
      </c>
      <c r="D9" s="56">
        <v>13490.69</v>
      </c>
      <c r="E9" s="57">
        <v>26766.04</v>
      </c>
      <c r="F9" s="57">
        <v>40.26</v>
      </c>
      <c r="G9" s="58">
        <f t="shared" si="0"/>
        <v>40.256730000000005</v>
      </c>
      <c r="H9" s="56">
        <f t="shared" si="1"/>
        <v>26766.04</v>
      </c>
      <c r="I9" s="58">
        <f t="shared" si="2"/>
        <v>53.532080000000001</v>
      </c>
    </row>
    <row r="10" spans="1:9" x14ac:dyDescent="0.2">
      <c r="A10" s="13" t="s">
        <v>20</v>
      </c>
      <c r="B10" s="13" t="s">
        <v>4</v>
      </c>
      <c r="C10" s="14">
        <v>3.4000000000000002E-2</v>
      </c>
      <c r="D10" s="56">
        <v>9820.7099999999991</v>
      </c>
      <c r="E10" s="57">
        <v>29035.81</v>
      </c>
      <c r="F10" s="57">
        <v>55.05</v>
      </c>
      <c r="G10" s="58">
        <f t="shared" si="0"/>
        <v>55.046736666666675</v>
      </c>
      <c r="H10" s="56">
        <f t="shared" si="1"/>
        <v>29035.81</v>
      </c>
      <c r="I10" s="58">
        <f t="shared" si="2"/>
        <v>82.268128333333337</v>
      </c>
    </row>
    <row r="11" spans="1:9" x14ac:dyDescent="0.2">
      <c r="A11" s="13" t="s">
        <v>20</v>
      </c>
      <c r="B11" s="13" t="s">
        <v>5</v>
      </c>
      <c r="C11" s="14">
        <v>3.2000000000000001E-2</v>
      </c>
      <c r="D11" s="56">
        <v>288.24</v>
      </c>
      <c r="E11" s="57">
        <v>279.2</v>
      </c>
      <c r="F11" s="57">
        <v>0.76</v>
      </c>
      <c r="G11" s="58">
        <f t="shared" si="0"/>
        <v>0.75658666666666674</v>
      </c>
      <c r="H11" s="56">
        <f t="shared" si="1"/>
        <v>279.2</v>
      </c>
      <c r="I11" s="58">
        <f t="shared" si="2"/>
        <v>0.74453333333333327</v>
      </c>
    </row>
    <row r="12" spans="1:9" x14ac:dyDescent="0.2">
      <c r="A12" s="13" t="s">
        <v>20</v>
      </c>
      <c r="B12" s="13" t="s">
        <v>29</v>
      </c>
      <c r="C12" s="14">
        <v>2.5999999999999999E-2</v>
      </c>
      <c r="D12" s="56">
        <v>0</v>
      </c>
      <c r="E12" s="57">
        <v>0</v>
      </c>
      <c r="F12" s="57">
        <v>0</v>
      </c>
      <c r="G12" s="58">
        <f t="shared" si="0"/>
        <v>0</v>
      </c>
      <c r="H12" s="56">
        <f t="shared" si="1"/>
        <v>0</v>
      </c>
      <c r="I12" s="58">
        <f t="shared" si="2"/>
        <v>0</v>
      </c>
    </row>
    <row r="13" spans="1:9" x14ac:dyDescent="0.2">
      <c r="A13" s="13" t="s">
        <v>20</v>
      </c>
      <c r="B13" s="13" t="s">
        <v>6</v>
      </c>
      <c r="C13" s="14">
        <v>4.1000000000000002E-2</v>
      </c>
      <c r="D13" s="56">
        <v>-40.770000000000003</v>
      </c>
      <c r="E13" s="57">
        <v>21.3</v>
      </c>
      <c r="F13" s="57">
        <v>-0.03</v>
      </c>
      <c r="G13" s="58">
        <f t="shared" si="0"/>
        <v>-3.3261250000000006E-2</v>
      </c>
      <c r="H13" s="56">
        <f t="shared" si="1"/>
        <v>21.3</v>
      </c>
      <c r="I13" s="58">
        <f t="shared" si="2"/>
        <v>7.2775000000000006E-2</v>
      </c>
    </row>
    <row r="14" spans="1:9" x14ac:dyDescent="0.2">
      <c r="A14" s="13" t="s">
        <v>20</v>
      </c>
      <c r="B14" s="13" t="s">
        <v>32</v>
      </c>
      <c r="C14" s="14">
        <v>3.4000000000000002E-2</v>
      </c>
      <c r="D14" s="56"/>
      <c r="E14" s="57"/>
      <c r="F14" s="57"/>
      <c r="G14" s="58"/>
      <c r="H14" s="56">
        <v>464841</v>
      </c>
      <c r="I14" s="58">
        <f>(C14/12)*((E14+H14)/2)</f>
        <v>658.52475000000004</v>
      </c>
    </row>
    <row r="15" spans="1:9" x14ac:dyDescent="0.2">
      <c r="A15" s="59" t="s">
        <v>7</v>
      </c>
      <c r="B15" s="60" t="s">
        <v>34</v>
      </c>
      <c r="C15" s="61"/>
      <c r="D15" s="62">
        <f>SUM(D6:D13)</f>
        <v>167805.56000000003</v>
      </c>
      <c r="E15" s="63">
        <f>SUM(E6:E13)</f>
        <v>286056.66000000003</v>
      </c>
      <c r="F15" s="63">
        <f t="shared" ref="F15:G15" si="3">SUM(F6:F13)</f>
        <v>733.51</v>
      </c>
      <c r="G15" s="64">
        <f t="shared" si="3"/>
        <v>733.50056666666649</v>
      </c>
      <c r="H15" s="62">
        <f>SUM(H6:H14)</f>
        <v>750897.66</v>
      </c>
      <c r="I15" s="64">
        <f>SUM(I6:I14)</f>
        <v>1574.2871175</v>
      </c>
    </row>
    <row r="16" spans="1:9" ht="25.5" x14ac:dyDescent="0.2">
      <c r="A16" s="13"/>
      <c r="B16" s="13"/>
      <c r="C16" s="14"/>
      <c r="D16" s="15"/>
      <c r="E16" s="15"/>
      <c r="F16" s="15"/>
      <c r="G16" s="65" t="s">
        <v>72</v>
      </c>
      <c r="H16" s="14"/>
      <c r="I16" s="65" t="s">
        <v>73</v>
      </c>
    </row>
    <row r="17" spans="1:9" x14ac:dyDescent="0.2">
      <c r="A17" s="13"/>
      <c r="B17" s="13"/>
      <c r="C17" s="14"/>
      <c r="D17" s="15"/>
      <c r="E17" s="15"/>
      <c r="F17" s="15"/>
      <c r="G17" s="16"/>
      <c r="H17" s="14"/>
      <c r="I17" s="3"/>
    </row>
    <row r="18" spans="1:9" x14ac:dyDescent="0.2">
      <c r="C18"/>
      <c r="D18"/>
      <c r="G18"/>
    </row>
    <row r="19" spans="1:9" x14ac:dyDescent="0.2">
      <c r="C19"/>
      <c r="D19"/>
      <c r="G19"/>
    </row>
    <row r="20" spans="1:9" x14ac:dyDescent="0.2">
      <c r="C20"/>
      <c r="D20"/>
      <c r="G20"/>
    </row>
    <row r="21" spans="1:9" x14ac:dyDescent="0.2">
      <c r="C21"/>
      <c r="D21"/>
      <c r="G21"/>
    </row>
    <row r="22" spans="1:9" x14ac:dyDescent="0.2">
      <c r="C22"/>
      <c r="D22"/>
      <c r="G22"/>
    </row>
    <row r="23" spans="1:9" x14ac:dyDescent="0.2">
      <c r="C23"/>
      <c r="D23"/>
      <c r="G23"/>
    </row>
    <row r="24" spans="1:9" x14ac:dyDescent="0.2">
      <c r="C24"/>
      <c r="D24"/>
      <c r="G24"/>
    </row>
    <row r="25" spans="1:9" x14ac:dyDescent="0.2">
      <c r="C25"/>
      <c r="D25"/>
      <c r="G25"/>
    </row>
    <row r="26" spans="1:9" x14ac:dyDescent="0.2">
      <c r="C26"/>
      <c r="D26"/>
      <c r="G26"/>
    </row>
    <row r="27" spans="1:9" x14ac:dyDescent="0.2">
      <c r="C27"/>
      <c r="D27"/>
      <c r="G27"/>
    </row>
    <row r="28" spans="1:9" x14ac:dyDescent="0.2">
      <c r="C28"/>
      <c r="D28"/>
      <c r="G28"/>
    </row>
    <row r="29" spans="1:9" x14ac:dyDescent="0.2">
      <c r="C29"/>
      <c r="D29"/>
      <c r="G29"/>
    </row>
    <row r="30" spans="1:9" x14ac:dyDescent="0.2">
      <c r="C30"/>
      <c r="D30"/>
      <c r="G30"/>
    </row>
    <row r="31" spans="1:9" x14ac:dyDescent="0.2">
      <c r="C31"/>
      <c r="D31"/>
      <c r="G31"/>
    </row>
    <row r="32" spans="1:9" x14ac:dyDescent="0.2">
      <c r="C32"/>
      <c r="D32"/>
      <c r="G32"/>
    </row>
    <row r="33" spans="3:7" x14ac:dyDescent="0.2">
      <c r="C33"/>
      <c r="D33"/>
      <c r="G33"/>
    </row>
    <row r="34" spans="3:7" x14ac:dyDescent="0.2">
      <c r="C34"/>
      <c r="D34"/>
      <c r="G34"/>
    </row>
    <row r="35" spans="3:7" x14ac:dyDescent="0.2">
      <c r="C35"/>
      <c r="D35"/>
      <c r="G35"/>
    </row>
    <row r="36" spans="3:7" x14ac:dyDescent="0.2">
      <c r="C36"/>
      <c r="D36"/>
      <c r="G36"/>
    </row>
    <row r="37" spans="3:7" x14ac:dyDescent="0.2">
      <c r="C37"/>
      <c r="D37"/>
      <c r="G37"/>
    </row>
    <row r="38" spans="3:7" x14ac:dyDescent="0.2">
      <c r="C38"/>
      <c r="D38"/>
      <c r="G38"/>
    </row>
    <row r="39" spans="3:7" x14ac:dyDescent="0.2">
      <c r="C39"/>
      <c r="D39"/>
      <c r="G39"/>
    </row>
    <row r="40" spans="3:7" x14ac:dyDescent="0.2">
      <c r="C40"/>
      <c r="D40"/>
      <c r="G40"/>
    </row>
    <row r="41" spans="3:7" x14ac:dyDescent="0.2">
      <c r="C41"/>
      <c r="D41"/>
      <c r="G41"/>
    </row>
    <row r="42" spans="3:7" x14ac:dyDescent="0.2">
      <c r="C42"/>
      <c r="D42"/>
      <c r="G42"/>
    </row>
    <row r="43" spans="3:7" x14ac:dyDescent="0.2">
      <c r="C43"/>
      <c r="D43"/>
      <c r="G43"/>
    </row>
    <row r="44" spans="3:7" x14ac:dyDescent="0.2">
      <c r="C44"/>
      <c r="D44"/>
      <c r="G44"/>
    </row>
    <row r="45" spans="3:7" x14ac:dyDescent="0.2">
      <c r="C45"/>
      <c r="D45"/>
      <c r="G45"/>
    </row>
    <row r="46" spans="3:7" x14ac:dyDescent="0.2">
      <c r="C46"/>
      <c r="D46"/>
      <c r="G46"/>
    </row>
    <row r="47" spans="3:7" x14ac:dyDescent="0.2">
      <c r="C47"/>
      <c r="D47"/>
      <c r="G47"/>
    </row>
    <row r="48" spans="3:7" x14ac:dyDescent="0.2">
      <c r="C48"/>
      <c r="D48"/>
      <c r="G48"/>
    </row>
    <row r="49" spans="3:7" x14ac:dyDescent="0.2">
      <c r="C49"/>
      <c r="D49"/>
      <c r="G49"/>
    </row>
    <row r="50" spans="3:7" x14ac:dyDescent="0.2">
      <c r="C50"/>
      <c r="D50"/>
      <c r="G50"/>
    </row>
    <row r="51" spans="3:7" x14ac:dyDescent="0.2">
      <c r="C51"/>
      <c r="D51"/>
      <c r="G51"/>
    </row>
    <row r="52" spans="3:7" x14ac:dyDescent="0.2">
      <c r="C52"/>
      <c r="D52"/>
      <c r="G52"/>
    </row>
    <row r="53" spans="3:7" x14ac:dyDescent="0.2">
      <c r="C53"/>
      <c r="D53"/>
      <c r="G53"/>
    </row>
    <row r="54" spans="3:7" x14ac:dyDescent="0.2">
      <c r="C54"/>
      <c r="D54"/>
      <c r="G54"/>
    </row>
    <row r="55" spans="3:7" x14ac:dyDescent="0.2">
      <c r="C55"/>
      <c r="D55"/>
      <c r="G55"/>
    </row>
    <row r="56" spans="3:7" x14ac:dyDescent="0.2">
      <c r="C56"/>
      <c r="D56"/>
      <c r="G56"/>
    </row>
    <row r="57" spans="3:7" x14ac:dyDescent="0.2">
      <c r="C57"/>
      <c r="D57"/>
      <c r="G57"/>
    </row>
    <row r="58" spans="3:7" x14ac:dyDescent="0.2">
      <c r="C58"/>
      <c r="D58"/>
      <c r="G58"/>
    </row>
    <row r="59" spans="3:7" x14ac:dyDescent="0.2">
      <c r="C59"/>
      <c r="D59"/>
      <c r="G59"/>
    </row>
    <row r="60" spans="3:7" x14ac:dyDescent="0.2">
      <c r="C60"/>
      <c r="D60"/>
      <c r="G60"/>
    </row>
    <row r="61" spans="3:7" x14ac:dyDescent="0.2">
      <c r="C61"/>
      <c r="D61"/>
      <c r="G61"/>
    </row>
    <row r="62" spans="3:7" x14ac:dyDescent="0.2">
      <c r="C62"/>
      <c r="D62"/>
      <c r="G62"/>
    </row>
    <row r="63" spans="3:7" x14ac:dyDescent="0.2">
      <c r="C63"/>
      <c r="D63"/>
      <c r="G63"/>
    </row>
    <row r="64" spans="3:7" x14ac:dyDescent="0.2">
      <c r="C64"/>
      <c r="D64"/>
      <c r="G64"/>
    </row>
    <row r="65" spans="3:7" x14ac:dyDescent="0.2">
      <c r="C65"/>
      <c r="D65"/>
      <c r="G65"/>
    </row>
    <row r="66" spans="3:7" x14ac:dyDescent="0.2">
      <c r="C66"/>
      <c r="D66"/>
      <c r="G66"/>
    </row>
    <row r="67" spans="3:7" x14ac:dyDescent="0.2">
      <c r="C67"/>
      <c r="D67"/>
      <c r="G67"/>
    </row>
    <row r="68" spans="3:7" x14ac:dyDescent="0.2">
      <c r="C68"/>
      <c r="D68"/>
      <c r="G68"/>
    </row>
    <row r="69" spans="3:7" x14ac:dyDescent="0.2">
      <c r="C69"/>
      <c r="D69"/>
      <c r="G69"/>
    </row>
    <row r="70" spans="3:7" x14ac:dyDescent="0.2">
      <c r="D70"/>
      <c r="E70" s="5"/>
      <c r="F70" s="5"/>
    </row>
    <row r="71" spans="3:7" x14ac:dyDescent="0.2">
      <c r="D71"/>
      <c r="E71" s="5"/>
      <c r="F71" s="5"/>
    </row>
    <row r="72" spans="3:7" x14ac:dyDescent="0.2">
      <c r="D72"/>
      <c r="E72" s="5"/>
      <c r="F72" s="5"/>
    </row>
    <row r="73" spans="3:7" x14ac:dyDescent="0.2">
      <c r="E73" s="5"/>
      <c r="F73" s="5"/>
    </row>
  </sheetData>
  <autoFilter ref="A5:G42" xr:uid="{2F4B2877-9C5C-486C-97E3-B42FFF9FBE1B}"/>
  <mergeCells count="7">
    <mergeCell ref="A1:C1"/>
    <mergeCell ref="G4:G5"/>
    <mergeCell ref="I4:I5"/>
    <mergeCell ref="B4:B5"/>
    <mergeCell ref="C4:C5"/>
    <mergeCell ref="F4:F5"/>
    <mergeCell ref="A4:A5"/>
  </mergeCells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189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MB xmlns="99B59916-7AD0-4F4C-BC4E-A3674756326A" xsi:nil="true"/>
    <Sequence_x0020_Number xmlns="99B59916-7AD0-4F4C-BC4E-A3674756326A" xsi:nil="true"/>
    <Pgs xmlns="99B59916-7AD0-4F4C-BC4E-A3674756326A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D0A2A1E2F19A4F92DB14DF5A850EA5" ma:contentTypeVersion="" ma:contentTypeDescription="Create a new document." ma:contentTypeScope="" ma:versionID="c6134bbd367b5a1a29f4462bd750ba15">
  <xsd:schema xmlns:xsd="http://www.w3.org/2001/XMLSchema" xmlns:xs="http://www.w3.org/2001/XMLSchema" xmlns:p="http://schemas.microsoft.com/office/2006/metadata/properties" xmlns:ns2="c85253b9-0a55-49a1-98ad-b5b6252d7079" xmlns:ns3="99B59916-7AD0-4F4C-BC4E-A3674756326A" xmlns:ns4="8b86ae58-4ff9-4300-8876-bb89783e485c" xmlns:ns5="3a6ed07f-74d3-4d6b-b2d6-faf8761c8676" targetNamespace="http://schemas.microsoft.com/office/2006/metadata/properties" ma:root="true" ma:fieldsID="d36b3ba1b8f19899f542d2cc2aa85f80" ns2:_="" ns3:_="" ns4:_="" ns5:_="">
    <xsd:import namespace="c85253b9-0a55-49a1-98ad-b5b6252d7079"/>
    <xsd:import namespace="99B59916-7AD0-4F4C-BC4E-A3674756326A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59916-7AD0-4F4C-BC4E-A3674756326A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5595F4-5B1F-48D0-B489-0357D418EF39}">
  <ds:schemaRefs>
    <ds:schemaRef ds:uri="http://purl.org/dc/elements/1.1/"/>
    <ds:schemaRef ds:uri="http://schemas.microsoft.com/office/2006/metadata/properties"/>
    <ds:schemaRef ds:uri="3a6ed07f-74d3-4d6b-b2d6-faf8761c8676"/>
    <ds:schemaRef ds:uri="c85253b9-0a55-49a1-98ad-b5b6252d7079"/>
    <ds:schemaRef ds:uri="http://purl.org/dc/terms/"/>
    <ds:schemaRef ds:uri="8b86ae58-4ff9-4300-8876-bb89783e485c"/>
    <ds:schemaRef ds:uri="99B59916-7AD0-4F4C-BC4E-A367475632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2C3716-25A5-43BE-91C8-7DDD30C8A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93A333-E428-4F6C-9E21-F6D24DB89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99B59916-7AD0-4F4C-BC4E-A3674756326A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Q2. a. Gulf Depr Actual Rate</vt:lpstr>
      <vt:lpstr>Q2.a. Gulf Depr Proj Rate</vt:lpstr>
      <vt:lpstr>Q2. b. Gulf Depr Act-Proj Calc</vt:lpstr>
      <vt:lpstr>'Q2. a. Gulf Depr Actual Rate'!Print_Area</vt:lpstr>
      <vt:lpstr>'Q2. b. Gulf Depr Act-Proj Calc'!Print_Area</vt:lpstr>
      <vt:lpstr>'Q2.a. Gulf Depr Proj Rate'!Print_Area</vt:lpstr>
      <vt:lpstr>'Q2.a. Gulf Depr Proj Rate'!Print_Titles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Angulo, Carlos</dc:creator>
  <cp:lastModifiedBy>Weishaar, Danielle</cp:lastModifiedBy>
  <cp:lastPrinted>2021-06-25T15:52:43Z</cp:lastPrinted>
  <dcterms:created xsi:type="dcterms:W3CDTF">2021-06-04T17:30:43Z</dcterms:created>
  <dcterms:modified xsi:type="dcterms:W3CDTF">2021-06-25T15:53:20Z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0x0101001BD0A2A1E2F19A4F92DB14DF5A850EA5</vt:lpwstr>
  </property>
</Properties>
</file>