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31425" yWindow="2460" windowWidth="21600" windowHeight="11310" activeTab="0"/>
  </bookViews>
  <sheets>
    <sheet name="Attachment I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<sst xmlns="http://schemas.openxmlformats.org/spreadsheetml/2006/main" count="51" uniqueCount="42">
  <si>
    <r>
      <t xml:space="preserve">RATE BASE - CAPACITY COST RECOVERY CLAUSE UNDER/OVER RECOVERIES </t>
    </r>
    <r>
      <rPr>
        <b/>
        <u val="single"/>
        <vertAlign val="superscript"/>
        <sz val="16"/>
        <color rgb="FF000000"/>
        <rFont val="Times New Roman"/>
        <family val="1"/>
      </rPr>
      <t>(1)</t>
    </r>
  </si>
  <si>
    <t>Table 1</t>
  </si>
  <si>
    <t>Line No.</t>
  </si>
  <si>
    <t>RATE BASE WORKING CAPITAL COMPONENT</t>
  </si>
  <si>
    <t>Dec - 2022</t>
  </si>
  <si>
    <t>Dec - 2023</t>
  </si>
  <si>
    <r>
      <t xml:space="preserve">Per Book
(MFR B-6) </t>
    </r>
    <r>
      <rPr>
        <b/>
        <vertAlign val="superscript"/>
        <sz val="10"/>
        <rFont val="Arial"/>
        <family val="2"/>
      </rPr>
      <t>(2)</t>
    </r>
  </si>
  <si>
    <t>Per Book
FPSC Adj
(See Table 2)</t>
  </si>
  <si>
    <r>
      <t xml:space="preserve">Jurisdictional
(MFR B-6) </t>
    </r>
    <r>
      <rPr>
        <b/>
        <vertAlign val="superscript"/>
        <sz val="10"/>
        <rFont val="Arial"/>
        <family val="2"/>
      </rPr>
      <t>(2)</t>
    </r>
  </si>
  <si>
    <t>Juris 
FPSC Adj
(See Table 2)</t>
  </si>
  <si>
    <t>Juris
Adjusted</t>
  </si>
  <si>
    <t>Sep Factor</t>
  </si>
  <si>
    <r>
      <t xml:space="preserve">Per Book
(MFR B-6) </t>
    </r>
    <r>
      <rPr>
        <b/>
        <vertAlign val="superscript"/>
        <sz val="10"/>
        <rFont val="Arial"/>
        <family val="2"/>
      </rPr>
      <t>(3)</t>
    </r>
  </si>
  <si>
    <r>
      <t xml:space="preserve">Jurisdictional
(MFR B-6) </t>
    </r>
    <r>
      <rPr>
        <b/>
        <vertAlign val="superscript"/>
        <sz val="10"/>
        <rFont val="Arial"/>
        <family val="2"/>
      </rPr>
      <t>(3)</t>
    </r>
  </si>
  <si>
    <t>OTHER REG ASSETS</t>
  </si>
  <si>
    <t>OTHER REG ASSETS - UNDERRECOVERED CAP COSTS</t>
  </si>
  <si>
    <t>OTHER REGULATORY LIABILITY</t>
  </si>
  <si>
    <t>OTHER REG LIAB - OVERRECOVERED CAPACITY REVENUES</t>
  </si>
  <si>
    <t>RATE BASE</t>
  </si>
  <si>
    <t>Table 2</t>
  </si>
  <si>
    <t>COMMISSION ADJUSTMENT (MFR B-2)</t>
  </si>
  <si>
    <t>Per Book 
FPSC Adj</t>
  </si>
  <si>
    <t>Juris
FPSC Adj</t>
  </si>
  <si>
    <t>CLAUSE NET UNDERRECOVERIES</t>
  </si>
  <si>
    <t>UNDERRECOVERED ENVIRONMENTAL - ECRC</t>
  </si>
  <si>
    <t>UNDERRECOVERED FUEL FPSC</t>
  </si>
  <si>
    <t>UNDERRECOVERED CAPACITY</t>
  </si>
  <si>
    <t>UNDERRECOVERED FUEL FERC</t>
  </si>
  <si>
    <t>OTHER REG LIAB - OVERRECOVERED CAP COSTS</t>
  </si>
  <si>
    <t>OTHER REG LIAB - OVERRECOVERRED FUEL COSTS - FERC</t>
  </si>
  <si>
    <t>OTHER REG LIAB - OVERRECOVERRED FUEL COSTS - FPSC</t>
  </si>
  <si>
    <t>OTHER REG LIAB - OVERRECOVERED ENVIRONMENTAL COSTS</t>
  </si>
  <si>
    <t>TOTAL NET CLAUSE UNDERRECOVEIES (MFR B-2, Page 2, Line 8)</t>
  </si>
  <si>
    <r>
      <rPr>
        <vertAlign val="superscript"/>
        <sz val="11"/>
        <color rgb="FF000000"/>
        <rFont val="Calibri"/>
        <family val="2"/>
        <scheme val="minor"/>
      </rPr>
      <t xml:space="preserve">(1) </t>
    </r>
    <r>
      <rPr>
        <sz val="11"/>
        <color indexed="8"/>
        <rFont val="Calibri"/>
        <family val="2"/>
        <scheme val="minor"/>
      </rPr>
      <t>All amounts reflected for rate base are 13-month averages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</si>
  <si>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Other Reg Asset amount reflected on MFR B-6, Page 8, Line 30 and  Other Reg Liability amount reflected on MFR B-6, Page 10, Line 13.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</si>
  <si>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Other Reg Asset amount reflected on MFR B-6, Page 8, Line 27 and  Other Reg Liability amount reflected on MFR B-6, Page 10, Line 12.</t>
    </r>
  </si>
  <si>
    <t>Florida Power &amp; Light Company</t>
  </si>
  <si>
    <t>Docket No. 20210015-EI</t>
  </si>
  <si>
    <t>Staff's's Fifth Set of Interrogatories</t>
  </si>
  <si>
    <t>Interrogatory No: 121</t>
  </si>
  <si>
    <t>Attachment No. 1 of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</si>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</sst>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[Red]\(#,##0.000000\);&quot; &quot;"/>
    <numFmt numFmtId="167" formatCode="#,##0_);[Red]\(#,##0\);&quot; &quot;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 val="single"/>
      <sz val="16"/>
      <color indexed="8"/>
      <name val="Times New Roman"/>
      <family val="1"/>
    </font>
    <font>
      <b/>
      <u val="single"/>
      <vertAlign val="superscript"/>
      <sz val="16"/>
      <color rgb="FF000000"/>
      <name val="Times New Roman"/>
      <family val="1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u val="single"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ourier"/>
      <family val="3"/>
    </font>
    <font>
      <sz val="10"/>
      <color theme="1"/>
      <name val="Arial"/>
      <family val="2"/>
    </font>
  </fonts>
  <fills count="2">
    <fill>
      <patternFill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/>
      <right/>
      <top style="thin">
        <color auto="1"/>
      </top>
      <bottom style="double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</borders>
  <cellStyleXfs count="3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>
      <alignment/>
      <protection/>
    </xf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1" fontId="13" fillId="0" borderId="0">
      <alignment/>
      <protection/>
    </xf>
    <xf numFmtId="43" fontId="0" fillId="0" borderId="0" applyFont="0" applyFill="0" applyBorder="0" applyAlignment="0" applyProtection="0"/>
    <xf numFmtId="0" fontId="12" fillId="0" borderId="0">
      <alignment/>
      <protection/>
    </xf>
    <xf numFmtId="43" fontId="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4"/>
    </xf>
    <xf numFmtId="164" fontId="1" fillId="0" borderId="0" xfId="16" applyNumberFormat="1" applyFont="1" applyAlignment="1">
      <alignment horizontal="right" vertical="center"/>
    </xf>
    <xf numFmtId="165" fontId="1" fillId="0" borderId="0" xfId="18" applyNumberFormat="1" applyFont="1" applyFill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5" fontId="1" fillId="0" borderId="0" xfId="18" applyNumberFormat="1" applyFont="1" applyFill="1" applyAlignment="1">
      <alignment horizontal="center" vertical="center"/>
    </xf>
    <xf numFmtId="164" fontId="0" fillId="0" borderId="0" xfId="16" applyNumberFormat="1" applyFont="1"/>
    <xf numFmtId="167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164" fontId="5" fillId="0" borderId="2" xfId="16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1" xfId="20" applyFont="1" applyBorder="1" applyAlignment="1">
      <alignment horizontal="center" vertical="center" wrapText="1"/>
      <protection/>
    </xf>
    <xf numFmtId="0" fontId="2" fillId="0" borderId="0" xfId="0" applyFont="1" applyAlignment="1">
      <alignment horizontal="center" wrapText="1"/>
    </xf>
    <xf numFmtId="0" fontId="5" fillId="0" borderId="0" xfId="20" applyFont="1" applyAlignment="1">
      <alignment horizontal="center" vertical="center" wrapText="1"/>
      <protection/>
    </xf>
    <xf numFmtId="0" fontId="7" fillId="0" borderId="0" xfId="20" applyFont="1" applyAlignment="1">
      <alignment horizontal="left" vertical="center" indent="2"/>
      <protection/>
    </xf>
    <xf numFmtId="167" fontId="1" fillId="0" borderId="0" xfId="20" applyNumberFormat="1" applyFont="1" applyAlignment="1">
      <alignment horizontal="right" vertical="center"/>
      <protection/>
    </xf>
    <xf numFmtId="0" fontId="1" fillId="0" borderId="0" xfId="20" applyFont="1" applyAlignment="1">
      <alignment horizontal="left" vertical="center" indent="3"/>
      <protection/>
    </xf>
    <xf numFmtId="37" fontId="1" fillId="0" borderId="0" xfId="16" applyNumberFormat="1" applyFont="1" applyAlignment="1">
      <alignment horizontal="right" vertical="center"/>
    </xf>
    <xf numFmtId="0" fontId="5" fillId="0" borderId="0" xfId="20" applyFont="1" applyAlignment="1">
      <alignment horizontal="left" vertical="center" indent="2"/>
      <protection/>
    </xf>
    <xf numFmtId="0" fontId="8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20" applyFont="1" applyBorder="1" applyAlignment="1">
      <alignment horizontal="center" vertical="center" wrapText="1"/>
      <protection/>
    </xf>
    <xf numFmtId="0" fontId="3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14" fillId="0" borderId="0" xfId="0" applyFont="1"/>
  </cellXfs>
  <cellStyles count="2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5" xfId="20"/>
    <cellStyle name="Comma 4" xfId="21"/>
    <cellStyle name="Comma 2" xfId="22"/>
    <cellStyle name="Normal 2" xfId="23"/>
    <cellStyle name="Normal 4 3 2 2 2" xfId="24"/>
    <cellStyle name="Normal 61" xfId="25"/>
    <cellStyle name="Normal 67" xfId="26"/>
    <cellStyle name="Normal 64" xfId="27"/>
    <cellStyle name="Normal 70" xfId="28"/>
    <cellStyle name="Normal 68" xfId="29"/>
    <cellStyle name="Normal 134" xfId="30"/>
    <cellStyle name="Comma 198" xfId="31"/>
    <cellStyle name="Normal 4 10" xfId="32"/>
    <cellStyle name="Comma 3" xfId="33"/>
    <cellStyle name="Normal 86" xfId="34"/>
    <cellStyle name="Comma 2 2 5" xfId="3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F8AF-E4C1-410F-AA16-910212CDFD83}">
  <sheetPr>
    <pageSetUpPr fitToPage="1"/>
  </sheetPr>
  <dimension ref="A1:O42"/>
  <sheetViews>
    <sheetView tabSelected="1" workbookViewId="0" topLeftCell="A1">
      <selection pane="topLeft" activeCell="A1" sqref="A1"/>
    </sheetView>
  </sheetViews>
  <sheetFormatPr defaultColWidth="8.72727272727273" defaultRowHeight="15"/>
  <cols>
    <col min="1" max="1" width="7.81818181818182" customWidth="1"/>
    <col min="2" max="2" width="66.2727272727273" bestFit="1" customWidth="1"/>
    <col min="3" max="4" width="13.8181818181818" bestFit="1" customWidth="1"/>
    <col min="5" max="6" width="12.8181818181818" bestFit="1" customWidth="1"/>
    <col min="7" max="7" width="8.45454545454546" bestFit="1" customWidth="1"/>
    <col min="8" max="8" width="9" bestFit="1" customWidth="1"/>
    <col min="9" max="9" width="12.1818181818182" bestFit="1" customWidth="1"/>
    <col min="10" max="10" width="12.8181818181818" bestFit="1" customWidth="1"/>
    <col min="11" max="11" width="12.4545454545455" bestFit="1" customWidth="1"/>
    <col min="12" max="12" width="12.8181818181818" bestFit="1" customWidth="1"/>
    <col min="13" max="13" width="8.45454545454546" bestFit="1" customWidth="1"/>
    <col min="14" max="14" width="9" bestFit="1" customWidth="1"/>
  </cols>
  <sheetData>
    <row r="1" ht="15">
      <c r="A1" s="34" t="s">
        <v>36</v>
      </c>
    </row>
    <row r="2" ht="15">
      <c r="A2" s="34" t="s">
        <v>37</v>
      </c>
    </row>
    <row r="3" ht="15">
      <c r="A3" s="34" t="s">
        <v>38</v>
      </c>
    </row>
    <row r="4" ht="15">
      <c r="A4" s="34" t="s">
        <v>39</v>
      </c>
    </row>
    <row r="5" ht="15">
      <c r="A5" s="34" t="s">
        <v>40</v>
      </c>
    </row>
    <row r="6" s="33" customFormat="1" ht="15">
      <c r="A6" s="34" t="s">
        <v>41</v>
      </c>
    </row>
    <row r="7" spans="1:15" ht="19.5" customHeight="1">
      <c r="A7" s="34"/>
      <c r="C7" s="30" t="s"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10" ht="15.75" thickBot="1">
      <c r="A10" s="1" t="s">
        <v>1</v>
      </c>
    </row>
    <row r="11" spans="1:14" ht="15.75" thickBot="1">
      <c r="A11" s="26" t="s">
        <v>2</v>
      </c>
      <c r="B11" s="31" t="s">
        <v>3</v>
      </c>
      <c r="C11" s="32" t="s">
        <v>4</v>
      </c>
      <c r="D11" s="32"/>
      <c r="E11" s="32"/>
      <c r="F11" s="32"/>
      <c r="G11" s="32"/>
      <c r="H11" s="32"/>
      <c r="I11" s="32" t="s">
        <v>5</v>
      </c>
      <c r="J11" s="32"/>
      <c r="K11" s="32"/>
      <c r="L11" s="32"/>
      <c r="M11" s="32"/>
      <c r="N11" s="32"/>
    </row>
    <row r="12" spans="1:14" ht="55.5" customHeight="1" thickBot="1">
      <c r="A12" s="27"/>
      <c r="B12" s="31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7</v>
      </c>
      <c r="K12" s="2" t="s">
        <v>13</v>
      </c>
      <c r="L12" s="2" t="s">
        <v>9</v>
      </c>
      <c r="M12" s="2" t="s">
        <v>10</v>
      </c>
      <c r="N12" s="2" t="s">
        <v>11</v>
      </c>
    </row>
    <row r="13" spans="2:14" ht="15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>
      <c r="A14" s="5">
        <v>1</v>
      </c>
      <c r="B14" s="6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>
      <c r="A15" s="5">
        <f>+A14+1</f>
        <v>2</v>
      </c>
      <c r="B15" s="7" t="s">
        <v>15</v>
      </c>
      <c r="C15" s="8">
        <v>8716350.0769230761</v>
      </c>
      <c r="D15" s="8">
        <v>-8716350.0769230761</v>
      </c>
      <c r="E15" s="8">
        <v>8716350.0769230761</v>
      </c>
      <c r="F15" s="8">
        <v>-8716350.0769230761</v>
      </c>
      <c r="G15" s="9">
        <f>E15+F15</f>
        <v>0</v>
      </c>
      <c r="H15" s="10">
        <v>1</v>
      </c>
      <c r="I15" s="8">
        <v>10230092.076923076</v>
      </c>
      <c r="J15" s="8">
        <v>-10230092.076923076</v>
      </c>
      <c r="K15" s="8">
        <v>10230092.076923076</v>
      </c>
      <c r="L15" s="8">
        <v>-10230092.076923076</v>
      </c>
      <c r="M15" s="9">
        <f>K15+L15</f>
        <v>0</v>
      </c>
      <c r="N15" s="10">
        <v>1</v>
      </c>
    </row>
    <row r="16" spans="1:14" ht="15">
      <c r="A16" s="5">
        <f t="shared" si="0" ref="A16:A21">+A15+1</f>
        <v>3</v>
      </c>
      <c r="B16" s="7"/>
      <c r="C16" s="11"/>
      <c r="D16" s="9"/>
      <c r="E16" s="11"/>
      <c r="F16" s="9"/>
      <c r="G16" s="9"/>
      <c r="H16" s="10"/>
      <c r="I16" s="9"/>
      <c r="J16" s="9"/>
      <c r="K16" s="9"/>
      <c r="L16" s="9"/>
      <c r="M16" s="9"/>
      <c r="N16" s="10"/>
    </row>
    <row r="17" spans="1:13" ht="15">
      <c r="A17" s="5">
        <f t="shared" si="0"/>
        <v>4</v>
      </c>
      <c r="C17" s="12"/>
      <c r="D17" s="12"/>
      <c r="E17" s="12"/>
      <c r="F17" s="12"/>
      <c r="G17" s="12"/>
      <c r="I17" s="12"/>
      <c r="J17" s="12"/>
      <c r="K17" s="12"/>
      <c r="L17" s="12"/>
      <c r="M17" s="12"/>
    </row>
    <row r="18" spans="1:14" ht="15">
      <c r="A18" s="5">
        <f t="shared" si="0"/>
        <v>5</v>
      </c>
      <c r="B18" s="6" t="s">
        <v>16</v>
      </c>
      <c r="C18" s="8"/>
      <c r="D18" s="8"/>
      <c r="E18" s="8"/>
      <c r="F18" s="8"/>
      <c r="G18" s="8"/>
      <c r="H18" s="13"/>
      <c r="I18" s="8"/>
      <c r="J18" s="8"/>
      <c r="K18" s="8"/>
      <c r="L18" s="8"/>
      <c r="M18" s="8"/>
      <c r="N18" s="13"/>
    </row>
    <row r="19" spans="1:14" ht="15">
      <c r="A19" s="5">
        <f t="shared" si="0"/>
        <v>6</v>
      </c>
      <c r="B19" s="7" t="s">
        <v>17</v>
      </c>
      <c r="C19" s="8">
        <v>-342742.25538461562</v>
      </c>
      <c r="D19" s="8">
        <v>342742.25538461562</v>
      </c>
      <c r="E19" s="8">
        <v>-342742.25538461562</v>
      </c>
      <c r="F19" s="8">
        <v>342742.25538461562</v>
      </c>
      <c r="G19" s="9">
        <f>E19+F19</f>
        <v>0</v>
      </c>
      <c r="H19" s="10">
        <v>1</v>
      </c>
      <c r="I19" s="8">
        <v>-15311.409230769612</v>
      </c>
      <c r="J19" s="8">
        <v>15311.409230769612</v>
      </c>
      <c r="K19" s="8">
        <v>-15311.409230769612</v>
      </c>
      <c r="L19" s="8">
        <v>15311.409230769612</v>
      </c>
      <c r="M19" s="9">
        <f>K19+L19</f>
        <v>0</v>
      </c>
      <c r="N19" s="10">
        <v>1</v>
      </c>
    </row>
    <row r="20" spans="1:13" ht="15">
      <c r="A20" s="5">
        <f t="shared" si="0"/>
        <v>7</v>
      </c>
      <c r="C20" s="12"/>
      <c r="D20" s="12"/>
      <c r="E20" s="12"/>
      <c r="F20" s="12"/>
      <c r="G20" s="12"/>
      <c r="I20" s="12"/>
      <c r="J20" s="12"/>
      <c r="K20" s="12"/>
      <c r="L20" s="12"/>
      <c r="M20" s="12"/>
    </row>
    <row r="21" spans="1:14" ht="15.75" thickBot="1">
      <c r="A21" s="5">
        <f t="shared" si="0"/>
        <v>8</v>
      </c>
      <c r="B21" s="14" t="s">
        <v>18</v>
      </c>
      <c r="C21" s="15">
        <f>+C15+C19</f>
        <v>8373607.8215384604</v>
      </c>
      <c r="D21" s="15">
        <f t="shared" si="1" ref="D21:F21">+D15+D19</f>
        <v>-8373607.8215384604</v>
      </c>
      <c r="E21" s="15">
        <f t="shared" si="1"/>
        <v>8373607.8215384604</v>
      </c>
      <c r="F21" s="15">
        <f t="shared" si="1"/>
        <v>-8373607.8215384604</v>
      </c>
      <c r="G21" s="15">
        <f t="shared" si="2" ref="G21">+G15-G19</f>
        <v>0</v>
      </c>
      <c r="H21" s="13"/>
      <c r="I21" s="15">
        <f>+I15+I19</f>
        <v>10214780.667692307</v>
      </c>
      <c r="J21" s="15">
        <f t="shared" si="3" ref="J21:M21">+J15+J19</f>
        <v>-10214780.667692307</v>
      </c>
      <c r="K21" s="15">
        <f t="shared" si="3"/>
        <v>10214780.667692307</v>
      </c>
      <c r="L21" s="15">
        <f t="shared" si="3"/>
        <v>-10214780.667692307</v>
      </c>
      <c r="M21" s="15">
        <f t="shared" si="3"/>
        <v>0</v>
      </c>
      <c r="N21" s="13"/>
    </row>
    <row r="22" ht="15.75" thickTop="1"/>
    <row r="24" spans="1:2" ht="15.75" thickBot="1">
      <c r="A24" s="1" t="s">
        <v>19</v>
      </c>
      <c r="B24" s="16"/>
    </row>
    <row r="25" spans="1:6" ht="15.75" thickBot="1">
      <c r="A25" s="26" t="s">
        <v>2</v>
      </c>
      <c r="B25" s="28" t="s">
        <v>20</v>
      </c>
      <c r="C25" s="29" t="s">
        <v>4</v>
      </c>
      <c r="D25" s="29"/>
      <c r="E25" s="29" t="s">
        <v>5</v>
      </c>
      <c r="F25" s="29"/>
    </row>
    <row r="26" spans="1:6" ht="26.25" thickBot="1">
      <c r="A26" s="27"/>
      <c r="B26" s="28"/>
      <c r="C26" s="17" t="s">
        <v>21</v>
      </c>
      <c r="D26" s="2" t="s">
        <v>22</v>
      </c>
      <c r="E26" s="17" t="s">
        <v>21</v>
      </c>
      <c r="F26" s="2" t="s">
        <v>22</v>
      </c>
    </row>
    <row r="27" spans="1:6" ht="15">
      <c r="A27" s="18"/>
      <c r="B27" s="3"/>
      <c r="C27" s="19"/>
      <c r="D27" s="19"/>
      <c r="E27" s="19"/>
      <c r="F27" s="19"/>
    </row>
    <row r="28" spans="1:6" ht="15">
      <c r="A28" s="5">
        <v>1</v>
      </c>
      <c r="B28" s="20" t="s">
        <v>23</v>
      </c>
      <c r="C28" s="21"/>
      <c r="D28" s="21"/>
      <c r="E28" s="21"/>
      <c r="F28" s="21"/>
    </row>
    <row r="29" spans="1:6" ht="15">
      <c r="A29" s="5">
        <f>+A28+1</f>
        <v>2</v>
      </c>
      <c r="B29" s="22" t="s">
        <v>24</v>
      </c>
      <c r="C29" s="8">
        <v>0</v>
      </c>
      <c r="D29" s="8">
        <v>0</v>
      </c>
      <c r="E29" s="8">
        <v>-4867273.769230769</v>
      </c>
      <c r="F29" s="8">
        <v>-4867273.769230769</v>
      </c>
    </row>
    <row r="30" spans="1:6" ht="15">
      <c r="A30" s="5">
        <f t="shared" si="4" ref="A30:A37">+A29+1</f>
        <v>3</v>
      </c>
      <c r="B30" s="22" t="s">
        <v>25</v>
      </c>
      <c r="C30" s="23">
        <v>-137587764.93076924</v>
      </c>
      <c r="D30" s="23">
        <v>-137587764.93076924</v>
      </c>
      <c r="E30" s="23">
        <v>-12819270.699999988</v>
      </c>
      <c r="F30" s="23">
        <v>-12819270.699999988</v>
      </c>
    </row>
    <row r="31" spans="1:6" ht="15">
      <c r="A31" s="5">
        <f t="shared" si="4"/>
        <v>4</v>
      </c>
      <c r="B31" s="22" t="s">
        <v>26</v>
      </c>
      <c r="C31" s="23">
        <v>-8716350.0769230761</v>
      </c>
      <c r="D31" s="23">
        <v>-8716350.0769230761</v>
      </c>
      <c r="E31" s="23">
        <v>-10230092.076923076</v>
      </c>
      <c r="F31" s="23">
        <v>-10230092.076923076</v>
      </c>
    </row>
    <row r="32" spans="1:6" ht="15">
      <c r="A32" s="5">
        <f t="shared" si="4"/>
        <v>5</v>
      </c>
      <c r="B32" s="22" t="s">
        <v>27</v>
      </c>
      <c r="C32" s="23">
        <v>-1411004.3984615386</v>
      </c>
      <c r="D32" s="23">
        <v>0</v>
      </c>
      <c r="E32" s="23">
        <v>-205399.70615384614</v>
      </c>
      <c r="F32" s="23">
        <v>0</v>
      </c>
    </row>
    <row r="33" spans="1:6" ht="15">
      <c r="A33" s="5">
        <f t="shared" si="4"/>
        <v>6</v>
      </c>
      <c r="B33" s="22" t="s">
        <v>28</v>
      </c>
      <c r="C33" s="23">
        <v>342742.25538461562</v>
      </c>
      <c r="D33" s="23">
        <v>342742.25538461562</v>
      </c>
      <c r="E33" s="23">
        <v>15311.409230769612</v>
      </c>
      <c r="F33" s="23">
        <v>15311.409230769612</v>
      </c>
    </row>
    <row r="34" spans="1:6" ht="15">
      <c r="A34" s="5">
        <f t="shared" si="4"/>
        <v>7</v>
      </c>
      <c r="B34" s="22" t="s">
        <v>29</v>
      </c>
      <c r="C34" s="23">
        <v>24031.620769230794</v>
      </c>
      <c r="D34" s="23">
        <v>0</v>
      </c>
      <c r="E34" s="23">
        <v>142888.62076923079</v>
      </c>
      <c r="F34" s="23">
        <v>0</v>
      </c>
    </row>
    <row r="35" spans="1:6" ht="15">
      <c r="A35" s="5">
        <f t="shared" si="4"/>
        <v>8</v>
      </c>
      <c r="B35" s="22" t="s">
        <v>30</v>
      </c>
      <c r="C35" s="23">
        <v>0.17999999993480742</v>
      </c>
      <c r="D35" s="23">
        <v>0.17999999993480742</v>
      </c>
      <c r="E35" s="23">
        <v>1586931.872307692</v>
      </c>
      <c r="F35" s="23">
        <v>1586931.872307692</v>
      </c>
    </row>
    <row r="36" spans="1:6" ht="15">
      <c r="A36" s="5">
        <f t="shared" si="4"/>
        <v>9</v>
      </c>
      <c r="B36" s="22" t="s">
        <v>31</v>
      </c>
      <c r="C36" s="23">
        <v>0</v>
      </c>
      <c r="D36" s="23">
        <v>0</v>
      </c>
      <c r="E36" s="23">
        <v>1022529.1330769165</v>
      </c>
      <c r="F36" s="23">
        <v>1022529.1330769165</v>
      </c>
    </row>
    <row r="37" spans="1:6" ht="15.75" thickBot="1">
      <c r="A37" s="5">
        <f t="shared" si="4"/>
        <v>10</v>
      </c>
      <c r="B37" s="24" t="s">
        <v>32</v>
      </c>
      <c r="C37" s="15">
        <v>-147348345.34999999</v>
      </c>
      <c r="D37" s="15">
        <v>-145961372.57230768</v>
      </c>
      <c r="E37" s="15">
        <v>-25354375.216923069</v>
      </c>
      <c r="F37" s="15">
        <v>-25291864.131538454</v>
      </c>
    </row>
    <row r="38" ht="15.75" thickTop="1"/>
    <row r="40" ht="17.25">
      <c r="A40" s="25" t="s">
        <v>33</v>
      </c>
    </row>
    <row r="41" ht="17.25">
      <c r="A41" t="s">
        <v>34</v>
      </c>
    </row>
    <row r="42" ht="17.25">
      <c r="A42" t="s">
        <v>35</v>
      </c>
    </row>
  </sheetData>
  <mergeCells count="9">
    <mergeCell ref="A25:A26"/>
    <mergeCell ref="B25:B26"/>
    <mergeCell ref="C25:D25"/>
    <mergeCell ref="E25:F25"/>
    <mergeCell ref="C7:O7"/>
    <mergeCell ref="A11:A12"/>
    <mergeCell ref="B11:B12"/>
    <mergeCell ref="C11:H11"/>
    <mergeCell ref="I11:N11"/>
  </mergeCells>
  <pageMargins left="0.7" right="0.7" top="0.75" bottom="0.75" header="0.3" footer="0.3"/>
  <pageSetup orientation="landscape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Pgs xmlns="F93C7107-1EF9-4D7C-AC00-9A81408C9B29" xsi:nil="true"/>
    <SRCH_DRSetNumber xmlns="8b86ae58-4ff9-4300-8876-bb89783e485c" xsi:nil="true"/>
    <MB xmlns="F93C7107-1EF9-4D7C-AC00-9A81408C9B29" xsi:nil="true"/>
    <SRCH_DocketId xmlns="8b86ae58-4ff9-4300-8876-bb89783e485c" xsi:nil="true"/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F93C7107-1EF9-4D7C-AC00-9A81408C9B29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A08470E81564B896DA91E288EE9B0" ma:contentTypeVersion="" ma:contentTypeDescription="Create a new document." ma:contentTypeScope="" ma:versionID="015bcc60da511b4279e2069c1f8c6599">
  <xsd:schema xmlns:xsd="http://www.w3.org/2001/XMLSchema" xmlns:xs="http://www.w3.org/2001/XMLSchema" xmlns:p="http://schemas.microsoft.com/office/2006/metadata/properties" xmlns:ns2="c85253b9-0a55-49a1-98ad-b5b6252d7079" xmlns:ns3="F93C7107-1EF9-4D7C-AC00-9A81408C9B29" xmlns:ns4="8b86ae58-4ff9-4300-8876-bb89783e485c" xmlns:ns5="3a6ed07f-74d3-4d6b-b2d6-faf8761c8676" targetNamespace="http://schemas.microsoft.com/office/2006/metadata/properties" ma:root="true" ma:fieldsID="67bdb1d6aa691022f75699139415b6b6" ns2:_="" ns3:_="" ns4:_="" ns5:_="">
    <xsd:import namespace="c85253b9-0a55-49a1-98ad-b5b6252d7079"/>
    <xsd:import namespace="F93C7107-1EF9-4D7C-AC00-9A81408C9B29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C7107-1EF9-4D7C-AC00-9A81408C9B2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A383DA-DB00-45B7-8638-B31C97C39A43}">
  <ds:schemaRefs>
    <ds:schemaRef ds:uri="http://schemas.microsoft.com/office/2006/documentManagement/types"/>
    <ds:schemaRef ds:uri="F93C7107-1EF9-4D7C-AC00-9A81408C9B2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3a6ed07f-74d3-4d6b-b2d6-faf8761c8676"/>
    <ds:schemaRef ds:uri="c85253b9-0a55-49a1-98ad-b5b6252d7079"/>
    <ds:schemaRef ds:uri="8b86ae58-4ff9-4300-8876-bb89783e48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87D9EB-11E5-4F19-8960-B2C84B7FA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93C7107-1EF9-4D7C-AC00-9A81408C9B29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B32A54-7616-4E65-B8BA-EE9B52B947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