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061F1816-B915-4D1F-881B-9651A469AA21}" xr6:coauthVersionLast="45" xr6:coauthVersionMax="45" xr10:uidLastSave="{00000000-0000-0000-0000-000000000000}"/>
  <bookViews>
    <workbookView xWindow="28965" yWindow="1005" windowWidth="25920" windowHeight="14025" xr2:uid="{75E04BAD-F97F-46D7-B3B4-0199FF12783D}"/>
  </bookViews>
  <sheets>
    <sheet name="Credit Calcu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19" i="1"/>
  <c r="E13" i="1" l="1"/>
  <c r="E12" i="1"/>
  <c r="B20" i="1"/>
  <c r="B16" i="1"/>
  <c r="E16" i="1" l="1"/>
  <c r="C20" i="1"/>
  <c r="E20" i="1" s="1"/>
  <c r="D20" i="1"/>
  <c r="B9" i="1"/>
  <c r="C16" i="1"/>
  <c r="D16" i="1"/>
  <c r="C14" i="1"/>
  <c r="D14" i="1"/>
  <c r="B14" i="1"/>
  <c r="E14" i="1" l="1"/>
</calcChain>
</file>

<file path=xl/sharedStrings.xml><?xml version="1.0" encoding="utf-8"?>
<sst xmlns="http://schemas.openxmlformats.org/spreadsheetml/2006/main" count="23" uniqueCount="19">
  <si>
    <t>CILC-1D</t>
  </si>
  <si>
    <t>CILC-1G</t>
  </si>
  <si>
    <t>CILC-1T</t>
  </si>
  <si>
    <t>Proposed CILC Credits</t>
  </si>
  <si>
    <t>% change in CILC Credits</t>
  </si>
  <si>
    <t>% change in CDR Credits</t>
  </si>
  <si>
    <t>Proposed Tariff Schedule Revenues</t>
  </si>
  <si>
    <t>Present CILC Credits (MFR E-5 line no. 6)</t>
  </si>
  <si>
    <t>Proposed change in CILC Credits (MFR E-5 line no. 34)</t>
  </si>
  <si>
    <t>Present Tariff Schedule Revenues (MFR E-5 line no. 4)</t>
  </si>
  <si>
    <t>Change in Tariff Schedule Revenues (MFR E-5 line no. 32)</t>
  </si>
  <si>
    <t>Total</t>
  </si>
  <si>
    <t>2022 CONSOLIDATED WITH RSAM</t>
  </si>
  <si>
    <t>Present CDR Credit (MFR A-3 CDR line no. 11)</t>
  </si>
  <si>
    <t>Proposed CDR Credit (MFR A-3 CDR line no. 11)</t>
  </si>
  <si>
    <t>$/kW</t>
  </si>
  <si>
    <t>Attachment 1</t>
  </si>
  <si>
    <t>20210015-EI</t>
  </si>
  <si>
    <t>FPL 026746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</si>
</sst>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7" fontId="2" fillId="0" borderId="0" xfId="0" applyNumberFormat="1" applyFont="1"/>
    <xf numFmtId="7" fontId="2" fillId="0" borderId="1" xfId="0" applyNumberFormat="1" applyFont="1" applyBorder="1"/>
    <xf numFmtId="10" fontId="2" fillId="0" borderId="0" xfId="1" applyNumberFormat="1" applyFont="1"/>
    <xf numFmtId="5" fontId="2" fillId="0" borderId="0" xfId="0" applyNumberFormat="1" applyFont="1"/>
    <xf numFmtId="5" fontId="2" fillId="0" borderId="1" xfId="0" applyNumberFormat="1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4EDE-7E52-4B52-BC5D-D33744C6A601}">
  <dimension ref="A1:E21"/>
  <sheetViews>
    <sheetView tabSelected="1" zoomScale="90" zoomScaleNormal="90" workbookViewId="0">
      <selection activeCell="E4" sqref="E4"/>
    </sheetView>
  </sheetViews>
  <sheetFormatPr defaultColWidth="8.7109375" defaultRowHeight="15" x14ac:dyDescent="0.2"/>
  <cols>
    <col min="1" max="1" width="58.42578125" style="1" customWidth="1"/>
    <col min="2" max="2" width="15.42578125" style="1" bestFit="1" customWidth="1"/>
    <col min="3" max="3" width="13.5703125" style="1" bestFit="1" customWidth="1"/>
    <col min="4" max="4" width="14.85546875" style="1" bestFit="1" customWidth="1"/>
    <col min="5" max="5" width="15.42578125" style="1" bestFit="1" customWidth="1"/>
    <col min="6" max="6" width="13.42578125" style="1" bestFit="1" customWidth="1"/>
    <col min="7" max="7" width="10.28515625" style="1" bestFit="1" customWidth="1"/>
    <col min="8" max="8" width="12.28515625" style="1" bestFit="1" customWidth="1"/>
    <col min="9" max="9" width="8.7109375" style="1"/>
    <col min="10" max="10" width="13.42578125" style="1" bestFit="1" customWidth="1"/>
    <col min="11" max="11" width="10.28515625" style="1" bestFit="1" customWidth="1"/>
    <col min="12" max="12" width="12.28515625" style="1" bestFit="1" customWidth="1"/>
    <col min="13" max="13" width="8" style="1" bestFit="1" customWidth="1"/>
    <col min="14" max="16384" width="8.7109375" style="1"/>
  </cols>
  <sheetData>
    <row r="1" spans="1:5" x14ac:dyDescent="0.2">
      <c r="A1" s="11" t="s">
        <v>18</v>
      </c>
    </row>
    <row r="2" spans="1:5" x14ac:dyDescent="0.2">
      <c r="A2" s="11" t="s">
        <v>17</v>
      </c>
    </row>
    <row r="3" spans="1:5" x14ac:dyDescent="0.2">
      <c r="A3" s="10"/>
    </row>
    <row r="4" spans="1:5" x14ac:dyDescent="0.2">
      <c r="A4" s="1" t="s">
        <v>16</v>
      </c>
    </row>
    <row r="5" spans="1:5" ht="15.75" x14ac:dyDescent="0.25">
      <c r="A5" s="2" t="s">
        <v>12</v>
      </c>
    </row>
    <row r="6" spans="1:5" ht="15.75" x14ac:dyDescent="0.25">
      <c r="B6" s="3" t="s">
        <v>15</v>
      </c>
    </row>
    <row r="7" spans="1:5" x14ac:dyDescent="0.2">
      <c r="A7" s="1" t="s">
        <v>13</v>
      </c>
      <c r="B7" s="4">
        <v>8.6999999999999993</v>
      </c>
    </row>
    <row r="8" spans="1:5" x14ac:dyDescent="0.2">
      <c r="A8" s="1" t="s">
        <v>14</v>
      </c>
      <c r="B8" s="5">
        <v>5.8</v>
      </c>
    </row>
    <row r="9" spans="1:5" x14ac:dyDescent="0.2">
      <c r="A9" s="1" t="s">
        <v>5</v>
      </c>
      <c r="B9" s="6">
        <f>(B8-B7)/B7</f>
        <v>-0.33333333333333331</v>
      </c>
    </row>
    <row r="11" spans="1:5" ht="15.75" x14ac:dyDescent="0.25">
      <c r="B11" s="3" t="s">
        <v>0</v>
      </c>
      <c r="C11" s="3" t="s">
        <v>1</v>
      </c>
      <c r="D11" s="3" t="s">
        <v>2</v>
      </c>
      <c r="E11" s="3" t="s">
        <v>11</v>
      </c>
    </row>
    <row r="12" spans="1:5" x14ac:dyDescent="0.2">
      <c r="A12" s="1" t="s">
        <v>7</v>
      </c>
      <c r="B12" s="7">
        <v>32089464.931186125</v>
      </c>
      <c r="C12" s="7">
        <v>1201792.2800444218</v>
      </c>
      <c r="D12" s="7">
        <v>11960560.040442098</v>
      </c>
      <c r="E12" s="7">
        <f>SUM(B12:D12)</f>
        <v>45251817.25167264</v>
      </c>
    </row>
    <row r="13" spans="1:5" x14ac:dyDescent="0.2">
      <c r="A13" s="1" t="s">
        <v>8</v>
      </c>
      <c r="B13" s="8">
        <v>-10695418.661564335</v>
      </c>
      <c r="C13" s="8">
        <v>-400557.36693880579</v>
      </c>
      <c r="D13" s="8">
        <v>-3986454.6614793511</v>
      </c>
      <c r="E13" s="8">
        <f t="shared" ref="E13:E14" si="0">SUM(B13:D13)</f>
        <v>-15082430.689982492</v>
      </c>
    </row>
    <row r="14" spans="1:5" x14ac:dyDescent="0.2">
      <c r="A14" s="1" t="s">
        <v>3</v>
      </c>
      <c r="B14" s="7">
        <f>SUM(B12:B13)</f>
        <v>21394046.269621789</v>
      </c>
      <c r="C14" s="7">
        <f t="shared" ref="C14:D14" si="1">SUM(C12:C13)</f>
        <v>801234.913105616</v>
      </c>
      <c r="D14" s="7">
        <f t="shared" si="1"/>
        <v>7974105.3789627468</v>
      </c>
      <c r="E14" s="7">
        <f t="shared" si="0"/>
        <v>30169386.561690152</v>
      </c>
    </row>
    <row r="16" spans="1:5" x14ac:dyDescent="0.2">
      <c r="A16" s="1" t="s">
        <v>4</v>
      </c>
      <c r="B16" s="6">
        <f>B13/B12</f>
        <v>-0.33329999999999999</v>
      </c>
      <c r="C16" s="6">
        <f t="shared" ref="C16:E16" si="2">C13/C12</f>
        <v>-0.33329999999999999</v>
      </c>
      <c r="D16" s="6">
        <f t="shared" si="2"/>
        <v>-0.33329999999999999</v>
      </c>
      <c r="E16" s="6">
        <f t="shared" si="2"/>
        <v>-0.33330000000000004</v>
      </c>
    </row>
    <row r="18" spans="1:5" ht="15.75" x14ac:dyDescent="0.25">
      <c r="B18" s="3" t="s">
        <v>0</v>
      </c>
      <c r="C18" s="3" t="s">
        <v>1</v>
      </c>
      <c r="D18" s="3" t="s">
        <v>2</v>
      </c>
      <c r="E18" s="3" t="s">
        <v>11</v>
      </c>
    </row>
    <row r="19" spans="1:5" x14ac:dyDescent="0.2">
      <c r="A19" s="1" t="s">
        <v>9</v>
      </c>
      <c r="B19" s="7">
        <v>73052306.090096667</v>
      </c>
      <c r="C19" s="7">
        <v>3866519.7746574678</v>
      </c>
      <c r="D19" s="7">
        <v>29430335.48319174</v>
      </c>
      <c r="E19" s="7">
        <f t="shared" ref="E19:E21" si="3">SUM(B19:D19)</f>
        <v>106349161.34794588</v>
      </c>
    </row>
    <row r="20" spans="1:5" x14ac:dyDescent="0.2">
      <c r="A20" s="1" t="s">
        <v>10</v>
      </c>
      <c r="B20" s="8">
        <f>B21-B19</f>
        <v>33087669.469903335</v>
      </c>
      <c r="C20" s="8">
        <f>C21-C19</f>
        <v>1434305.1453425321</v>
      </c>
      <c r="D20" s="8">
        <f>D21-D19</f>
        <v>14811831.926808257</v>
      </c>
      <c r="E20" s="8">
        <f t="shared" si="3"/>
        <v>49333806.542054117</v>
      </c>
    </row>
    <row r="21" spans="1:5" x14ac:dyDescent="0.2">
      <c r="A21" s="9" t="s">
        <v>6</v>
      </c>
      <c r="B21" s="7">
        <v>106139975.56</v>
      </c>
      <c r="C21" s="7">
        <v>5300824.92</v>
      </c>
      <c r="D21" s="7">
        <v>44242167.409999996</v>
      </c>
      <c r="E21" s="7">
        <f t="shared" si="3"/>
        <v>155682967.88999999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06D7AE9AC21249AD064EC4769C2865" ma:contentTypeVersion="" ma:contentTypeDescription="Create a new document." ma:contentTypeScope="" ma:versionID="5d1e7e8d8f2fdbe3313e410c2e5496a8">
  <xsd:schema xmlns:xsd="http://www.w3.org/2001/XMLSchema" xmlns:xs="http://www.w3.org/2001/XMLSchema" xmlns:p="http://schemas.microsoft.com/office/2006/metadata/properties" xmlns:ns2="c85253b9-0a55-49a1-98ad-b5b6252d7079" xmlns:ns3="F4BA9093-066E-4A44-930C-B1CD76F4C900" xmlns:ns4="8b86ae58-4ff9-4300-8876-bb89783e485c" xmlns:ns5="3a6ed07f-74d3-4d6b-b2d6-faf8761c8676" targetNamespace="http://schemas.microsoft.com/office/2006/metadata/properties" ma:root="true" ma:fieldsID="ce3acf3f3e71797884d1cb3120e14fea" ns2:_="" ns3:_="" ns4:_="" ns5:_="">
    <xsd:import namespace="c85253b9-0a55-49a1-98ad-b5b6252d7079"/>
    <xsd:import namespace="F4BA9093-066E-4A44-930C-B1CD76F4C90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A9093-066E-4A44-930C-B1CD76F4C90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quence_x0020_Number xmlns="F4BA9093-066E-4A44-930C-B1CD76F4C900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Pgs xmlns="F4BA9093-066E-4A44-930C-B1CD76F4C900" xsi:nil="true"/>
    <CaseJurisdiction xmlns="8b86ae58-4ff9-4300-8876-bb89783e485c" xsi:nil="true"/>
    <SRCH_DRItemNumber xmlns="8b86ae58-4ff9-4300-8876-bb89783e485c" xsi:nil="true"/>
    <MB xmlns="F4BA9093-066E-4A44-930C-B1CD76F4C90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C9DBE56F-E9E4-40AA-9004-2BE0A9002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F4BA9093-066E-4A44-930C-B1CD76F4C90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DD40F-9B30-453E-B556-75E757FBCC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C78837-4ED5-41E9-AE24-4E4B354D3D5C}">
  <ds:schemaRefs>
    <ds:schemaRef ds:uri="http://purl.org/dc/dcmitype/"/>
    <ds:schemaRef ds:uri="http://schemas.microsoft.com/office/infopath/2007/PartnerControls"/>
    <ds:schemaRef ds:uri="F4BA9093-066E-4A44-930C-B1CD76F4C900"/>
    <ds:schemaRef ds:uri="http://purl.org/dc/elements/1.1/"/>
    <ds:schemaRef ds:uri="http://schemas.microsoft.com/office/2006/metadata/properties"/>
    <ds:schemaRef ds:uri="3a6ed07f-74d3-4d6b-b2d6-faf8761c8676"/>
    <ds:schemaRef ds:uri="c85253b9-0a55-49a1-98ad-b5b6252d707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b86ae58-4ff9-4300-8876-bb89783e485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2021-04-19T20:01:57Z</dcterms:created>
  <dcterms:modified xsi:type="dcterms:W3CDTF">2021-05-03T23:28:03Z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0x0101008206D7AE9AC21249AD064EC4769C2865</vt:lpwstr>
  </property>
</Properties>
</file>