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point1\p_drive\Departments &amp; Divisions\Florida Regulatory\Rate Proceedings\2022 Natural Gas 20220067-GU\ROG's and POD's\OPC\POD 1-59\Filing\"/>
    </mc:Choice>
  </mc:AlternateContent>
  <bookViews>
    <workbookView xWindow="0" yWindow="0" windowWidth="19200" windowHeight="5250" activeTab="1"/>
  </bookViews>
  <sheets>
    <sheet name="2022 plant additions" sheetId="1" r:id="rId1"/>
    <sheet name="2022 plant retirements" sheetId="3" r:id="rId2"/>
    <sheet name="2023 plant additions" sheetId="2" r:id="rId3"/>
    <sheet name="2023 plant retirements" sheetId="5" r:id="rId4"/>
    <sheet name="2022 CWIP" sheetId="11" r:id="rId5"/>
    <sheet name="2023 CWIP" sheetId="4" r:id="rId6"/>
    <sheet name="2022 BS with CWIP" sheetId="9" r:id="rId7"/>
    <sheet name="2023 BS with CWIP" sheetId="10" r:id="rId8"/>
  </sheets>
  <externalReferences>
    <externalReference r:id="rId9"/>
  </externalReferenc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9" l="1"/>
  <c r="H15" i="9"/>
  <c r="G15" i="9"/>
  <c r="F15" i="9"/>
  <c r="E15" i="9"/>
  <c r="D15" i="9"/>
  <c r="C18" i="10" l="1"/>
  <c r="C17" i="10"/>
  <c r="P17" i="10" s="1"/>
  <c r="G51" i="11" l="1"/>
  <c r="H51" i="11"/>
  <c r="A20" i="1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19" i="11"/>
  <c r="A18" i="11"/>
  <c r="A17" i="11"/>
  <c r="E51" i="11"/>
  <c r="B8" i="11"/>
  <c r="B6" i="11"/>
  <c r="O52" i="5" l="1"/>
  <c r="N52" i="5"/>
  <c r="M52" i="5"/>
  <c r="L52" i="5"/>
  <c r="K52" i="5"/>
  <c r="J52" i="5"/>
  <c r="I52" i="5"/>
  <c r="H52" i="5"/>
  <c r="G52" i="5"/>
  <c r="F52" i="5"/>
  <c r="E52" i="5"/>
  <c r="D52" i="5"/>
  <c r="O51" i="5"/>
  <c r="N51" i="5"/>
  <c r="M51" i="5"/>
  <c r="L51" i="5"/>
  <c r="K51" i="5"/>
  <c r="J51" i="5"/>
  <c r="I51" i="5"/>
  <c r="H51" i="5"/>
  <c r="G51" i="5"/>
  <c r="F51" i="5"/>
  <c r="E51" i="5"/>
  <c r="D51" i="5"/>
  <c r="O50" i="5"/>
  <c r="N50" i="5"/>
  <c r="M50" i="5"/>
  <c r="L50" i="5"/>
  <c r="K50" i="5"/>
  <c r="J50" i="5"/>
  <c r="I50" i="5"/>
  <c r="H50" i="5"/>
  <c r="G50" i="5"/>
  <c r="F50" i="5"/>
  <c r="E50" i="5"/>
  <c r="D50" i="5"/>
  <c r="O49" i="5"/>
  <c r="N49" i="5"/>
  <c r="M49" i="5"/>
  <c r="L49" i="5"/>
  <c r="K49" i="5"/>
  <c r="J49" i="5"/>
  <c r="I49" i="5"/>
  <c r="H49" i="5"/>
  <c r="G49" i="5"/>
  <c r="F49" i="5"/>
  <c r="E49" i="5"/>
  <c r="D49" i="5"/>
  <c r="O48" i="5"/>
  <c r="N48" i="5"/>
  <c r="M48" i="5"/>
  <c r="L48" i="5"/>
  <c r="K48" i="5"/>
  <c r="J48" i="5"/>
  <c r="I48" i="5"/>
  <c r="H48" i="5"/>
  <c r="G48" i="5"/>
  <c r="F48" i="5"/>
  <c r="E48" i="5"/>
  <c r="D48" i="5"/>
  <c r="O47" i="5"/>
  <c r="N47" i="5"/>
  <c r="M47" i="5"/>
  <c r="L47" i="5"/>
  <c r="K47" i="5"/>
  <c r="J47" i="5"/>
  <c r="I47" i="5"/>
  <c r="H47" i="5"/>
  <c r="G47" i="5"/>
  <c r="F47" i="5"/>
  <c r="E47" i="5"/>
  <c r="D47" i="5"/>
  <c r="O46" i="5"/>
  <c r="N46" i="5"/>
  <c r="M46" i="5"/>
  <c r="L46" i="5"/>
  <c r="K46" i="5"/>
  <c r="J46" i="5"/>
  <c r="I46" i="5"/>
  <c r="H46" i="5"/>
  <c r="G46" i="5"/>
  <c r="F46" i="5"/>
  <c r="E46" i="5"/>
  <c r="D46" i="5"/>
  <c r="O45" i="5"/>
  <c r="N45" i="5"/>
  <c r="M45" i="5"/>
  <c r="L45" i="5"/>
  <c r="K45" i="5"/>
  <c r="J45" i="5"/>
  <c r="I45" i="5"/>
  <c r="H45" i="5"/>
  <c r="G45" i="5"/>
  <c r="F45" i="5"/>
  <c r="E45" i="5"/>
  <c r="D45" i="5"/>
  <c r="O44" i="5"/>
  <c r="N44" i="5"/>
  <c r="M44" i="5"/>
  <c r="L44" i="5"/>
  <c r="K44" i="5"/>
  <c r="J44" i="5"/>
  <c r="I44" i="5"/>
  <c r="H44" i="5"/>
  <c r="G44" i="5"/>
  <c r="F44" i="5"/>
  <c r="E44" i="5"/>
  <c r="D44" i="5"/>
  <c r="O43" i="5"/>
  <c r="N43" i="5"/>
  <c r="M43" i="5"/>
  <c r="L43" i="5"/>
  <c r="K43" i="5"/>
  <c r="J43" i="5"/>
  <c r="I43" i="5"/>
  <c r="H43" i="5"/>
  <c r="G43" i="5"/>
  <c r="F43" i="5"/>
  <c r="E43" i="5"/>
  <c r="D43" i="5"/>
  <c r="O42" i="5"/>
  <c r="N42" i="5"/>
  <c r="M42" i="5"/>
  <c r="L42" i="5"/>
  <c r="K42" i="5"/>
  <c r="J42" i="5"/>
  <c r="I42" i="5"/>
  <c r="H42" i="5"/>
  <c r="G42" i="5"/>
  <c r="F42" i="5"/>
  <c r="E42" i="5"/>
  <c r="D42" i="5"/>
  <c r="O41" i="5"/>
  <c r="N41" i="5"/>
  <c r="M41" i="5"/>
  <c r="L41" i="5"/>
  <c r="K41" i="5"/>
  <c r="J41" i="5"/>
  <c r="I41" i="5"/>
  <c r="H41" i="5"/>
  <c r="G41" i="5"/>
  <c r="F41" i="5"/>
  <c r="E41" i="5"/>
  <c r="D41" i="5"/>
  <c r="O40" i="5"/>
  <c r="N40" i="5"/>
  <c r="M40" i="5"/>
  <c r="L40" i="5"/>
  <c r="K40" i="5"/>
  <c r="J40" i="5"/>
  <c r="I40" i="5"/>
  <c r="H40" i="5"/>
  <c r="G40" i="5"/>
  <c r="F40" i="5"/>
  <c r="E40" i="5"/>
  <c r="D40" i="5"/>
  <c r="O39" i="5"/>
  <c r="N39" i="5"/>
  <c r="M39" i="5"/>
  <c r="L39" i="5"/>
  <c r="K39" i="5"/>
  <c r="J39" i="5"/>
  <c r="I39" i="5"/>
  <c r="H39" i="5"/>
  <c r="G39" i="5"/>
  <c r="F39" i="5"/>
  <c r="E39" i="5"/>
  <c r="D39" i="5"/>
  <c r="O38" i="5"/>
  <c r="N38" i="5"/>
  <c r="M38" i="5"/>
  <c r="L38" i="5"/>
  <c r="K38" i="5"/>
  <c r="J38" i="5"/>
  <c r="I38" i="5"/>
  <c r="H38" i="5"/>
  <c r="G38" i="5"/>
  <c r="F38" i="5"/>
  <c r="E38" i="5"/>
  <c r="D38" i="5"/>
  <c r="O37" i="5"/>
  <c r="N37" i="5"/>
  <c r="M37" i="5"/>
  <c r="L37" i="5"/>
  <c r="K37" i="5"/>
  <c r="J37" i="5"/>
  <c r="I37" i="5"/>
  <c r="H37" i="5"/>
  <c r="G37" i="5"/>
  <c r="F37" i="5"/>
  <c r="E37" i="5"/>
  <c r="D37" i="5"/>
  <c r="O36" i="5"/>
  <c r="N36" i="5"/>
  <c r="M36" i="5"/>
  <c r="L36" i="5"/>
  <c r="K36" i="5"/>
  <c r="J36" i="5"/>
  <c r="I36" i="5"/>
  <c r="H36" i="5"/>
  <c r="G36" i="5"/>
  <c r="F36" i="5"/>
  <c r="E36" i="5"/>
  <c r="D36" i="5"/>
  <c r="O35" i="5"/>
  <c r="N35" i="5"/>
  <c r="M35" i="5"/>
  <c r="L35" i="5"/>
  <c r="K35" i="5"/>
  <c r="J35" i="5"/>
  <c r="I35" i="5"/>
  <c r="H35" i="5"/>
  <c r="G35" i="5"/>
  <c r="F35" i="5"/>
  <c r="E35" i="5"/>
  <c r="D35" i="5"/>
  <c r="O34" i="5"/>
  <c r="N34" i="5"/>
  <c r="M34" i="5"/>
  <c r="L34" i="5"/>
  <c r="K34" i="5"/>
  <c r="J34" i="5"/>
  <c r="I34" i="5"/>
  <c r="H34" i="5"/>
  <c r="G34" i="5"/>
  <c r="F34" i="5"/>
  <c r="E34" i="5"/>
  <c r="D34" i="5"/>
  <c r="O33" i="5"/>
  <c r="N33" i="5"/>
  <c r="M33" i="5"/>
  <c r="L33" i="5"/>
  <c r="K33" i="5"/>
  <c r="J33" i="5"/>
  <c r="I33" i="5"/>
  <c r="H33" i="5"/>
  <c r="G33" i="5"/>
  <c r="F33" i="5"/>
  <c r="E33" i="5"/>
  <c r="D33" i="5"/>
  <c r="O32" i="5"/>
  <c r="N32" i="5"/>
  <c r="M32" i="5"/>
  <c r="L32" i="5"/>
  <c r="K32" i="5"/>
  <c r="J32" i="5"/>
  <c r="I32" i="5"/>
  <c r="H32" i="5"/>
  <c r="G32" i="5"/>
  <c r="F32" i="5"/>
  <c r="E32" i="5"/>
  <c r="D32" i="5"/>
  <c r="O31" i="5"/>
  <c r="N31" i="5"/>
  <c r="M31" i="5"/>
  <c r="L31" i="5"/>
  <c r="K31" i="5"/>
  <c r="J31" i="5"/>
  <c r="I31" i="5"/>
  <c r="H31" i="5"/>
  <c r="G31" i="5"/>
  <c r="F31" i="5"/>
  <c r="E31" i="5"/>
  <c r="D31" i="5"/>
  <c r="O30" i="5"/>
  <c r="N30" i="5"/>
  <c r="M30" i="5"/>
  <c r="L30" i="5"/>
  <c r="K30" i="5"/>
  <c r="J30" i="5"/>
  <c r="I30" i="5"/>
  <c r="H30" i="5"/>
  <c r="G30" i="5"/>
  <c r="F30" i="5"/>
  <c r="E30" i="5"/>
  <c r="D30" i="5"/>
  <c r="O29" i="5"/>
  <c r="N29" i="5"/>
  <c r="M29" i="5"/>
  <c r="L29" i="5"/>
  <c r="K29" i="5"/>
  <c r="J29" i="5"/>
  <c r="I29" i="5"/>
  <c r="H29" i="5"/>
  <c r="G29" i="5"/>
  <c r="F29" i="5"/>
  <c r="E29" i="5"/>
  <c r="D29" i="5"/>
  <c r="O28" i="5"/>
  <c r="N28" i="5"/>
  <c r="M28" i="5"/>
  <c r="L28" i="5"/>
  <c r="K28" i="5"/>
  <c r="J28" i="5"/>
  <c r="I28" i="5"/>
  <c r="H28" i="5"/>
  <c r="G28" i="5"/>
  <c r="F28" i="5"/>
  <c r="E28" i="5"/>
  <c r="D28" i="5"/>
  <c r="O27" i="5"/>
  <c r="N27" i="5"/>
  <c r="M27" i="5"/>
  <c r="L27" i="5"/>
  <c r="K27" i="5"/>
  <c r="J27" i="5"/>
  <c r="I27" i="5"/>
  <c r="H27" i="5"/>
  <c r="G27" i="5"/>
  <c r="F27" i="5"/>
  <c r="E27" i="5"/>
  <c r="D27" i="5"/>
  <c r="O26" i="5"/>
  <c r="N26" i="5"/>
  <c r="M26" i="5"/>
  <c r="L26" i="5"/>
  <c r="K26" i="5"/>
  <c r="J26" i="5"/>
  <c r="I26" i="5"/>
  <c r="H26" i="5"/>
  <c r="G26" i="5"/>
  <c r="F26" i="5"/>
  <c r="E26" i="5"/>
  <c r="D26" i="5"/>
  <c r="O25" i="5"/>
  <c r="N25" i="5"/>
  <c r="M25" i="5"/>
  <c r="L25" i="5"/>
  <c r="K25" i="5"/>
  <c r="J25" i="5"/>
  <c r="I25" i="5"/>
  <c r="H25" i="5"/>
  <c r="G25" i="5"/>
  <c r="F25" i="5"/>
  <c r="E25" i="5"/>
  <c r="D25" i="5"/>
  <c r="O24" i="5"/>
  <c r="N24" i="5"/>
  <c r="M24" i="5"/>
  <c r="L24" i="5"/>
  <c r="K24" i="5"/>
  <c r="J24" i="5"/>
  <c r="I24" i="5"/>
  <c r="H24" i="5"/>
  <c r="G24" i="5"/>
  <c r="F24" i="5"/>
  <c r="E24" i="5"/>
  <c r="D24" i="5"/>
  <c r="O23" i="5"/>
  <c r="N23" i="5"/>
  <c r="M23" i="5"/>
  <c r="L23" i="5"/>
  <c r="K23" i="5"/>
  <c r="J23" i="5"/>
  <c r="I23" i="5"/>
  <c r="H23" i="5"/>
  <c r="G23" i="5"/>
  <c r="F23" i="5"/>
  <c r="E23" i="5"/>
  <c r="D23" i="5"/>
  <c r="O22" i="5"/>
  <c r="N22" i="5"/>
  <c r="M22" i="5"/>
  <c r="L22" i="5"/>
  <c r="K22" i="5"/>
  <c r="J22" i="5"/>
  <c r="I22" i="5"/>
  <c r="H22" i="5"/>
  <c r="G22" i="5"/>
  <c r="F22" i="5"/>
  <c r="E22" i="5"/>
  <c r="D22" i="5"/>
  <c r="O21" i="5"/>
  <c r="N21" i="5"/>
  <c r="M21" i="5"/>
  <c r="L21" i="5"/>
  <c r="K21" i="5"/>
  <c r="J21" i="5"/>
  <c r="I21" i="5"/>
  <c r="H21" i="5"/>
  <c r="G21" i="5"/>
  <c r="F21" i="5"/>
  <c r="E21" i="5"/>
  <c r="D21" i="5"/>
  <c r="O20" i="5"/>
  <c r="N20" i="5"/>
  <c r="M20" i="5"/>
  <c r="L20" i="5"/>
  <c r="K20" i="5"/>
  <c r="J20" i="5"/>
  <c r="I20" i="5"/>
  <c r="H20" i="5"/>
  <c r="G20" i="5"/>
  <c r="F20" i="5"/>
  <c r="E20" i="5"/>
  <c r="D20" i="5"/>
  <c r="O19" i="5"/>
  <c r="N19" i="5"/>
  <c r="M19" i="5"/>
  <c r="L19" i="5"/>
  <c r="K19" i="5"/>
  <c r="J19" i="5"/>
  <c r="I19" i="5"/>
  <c r="H19" i="5"/>
  <c r="G19" i="5"/>
  <c r="F19" i="5"/>
  <c r="E19" i="5"/>
  <c r="D19" i="5"/>
  <c r="O18" i="5"/>
  <c r="N18" i="5"/>
  <c r="M18" i="5"/>
  <c r="L18" i="5"/>
  <c r="K18" i="5"/>
  <c r="J18" i="5"/>
  <c r="I18" i="5"/>
  <c r="H18" i="5"/>
  <c r="G18" i="5"/>
  <c r="F18" i="5"/>
  <c r="E18" i="5"/>
  <c r="D18" i="5"/>
  <c r="O17" i="5"/>
  <c r="N17" i="5"/>
  <c r="M17" i="5"/>
  <c r="L17" i="5"/>
  <c r="K17" i="5"/>
  <c r="J17" i="5"/>
  <c r="I17" i="5"/>
  <c r="H17" i="5"/>
  <c r="G17" i="5"/>
  <c r="F17" i="5"/>
  <c r="E17" i="5"/>
  <c r="D17" i="5"/>
  <c r="O16" i="5"/>
  <c r="N16" i="5"/>
  <c r="M16" i="5"/>
  <c r="L16" i="5"/>
  <c r="K16" i="5"/>
  <c r="J16" i="5"/>
  <c r="I16" i="5"/>
  <c r="H16" i="5"/>
  <c r="G16" i="5"/>
  <c r="F16" i="5"/>
  <c r="E16" i="5"/>
  <c r="D16" i="5"/>
  <c r="E15" i="5"/>
  <c r="F15" i="5"/>
  <c r="G15" i="5"/>
  <c r="H15" i="5"/>
  <c r="I15" i="5"/>
  <c r="J15" i="5"/>
  <c r="K15" i="5"/>
  <c r="L15" i="5"/>
  <c r="M15" i="5"/>
  <c r="N15" i="5"/>
  <c r="O15" i="5"/>
  <c r="D15" i="5"/>
  <c r="O52" i="3"/>
  <c r="N52" i="3"/>
  <c r="M52" i="3"/>
  <c r="L52" i="3"/>
  <c r="K52" i="3"/>
  <c r="J52" i="3"/>
  <c r="I52" i="3"/>
  <c r="H52" i="3"/>
  <c r="G52" i="3"/>
  <c r="F52" i="3"/>
  <c r="E52" i="3"/>
  <c r="D52" i="3"/>
  <c r="O51" i="3"/>
  <c r="N51" i="3"/>
  <c r="M51" i="3"/>
  <c r="L51" i="3"/>
  <c r="K51" i="3"/>
  <c r="J51" i="3"/>
  <c r="I51" i="3"/>
  <c r="H51" i="3"/>
  <c r="G51" i="3"/>
  <c r="F51" i="3"/>
  <c r="E51" i="3"/>
  <c r="D51" i="3"/>
  <c r="O50" i="3"/>
  <c r="N50" i="3"/>
  <c r="M50" i="3"/>
  <c r="L50" i="3"/>
  <c r="K50" i="3"/>
  <c r="J50" i="3"/>
  <c r="I50" i="3"/>
  <c r="H50" i="3"/>
  <c r="G50" i="3"/>
  <c r="F50" i="3"/>
  <c r="E50" i="3"/>
  <c r="D50" i="3"/>
  <c r="O49" i="3"/>
  <c r="N49" i="3"/>
  <c r="M49" i="3"/>
  <c r="L49" i="3"/>
  <c r="K49" i="3"/>
  <c r="J49" i="3"/>
  <c r="I49" i="3"/>
  <c r="H49" i="3"/>
  <c r="G49" i="3"/>
  <c r="F49" i="3"/>
  <c r="E49" i="3"/>
  <c r="D49" i="3"/>
  <c r="O48" i="3"/>
  <c r="N48" i="3"/>
  <c r="M48" i="3"/>
  <c r="L48" i="3"/>
  <c r="K48" i="3"/>
  <c r="J48" i="3"/>
  <c r="I48" i="3"/>
  <c r="H48" i="3"/>
  <c r="G48" i="3"/>
  <c r="F48" i="3"/>
  <c r="E48" i="3"/>
  <c r="D48" i="3"/>
  <c r="O47" i="3"/>
  <c r="N47" i="3"/>
  <c r="M47" i="3"/>
  <c r="L47" i="3"/>
  <c r="K47" i="3"/>
  <c r="J47" i="3"/>
  <c r="I47" i="3"/>
  <c r="H47" i="3"/>
  <c r="G47" i="3"/>
  <c r="F47" i="3"/>
  <c r="E47" i="3"/>
  <c r="D47" i="3"/>
  <c r="O46" i="3"/>
  <c r="N46" i="3"/>
  <c r="M46" i="3"/>
  <c r="L46" i="3"/>
  <c r="K46" i="3"/>
  <c r="J46" i="3"/>
  <c r="I46" i="3"/>
  <c r="H46" i="3"/>
  <c r="G46" i="3"/>
  <c r="F46" i="3"/>
  <c r="E46" i="3"/>
  <c r="D46" i="3"/>
  <c r="O45" i="3"/>
  <c r="N45" i="3"/>
  <c r="M45" i="3"/>
  <c r="L45" i="3"/>
  <c r="K45" i="3"/>
  <c r="J45" i="3"/>
  <c r="I45" i="3"/>
  <c r="H45" i="3"/>
  <c r="G45" i="3"/>
  <c r="F45" i="3"/>
  <c r="E45" i="3"/>
  <c r="D45" i="3"/>
  <c r="O44" i="3"/>
  <c r="N44" i="3"/>
  <c r="M44" i="3"/>
  <c r="L44" i="3"/>
  <c r="K44" i="3"/>
  <c r="J44" i="3"/>
  <c r="I44" i="3"/>
  <c r="H44" i="3"/>
  <c r="G44" i="3"/>
  <c r="F44" i="3"/>
  <c r="E44" i="3"/>
  <c r="D44" i="3"/>
  <c r="O43" i="3"/>
  <c r="N43" i="3"/>
  <c r="M43" i="3"/>
  <c r="L43" i="3"/>
  <c r="K43" i="3"/>
  <c r="J43" i="3"/>
  <c r="I43" i="3"/>
  <c r="H43" i="3"/>
  <c r="G43" i="3"/>
  <c r="F43" i="3"/>
  <c r="E43" i="3"/>
  <c r="D43" i="3"/>
  <c r="O42" i="3"/>
  <c r="N42" i="3"/>
  <c r="M42" i="3"/>
  <c r="L42" i="3"/>
  <c r="K42" i="3"/>
  <c r="J42" i="3"/>
  <c r="I42" i="3"/>
  <c r="H42" i="3"/>
  <c r="G42" i="3"/>
  <c r="F42" i="3"/>
  <c r="E42" i="3"/>
  <c r="D42" i="3"/>
  <c r="O41" i="3"/>
  <c r="N41" i="3"/>
  <c r="M41" i="3"/>
  <c r="L41" i="3"/>
  <c r="K41" i="3"/>
  <c r="J41" i="3"/>
  <c r="I41" i="3"/>
  <c r="H41" i="3"/>
  <c r="G41" i="3"/>
  <c r="F41" i="3"/>
  <c r="E41" i="3"/>
  <c r="D41" i="3"/>
  <c r="O40" i="3"/>
  <c r="N40" i="3"/>
  <c r="M40" i="3"/>
  <c r="L40" i="3"/>
  <c r="K40" i="3"/>
  <c r="J40" i="3"/>
  <c r="I40" i="3"/>
  <c r="H40" i="3"/>
  <c r="G40" i="3"/>
  <c r="F40" i="3"/>
  <c r="E40" i="3"/>
  <c r="D40" i="3"/>
  <c r="O39" i="3"/>
  <c r="N39" i="3"/>
  <c r="M39" i="3"/>
  <c r="L39" i="3"/>
  <c r="K39" i="3"/>
  <c r="J39" i="3"/>
  <c r="I39" i="3"/>
  <c r="H39" i="3"/>
  <c r="G39" i="3"/>
  <c r="F39" i="3"/>
  <c r="E39" i="3"/>
  <c r="D39" i="3"/>
  <c r="O38" i="3"/>
  <c r="N38" i="3"/>
  <c r="M38" i="3"/>
  <c r="L38" i="3"/>
  <c r="K38" i="3"/>
  <c r="J38" i="3"/>
  <c r="I38" i="3"/>
  <c r="H38" i="3"/>
  <c r="G38" i="3"/>
  <c r="F38" i="3"/>
  <c r="E38" i="3"/>
  <c r="D38" i="3"/>
  <c r="O37" i="3"/>
  <c r="N37" i="3"/>
  <c r="M37" i="3"/>
  <c r="L37" i="3"/>
  <c r="K37" i="3"/>
  <c r="J37" i="3"/>
  <c r="I37" i="3"/>
  <c r="H37" i="3"/>
  <c r="G37" i="3"/>
  <c r="F37" i="3"/>
  <c r="E37" i="3"/>
  <c r="D37" i="3"/>
  <c r="O36" i="3"/>
  <c r="N36" i="3"/>
  <c r="M36" i="3"/>
  <c r="L36" i="3"/>
  <c r="K36" i="3"/>
  <c r="J36" i="3"/>
  <c r="I36" i="3"/>
  <c r="H36" i="3"/>
  <c r="G36" i="3"/>
  <c r="F36" i="3"/>
  <c r="E36" i="3"/>
  <c r="D36" i="3"/>
  <c r="O35" i="3"/>
  <c r="N35" i="3"/>
  <c r="M35" i="3"/>
  <c r="L35" i="3"/>
  <c r="K35" i="3"/>
  <c r="J35" i="3"/>
  <c r="I35" i="3"/>
  <c r="H35" i="3"/>
  <c r="G35" i="3"/>
  <c r="F35" i="3"/>
  <c r="E35" i="3"/>
  <c r="D35" i="3"/>
  <c r="O34" i="3"/>
  <c r="N34" i="3"/>
  <c r="M34" i="3"/>
  <c r="L34" i="3"/>
  <c r="K34" i="3"/>
  <c r="J34" i="3"/>
  <c r="I34" i="3"/>
  <c r="H34" i="3"/>
  <c r="G34" i="3"/>
  <c r="F34" i="3"/>
  <c r="E34" i="3"/>
  <c r="D34" i="3"/>
  <c r="O33" i="3"/>
  <c r="N33" i="3"/>
  <c r="M33" i="3"/>
  <c r="L33" i="3"/>
  <c r="K33" i="3"/>
  <c r="J33" i="3"/>
  <c r="I33" i="3"/>
  <c r="H33" i="3"/>
  <c r="G33" i="3"/>
  <c r="F33" i="3"/>
  <c r="E33" i="3"/>
  <c r="D33" i="3"/>
  <c r="O32" i="3"/>
  <c r="N32" i="3"/>
  <c r="M32" i="3"/>
  <c r="L32" i="3"/>
  <c r="K32" i="3"/>
  <c r="J32" i="3"/>
  <c r="I32" i="3"/>
  <c r="H32" i="3"/>
  <c r="G32" i="3"/>
  <c r="F32" i="3"/>
  <c r="E32" i="3"/>
  <c r="D32" i="3"/>
  <c r="O31" i="3"/>
  <c r="N31" i="3"/>
  <c r="M31" i="3"/>
  <c r="L31" i="3"/>
  <c r="K31" i="3"/>
  <c r="J31" i="3"/>
  <c r="I31" i="3"/>
  <c r="H31" i="3"/>
  <c r="G31" i="3"/>
  <c r="F31" i="3"/>
  <c r="E31" i="3"/>
  <c r="D31" i="3"/>
  <c r="O30" i="3"/>
  <c r="N30" i="3"/>
  <c r="M30" i="3"/>
  <c r="L30" i="3"/>
  <c r="K30" i="3"/>
  <c r="J30" i="3"/>
  <c r="I30" i="3"/>
  <c r="H30" i="3"/>
  <c r="G30" i="3"/>
  <c r="F30" i="3"/>
  <c r="E30" i="3"/>
  <c r="D30" i="3"/>
  <c r="O29" i="3"/>
  <c r="N29" i="3"/>
  <c r="M29" i="3"/>
  <c r="L29" i="3"/>
  <c r="K29" i="3"/>
  <c r="J29" i="3"/>
  <c r="I29" i="3"/>
  <c r="H29" i="3"/>
  <c r="G29" i="3"/>
  <c r="F29" i="3"/>
  <c r="E29" i="3"/>
  <c r="D29" i="3"/>
  <c r="O28" i="3"/>
  <c r="N28" i="3"/>
  <c r="M28" i="3"/>
  <c r="L28" i="3"/>
  <c r="K28" i="3"/>
  <c r="J28" i="3"/>
  <c r="I28" i="3"/>
  <c r="H28" i="3"/>
  <c r="G28" i="3"/>
  <c r="F28" i="3"/>
  <c r="E28" i="3"/>
  <c r="D28" i="3"/>
  <c r="O27" i="3"/>
  <c r="N27" i="3"/>
  <c r="M27" i="3"/>
  <c r="L27" i="3"/>
  <c r="K27" i="3"/>
  <c r="J27" i="3"/>
  <c r="I27" i="3"/>
  <c r="H27" i="3"/>
  <c r="G27" i="3"/>
  <c r="F27" i="3"/>
  <c r="E27" i="3"/>
  <c r="D27" i="3"/>
  <c r="O26" i="3"/>
  <c r="N26" i="3"/>
  <c r="M26" i="3"/>
  <c r="L26" i="3"/>
  <c r="K26" i="3"/>
  <c r="J26" i="3"/>
  <c r="I26" i="3"/>
  <c r="H26" i="3"/>
  <c r="G26" i="3"/>
  <c r="F26" i="3"/>
  <c r="E26" i="3"/>
  <c r="D26" i="3"/>
  <c r="O25" i="3"/>
  <c r="N25" i="3"/>
  <c r="M25" i="3"/>
  <c r="L25" i="3"/>
  <c r="K25" i="3"/>
  <c r="J25" i="3"/>
  <c r="I25" i="3"/>
  <c r="H25" i="3"/>
  <c r="G25" i="3"/>
  <c r="F25" i="3"/>
  <c r="E25" i="3"/>
  <c r="D25" i="3"/>
  <c r="O24" i="3"/>
  <c r="N24" i="3"/>
  <c r="M24" i="3"/>
  <c r="L24" i="3"/>
  <c r="K24" i="3"/>
  <c r="J24" i="3"/>
  <c r="I24" i="3"/>
  <c r="H24" i="3"/>
  <c r="G24" i="3"/>
  <c r="F24" i="3"/>
  <c r="E24" i="3"/>
  <c r="D24" i="3"/>
  <c r="O23" i="3"/>
  <c r="N23" i="3"/>
  <c r="M23" i="3"/>
  <c r="L23" i="3"/>
  <c r="K23" i="3"/>
  <c r="J23" i="3"/>
  <c r="I23" i="3"/>
  <c r="H23" i="3"/>
  <c r="G23" i="3"/>
  <c r="F23" i="3"/>
  <c r="E23" i="3"/>
  <c r="D23" i="3"/>
  <c r="O22" i="3"/>
  <c r="N22" i="3"/>
  <c r="M22" i="3"/>
  <c r="L22" i="3"/>
  <c r="K22" i="3"/>
  <c r="J22" i="3"/>
  <c r="I22" i="3"/>
  <c r="H22" i="3"/>
  <c r="G22" i="3"/>
  <c r="F22" i="3"/>
  <c r="E22" i="3"/>
  <c r="D22" i="3"/>
  <c r="O21" i="3"/>
  <c r="N21" i="3"/>
  <c r="M21" i="3"/>
  <c r="L21" i="3"/>
  <c r="K21" i="3"/>
  <c r="J21" i="3"/>
  <c r="I21" i="3"/>
  <c r="H21" i="3"/>
  <c r="G21" i="3"/>
  <c r="F21" i="3"/>
  <c r="E21" i="3"/>
  <c r="D21" i="3"/>
  <c r="O20" i="3"/>
  <c r="N20" i="3"/>
  <c r="M20" i="3"/>
  <c r="L20" i="3"/>
  <c r="K20" i="3"/>
  <c r="J20" i="3"/>
  <c r="I20" i="3"/>
  <c r="H20" i="3"/>
  <c r="G20" i="3"/>
  <c r="F20" i="3"/>
  <c r="E20" i="3"/>
  <c r="D20" i="3"/>
  <c r="O19" i="3"/>
  <c r="N19" i="3"/>
  <c r="M19" i="3"/>
  <c r="L19" i="3"/>
  <c r="K19" i="3"/>
  <c r="J19" i="3"/>
  <c r="I19" i="3"/>
  <c r="H19" i="3"/>
  <c r="G19" i="3"/>
  <c r="F19" i="3"/>
  <c r="E19" i="3"/>
  <c r="D19" i="3"/>
  <c r="O18" i="3"/>
  <c r="N18" i="3"/>
  <c r="M18" i="3"/>
  <c r="L18" i="3"/>
  <c r="K18" i="3"/>
  <c r="J18" i="3"/>
  <c r="I18" i="3"/>
  <c r="H18" i="3"/>
  <c r="G18" i="3"/>
  <c r="F18" i="3"/>
  <c r="E18" i="3"/>
  <c r="D18" i="3"/>
  <c r="O17" i="3"/>
  <c r="N17" i="3"/>
  <c r="M17" i="3"/>
  <c r="L17" i="3"/>
  <c r="K17" i="3"/>
  <c r="J17" i="3"/>
  <c r="I17" i="3"/>
  <c r="H17" i="3"/>
  <c r="G17" i="3"/>
  <c r="F17" i="3"/>
  <c r="E17" i="3"/>
  <c r="D17" i="3"/>
  <c r="O16" i="3"/>
  <c r="N16" i="3"/>
  <c r="M16" i="3"/>
  <c r="L16" i="3"/>
  <c r="K16" i="3"/>
  <c r="J16" i="3"/>
  <c r="I16" i="3"/>
  <c r="H16" i="3"/>
  <c r="G16" i="3"/>
  <c r="F16" i="3"/>
  <c r="E16" i="3"/>
  <c r="D16" i="3"/>
  <c r="E15" i="3"/>
  <c r="F15" i="3"/>
  <c r="G15" i="3"/>
  <c r="H15" i="3"/>
  <c r="I15" i="3"/>
  <c r="J15" i="3"/>
  <c r="K15" i="3"/>
  <c r="L15" i="3"/>
  <c r="M15" i="3"/>
  <c r="N15" i="3"/>
  <c r="O15" i="3"/>
  <c r="D15" i="3"/>
  <c r="P18" i="10" l="1"/>
  <c r="P16" i="10"/>
  <c r="A16" i="10"/>
  <c r="A17" i="10" s="1"/>
  <c r="A18" i="10" s="1"/>
  <c r="A20" i="10" s="1"/>
  <c r="B8" i="10"/>
  <c r="B6" i="10"/>
  <c r="P18" i="9"/>
  <c r="P17" i="9"/>
  <c r="A17" i="9"/>
  <c r="A18" i="9" s="1"/>
  <c r="A20" i="9" s="1"/>
  <c r="I20" i="9"/>
  <c r="H20" i="9"/>
  <c r="F20" i="9"/>
  <c r="E20" i="9"/>
  <c r="D20" i="9"/>
  <c r="A16" i="9"/>
  <c r="G20" i="9"/>
  <c r="B8" i="9"/>
  <c r="M55" i="5"/>
  <c r="I55" i="5"/>
  <c r="E55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A16" i="5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O55" i="5"/>
  <c r="N55" i="5"/>
  <c r="L55" i="5"/>
  <c r="K55" i="5"/>
  <c r="J55" i="5"/>
  <c r="H55" i="5"/>
  <c r="G55" i="5"/>
  <c r="F55" i="5"/>
  <c r="D55" i="5"/>
  <c r="B8" i="5"/>
  <c r="B6" i="5"/>
  <c r="M55" i="2"/>
  <c r="I55" i="2"/>
  <c r="E55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N55" i="2"/>
  <c r="J55" i="2"/>
  <c r="F55" i="2"/>
  <c r="P16" i="2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O55" i="2"/>
  <c r="L55" i="2"/>
  <c r="K55" i="2"/>
  <c r="H55" i="2"/>
  <c r="G55" i="2"/>
  <c r="D55" i="2"/>
  <c r="B8" i="2"/>
  <c r="B6" i="2"/>
  <c r="H51" i="4"/>
  <c r="A19" i="4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18" i="4"/>
  <c r="A17" i="4"/>
  <c r="G51" i="4"/>
  <c r="E51" i="4"/>
  <c r="B8" i="4"/>
  <c r="B6" i="4"/>
  <c r="M55" i="3"/>
  <c r="I55" i="3"/>
  <c r="E55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A16" i="3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O55" i="3"/>
  <c r="N55" i="3"/>
  <c r="L55" i="3"/>
  <c r="K55" i="3"/>
  <c r="J55" i="3"/>
  <c r="H55" i="3"/>
  <c r="G55" i="3"/>
  <c r="F55" i="3"/>
  <c r="D55" i="3"/>
  <c r="B8" i="3"/>
  <c r="B6" i="3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M55" i="1"/>
  <c r="I55" i="1"/>
  <c r="E55" i="1"/>
  <c r="P16" i="1"/>
  <c r="A16" i="1"/>
  <c r="O55" i="1"/>
  <c r="N55" i="1"/>
  <c r="L55" i="1"/>
  <c r="K55" i="1"/>
  <c r="J55" i="1"/>
  <c r="J15" i="9" s="1"/>
  <c r="K15" i="9" s="1"/>
  <c r="H55" i="1"/>
  <c r="G55" i="1"/>
  <c r="F55" i="1"/>
  <c r="D55" i="1"/>
  <c r="B8" i="1"/>
  <c r="B6" i="1"/>
  <c r="L15" i="9" l="1"/>
  <c r="M15" i="9" s="1"/>
  <c r="N15" i="9" s="1"/>
  <c r="O15" i="9" s="1"/>
  <c r="C15" i="10" s="1"/>
  <c r="D15" i="10" s="1"/>
  <c r="E15" i="10" s="1"/>
  <c r="F15" i="10" s="1"/>
  <c r="G15" i="10" s="1"/>
  <c r="H15" i="10" s="1"/>
  <c r="I15" i="10" s="1"/>
  <c r="J15" i="10" s="1"/>
  <c r="K15" i="10" s="1"/>
  <c r="L15" i="10" s="1"/>
  <c r="M15" i="10" s="1"/>
  <c r="N15" i="10" s="1"/>
  <c r="O15" i="10" s="1"/>
  <c r="O20" i="10" s="1"/>
  <c r="K20" i="9"/>
  <c r="M20" i="9"/>
  <c r="J20" i="9"/>
  <c r="L20" i="9"/>
  <c r="C20" i="9"/>
  <c r="P15" i="5"/>
  <c r="P55" i="5" s="1"/>
  <c r="P15" i="2"/>
  <c r="P55" i="2" s="1"/>
  <c r="P15" i="3"/>
  <c r="P55" i="3" s="1"/>
  <c r="P15" i="1"/>
  <c r="P55" i="1" s="1"/>
  <c r="N20" i="9" l="1"/>
  <c r="E20" i="10"/>
  <c r="P15" i="10"/>
  <c r="P20" i="10" s="1"/>
  <c r="M20" i="10"/>
  <c r="I20" i="10"/>
  <c r="O20" i="9"/>
  <c r="J20" i="10"/>
  <c r="C20" i="10"/>
  <c r="D20" i="10"/>
  <c r="N20" i="10"/>
  <c r="H20" i="10"/>
  <c r="P15" i="9"/>
  <c r="P20" i="9" s="1"/>
  <c r="L20" i="10"/>
  <c r="F20" i="10"/>
  <c r="K20" i="10"/>
  <c r="G20" i="10"/>
</calcChain>
</file>

<file path=xl/sharedStrings.xml><?xml version="1.0" encoding="utf-8"?>
<sst xmlns="http://schemas.openxmlformats.org/spreadsheetml/2006/main" count="728" uniqueCount="141">
  <si>
    <t>Schedule</t>
  </si>
  <si>
    <t>G-1</t>
  </si>
  <si>
    <t>Monthly Plant Additions</t>
  </si>
  <si>
    <t>Page 24 of 28</t>
  </si>
  <si>
    <t/>
  </si>
  <si>
    <t>Florida Public Service Commission</t>
  </si>
  <si>
    <t xml:space="preserve">Explanation: </t>
  </si>
  <si>
    <t>Provide the monthly plant additions by</t>
  </si>
  <si>
    <t>Type of Data Shown:</t>
  </si>
  <si>
    <t>account for the historic base year + 1.</t>
  </si>
  <si>
    <t>Historic Base Year + 1:     12/31/2022</t>
  </si>
  <si>
    <t>Company:</t>
  </si>
  <si>
    <t xml:space="preserve">Witness: </t>
  </si>
  <si>
    <t>Docket No.:</t>
  </si>
  <si>
    <t xml:space="preserve"> </t>
  </si>
  <si>
    <t>Line</t>
  </si>
  <si>
    <t>A/C</t>
  </si>
  <si>
    <t>No.</t>
  </si>
  <si>
    <t>Description</t>
  </si>
  <si>
    <t>TOTAL</t>
  </si>
  <si>
    <t>301</t>
  </si>
  <si>
    <t>ORGANIZATION</t>
  </si>
  <si>
    <t>302</t>
  </si>
  <si>
    <t>FRANCHISES &amp; CONSENTS</t>
  </si>
  <si>
    <t>MISC INTAGIBLE PLANT</t>
  </si>
  <si>
    <t>STRUCTURES &amp; IMPROVEMENTS</t>
  </si>
  <si>
    <t>374</t>
  </si>
  <si>
    <t>LAND &amp; LAND RIGHTS</t>
  </si>
  <si>
    <t>375</t>
  </si>
  <si>
    <t>MAINS - PLASTICS</t>
  </si>
  <si>
    <t>MAINS - STEEL</t>
  </si>
  <si>
    <t>376G</t>
  </si>
  <si>
    <t>MAINS - GRIP</t>
  </si>
  <si>
    <t>378</t>
  </si>
  <si>
    <t>MEAS &amp; REG STATION EQUIP-GEN</t>
  </si>
  <si>
    <t>379</t>
  </si>
  <si>
    <t>MEAS &amp; REG STATION EQUIP-GATE</t>
  </si>
  <si>
    <t>SERVICES - PLASTIC</t>
  </si>
  <si>
    <t>SERVICES - OTHER</t>
  </si>
  <si>
    <t>380G</t>
  </si>
  <si>
    <t>SERVICES - GRIP</t>
  </si>
  <si>
    <t>381</t>
  </si>
  <si>
    <t>METERS</t>
  </si>
  <si>
    <t>METERS - AMR EQUIPMENT</t>
  </si>
  <si>
    <t>382</t>
  </si>
  <si>
    <t>METER &amp; REGULATOR INST.</t>
  </si>
  <si>
    <t>METER INSTALLATIONS - MTU/DCU</t>
  </si>
  <si>
    <t>383</t>
  </si>
  <si>
    <t>HOUSE REGULATORS</t>
  </si>
  <si>
    <t>384</t>
  </si>
  <si>
    <t>HOUSE REG-INST</t>
  </si>
  <si>
    <t>385</t>
  </si>
  <si>
    <t>IND MEAS &amp; REG STAT EQUIP</t>
  </si>
  <si>
    <t>387</t>
  </si>
  <si>
    <t>OTHER EQUIPMENT</t>
  </si>
  <si>
    <t>389</t>
  </si>
  <si>
    <t>390</t>
  </si>
  <si>
    <t>OFFICE FURN &amp; EQUIPMENT</t>
  </si>
  <si>
    <t>COMPUTER AND PERIPHERY</t>
  </si>
  <si>
    <t>COMPUTER HARDWARE</t>
  </si>
  <si>
    <t>FURNITURE AND FIXTURES</t>
  </si>
  <si>
    <t>SYSTEM SOFTWARE</t>
  </si>
  <si>
    <t>TRANSPORTATION EQUIPMENT</t>
  </si>
  <si>
    <t>AUTOS &amp; TRUCKS (UP TO 1/2 TON)</t>
  </si>
  <si>
    <t>AUTOS &amp; TRUCKS</t>
  </si>
  <si>
    <t>TRANSPORTATION - OTHER</t>
  </si>
  <si>
    <t>393</t>
  </si>
  <si>
    <t>STORES EQUIP</t>
  </si>
  <si>
    <t>394</t>
  </si>
  <si>
    <t>TOOLS, SHOP, GARAGE EQUIP</t>
  </si>
  <si>
    <t>396</t>
  </si>
  <si>
    <t>POWER OPERATED EQUIPMENT</t>
  </si>
  <si>
    <t>397</t>
  </si>
  <si>
    <t>COMMUNICATION EQUIPMENT</t>
  </si>
  <si>
    <t>398</t>
  </si>
  <si>
    <t>MISC EQUIP</t>
  </si>
  <si>
    <t>TOTAL ADDITIONS</t>
  </si>
  <si>
    <t>Supporting Schedules:  G-6 p.1</t>
  </si>
  <si>
    <t>Recap Schedules:  G-1 p.23</t>
  </si>
  <si>
    <t>Need one of these for each division for 2022 and one for 2023</t>
  </si>
  <si>
    <t>Monthly Plant Retirements</t>
  </si>
  <si>
    <t>Page 25 of 28</t>
  </si>
  <si>
    <t>Explanation:</t>
  </si>
  <si>
    <t>Provide the monthly plant retirements</t>
  </si>
  <si>
    <t>by account for the historic base year + 1.</t>
  </si>
  <si>
    <t>TOTAL RETIREMENTS</t>
  </si>
  <si>
    <t>Calculation of The Projected Test Year - Rate Base</t>
  </si>
  <si>
    <t>Page 26 of 28</t>
  </si>
  <si>
    <t>Provide a detailed construction</t>
  </si>
  <si>
    <t>budget for the projected test year.</t>
  </si>
  <si>
    <t>Projected Test Year:       12/31/2023</t>
  </si>
  <si>
    <t>Witness:</t>
  </si>
  <si>
    <t>Date of Proposed</t>
  </si>
  <si>
    <t>Date of Related</t>
  </si>
  <si>
    <t>Retirement Amount</t>
  </si>
  <si>
    <t>Removal Costs</t>
  </si>
  <si>
    <t>Acct.</t>
  </si>
  <si>
    <t>Description of Proposed Purchases</t>
  </si>
  <si>
    <t xml:space="preserve"> Purchase or Constr.</t>
  </si>
  <si>
    <t>Purchase Price</t>
  </si>
  <si>
    <t>Retirement</t>
  </si>
  <si>
    <t>of Related</t>
  </si>
  <si>
    <t>and / or Construction Projects</t>
  </si>
  <si>
    <t>(12/31/23)</t>
  </si>
  <si>
    <t>or Construction Cost</t>
  </si>
  <si>
    <t>12 months ended 12/31/23</t>
  </si>
  <si>
    <t>Supporting Schedules:  G-1 p.27-28, G-6 p.1</t>
  </si>
  <si>
    <t>Recap Schedules:  G-1 p.10</t>
  </si>
  <si>
    <t>Page 27 of 28</t>
  </si>
  <si>
    <t>Provide the monthly plant additions</t>
  </si>
  <si>
    <t>by account for the projected test year.</t>
  </si>
  <si>
    <t>Projected Test Year:      12/31/2023</t>
  </si>
  <si>
    <t>Recap Schedules:  G-1 p.26</t>
  </si>
  <si>
    <t xml:space="preserve">G-1 </t>
  </si>
  <si>
    <t>Page 28 of 28</t>
  </si>
  <si>
    <t>G1-5</t>
  </si>
  <si>
    <t>Calculation of The Projected Test Year - Balance Sheet</t>
  </si>
  <si>
    <t>Page 5 of 28</t>
  </si>
  <si>
    <t>Provide a schedule calculating a 13-month average</t>
  </si>
  <si>
    <t>balance sheet for the historic base year + 1.</t>
  </si>
  <si>
    <t>Historic Base YR + 1:     12/31/2022</t>
  </si>
  <si>
    <t xml:space="preserve">Company:  </t>
  </si>
  <si>
    <t>Florida Public Utilities Company Consolidated Gas Direct</t>
  </si>
  <si>
    <t xml:space="preserve">Docket No.:  </t>
  </si>
  <si>
    <t>Beg.  Balance</t>
  </si>
  <si>
    <t>13 Month</t>
  </si>
  <si>
    <t>Assets</t>
  </si>
  <si>
    <t>Average</t>
  </si>
  <si>
    <t>REFERENCE</t>
  </si>
  <si>
    <t>GAS PLANT IN SERV.</t>
  </si>
  <si>
    <t>RATE BASE</t>
  </si>
  <si>
    <t>PLANT HELD FOR FUT.USE</t>
  </si>
  <si>
    <t>CWIP</t>
  </si>
  <si>
    <t>GAS PLANT ACQ. ADJ.</t>
  </si>
  <si>
    <t>GROSS UTILITY PLANT</t>
  </si>
  <si>
    <t>Page 7 of 28</t>
  </si>
  <si>
    <t>balance sheet for the projected test year.</t>
  </si>
  <si>
    <t>Projected Test Year:  12/31/2023</t>
  </si>
  <si>
    <t>Fort Meade</t>
  </si>
  <si>
    <t>12 months ended 12/31/22</t>
  </si>
  <si>
    <t>(12/31/22)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</si>
</sst>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409]mmm\-yy;@"/>
    <numFmt numFmtId="166" formatCode="_(&quot;$&quot;* #,##0_);_(&quot;$&quot;* \(#,##0\);_(&quot;$&quot;* &quot;-&quot;??_);_(@_)"/>
    <numFmt numFmtId="167" formatCode="_(* #,##0_);_(* \(#,##0\);_(* &quot;-&quot;??_);_(@_)"/>
    <numFmt numFmtId="168" formatCode="0.0000_)"/>
    <numFmt numFmtId="169" formatCode="0.000_)"/>
    <numFmt numFmtId="170" formatCode="0.00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</font>
    <font>
      <sz val="12"/>
      <name val="Arial"/>
      <family val="2"/>
    </font>
    <font>
      <sz val="12"/>
      <color rgb="FFFF0000"/>
      <name val="Arial"/>
      <family val="2"/>
    </font>
    <font>
      <sz val="12"/>
      <name val="TimesNewRomanPS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/>
    <xf numFmtId="0" fontId="2" fillId="0" borderId="0"/>
    <xf numFmtId="5" fontId="2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164" fontId="3" fillId="0" borderId="0" xfId="3" applyFont="1" applyAlignment="1" applyProtection="1">
      <alignment horizontal="left"/>
    </xf>
    <xf numFmtId="164" fontId="3" fillId="0" borderId="0" xfId="3" applyFont="1"/>
    <xf numFmtId="0" fontId="3" fillId="0" borderId="0" xfId="0" applyFont="1" applyAlignment="1">
      <alignment vertical="center"/>
    </xf>
    <xf numFmtId="164" fontId="3" fillId="0" borderId="0" xfId="3" applyFont="1" applyAlignment="1">
      <alignment horizontal="left"/>
    </xf>
    <xf numFmtId="164" fontId="3" fillId="0" borderId="0" xfId="3" applyFont="1" applyAlignment="1" applyProtection="1">
      <alignment horizontal="right"/>
    </xf>
    <xf numFmtId="164" fontId="3" fillId="0" borderId="1" xfId="3" applyFont="1" applyBorder="1" applyAlignment="1" applyProtection="1">
      <alignment horizontal="left"/>
    </xf>
    <xf numFmtId="164" fontId="3" fillId="0" borderId="1" xfId="3" applyFont="1" applyBorder="1" applyAlignment="1" applyProtection="1">
      <alignment horizontal="fill"/>
    </xf>
    <xf numFmtId="164" fontId="3" fillId="0" borderId="0" xfId="3" applyFont="1" applyBorder="1" applyAlignment="1" applyProtection="1">
      <alignment horizontal="left"/>
    </xf>
    <xf numFmtId="164" fontId="3" fillId="0" borderId="0" xfId="3" applyFont="1" applyBorder="1" applyAlignment="1" applyProtection="1">
      <alignment horizontal="fill"/>
    </xf>
    <xf numFmtId="164" fontId="3" fillId="0" borderId="0" xfId="3" quotePrefix="1" applyFont="1" applyAlignment="1" applyProtection="1">
      <alignment horizontal="left"/>
    </xf>
    <xf numFmtId="37" fontId="3" fillId="0" borderId="0" xfId="4" applyNumberFormat="1" applyFont="1" applyProtection="1"/>
    <xf numFmtId="164" fontId="3" fillId="0" borderId="0" xfId="3" quotePrefix="1" applyFont="1" applyAlignment="1">
      <alignment horizontal="left"/>
    </xf>
    <xf numFmtId="164" fontId="3" fillId="0" borderId="0" xfId="3" applyFont="1" applyAlignment="1" applyProtection="1">
      <alignment horizontal="left"/>
      <protection locked="0"/>
    </xf>
    <xf numFmtId="164" fontId="3" fillId="0" borderId="0" xfId="3" applyFont="1" applyAlignment="1" applyProtection="1">
      <alignment horizontal="center"/>
    </xf>
    <xf numFmtId="5" fontId="3" fillId="0" borderId="0" xfId="5" applyFont="1" applyBorder="1" applyAlignment="1" applyProtection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166" fontId="3" fillId="0" borderId="0" xfId="2" applyNumberFormat="1" applyFont="1" applyProtection="1">
      <protection locked="0"/>
    </xf>
    <xf numFmtId="166" fontId="3" fillId="0" borderId="0" xfId="2" applyNumberFormat="1" applyFont="1" applyProtection="1"/>
    <xf numFmtId="167" fontId="3" fillId="0" borderId="0" xfId="1" applyNumberFormat="1" applyFont="1" applyProtection="1">
      <protection locked="0"/>
    </xf>
    <xf numFmtId="167" fontId="3" fillId="0" borderId="0" xfId="1" applyNumberFormat="1" applyFont="1" applyProtection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3" applyNumberFormat="1" applyFont="1" applyAlignment="1" applyProtection="1">
      <alignment horizontal="left"/>
    </xf>
    <xf numFmtId="0" fontId="3" fillId="0" borderId="0" xfId="3" applyNumberFormat="1" applyFont="1" applyBorder="1" applyAlignment="1">
      <alignment horizontal="center"/>
    </xf>
    <xf numFmtId="37" fontId="3" fillId="0" borderId="0" xfId="3" applyNumberFormat="1" applyFont="1" applyProtection="1">
      <protection locked="0"/>
    </xf>
    <xf numFmtId="37" fontId="3" fillId="0" borderId="0" xfId="3" applyNumberFormat="1" applyFont="1" applyProtection="1"/>
    <xf numFmtId="37" fontId="3" fillId="0" borderId="0" xfId="3" applyNumberFormat="1" applyFont="1" applyAlignment="1" applyProtection="1">
      <alignment horizontal="fill"/>
    </xf>
    <xf numFmtId="166" fontId="3" fillId="0" borderId="2" xfId="2" applyNumberFormat="1" applyFont="1" applyBorder="1" applyProtection="1">
      <protection locked="0"/>
    </xf>
    <xf numFmtId="164" fontId="3" fillId="0" borderId="0" xfId="3" applyFont="1" applyAlignment="1" applyProtection="1">
      <alignment horizontal="fill"/>
    </xf>
    <xf numFmtId="37" fontId="3" fillId="0" borderId="0" xfId="3" applyNumberFormat="1" applyFont="1" applyAlignment="1" applyProtection="1">
      <alignment horizontal="left"/>
    </xf>
    <xf numFmtId="164" fontId="3" fillId="0" borderId="0" xfId="3" applyNumberFormat="1" applyFont="1" applyAlignment="1" applyProtection="1">
      <alignment horizontal="left"/>
    </xf>
    <xf numFmtId="0" fontId="4" fillId="0" borderId="0" xfId="3" quotePrefix="1" applyNumberFormat="1" applyFont="1" applyAlignment="1">
      <alignment horizontal="left"/>
    </xf>
    <xf numFmtId="164" fontId="3" fillId="0" borderId="0" xfId="3" quotePrefix="1" applyFont="1" applyAlignment="1" applyProtection="1">
      <alignment horizontal="center"/>
    </xf>
    <xf numFmtId="168" fontId="3" fillId="0" borderId="0" xfId="3" applyNumberFormat="1" applyFont="1"/>
    <xf numFmtId="169" fontId="3" fillId="0" borderId="0" xfId="3" applyNumberFormat="1" applyFont="1"/>
    <xf numFmtId="170" fontId="3" fillId="0" borderId="0" xfId="3" applyNumberFormat="1" applyFont="1"/>
    <xf numFmtId="164" fontId="3" fillId="2" borderId="0" xfId="3" applyFont="1" applyFill="1" applyAlignment="1" applyProtection="1">
      <alignment horizontal="left"/>
    </xf>
    <xf numFmtId="5" fontId="3" fillId="0" borderId="0" xfId="5" applyFont="1" applyAlignment="1" applyProtection="1">
      <alignment horizontal="left"/>
    </xf>
    <xf numFmtId="5" fontId="3" fillId="0" borderId="0" xfId="5" applyFont="1"/>
    <xf numFmtId="0" fontId="3" fillId="0" borderId="0" xfId="0" applyFont="1" applyAlignment="1">
      <alignment horizontal="left" vertical="center" indent="11"/>
    </xf>
    <xf numFmtId="5" fontId="3" fillId="0" borderId="0" xfId="5" applyFont="1" applyAlignment="1" applyProtection="1">
      <alignment horizontal="center"/>
    </xf>
    <xf numFmtId="5" fontId="3" fillId="0" borderId="1" xfId="5" applyFont="1" applyBorder="1" applyAlignment="1" applyProtection="1">
      <alignment horizontal="left"/>
    </xf>
    <xf numFmtId="5" fontId="3" fillId="0" borderId="1" xfId="5" applyFont="1" applyBorder="1"/>
    <xf numFmtId="5" fontId="3" fillId="0" borderId="0" xfId="5" applyFont="1" applyBorder="1" applyAlignment="1" applyProtection="1">
      <alignment horizontal="left"/>
    </xf>
    <xf numFmtId="5" fontId="3" fillId="0" borderId="0" xfId="5" applyFont="1" applyBorder="1"/>
    <xf numFmtId="5" fontId="3" fillId="0" borderId="0" xfId="5" applyFont="1" applyAlignment="1" applyProtection="1">
      <alignment horizontal="right"/>
    </xf>
    <xf numFmtId="5" fontId="3" fillId="0" borderId="0" xfId="5" applyFont="1" applyAlignment="1">
      <alignment horizontal="left"/>
    </xf>
    <xf numFmtId="0" fontId="3" fillId="0" borderId="0" xfId="0" applyFont="1" applyAlignment="1">
      <alignment horizontal="left" vertical="center"/>
    </xf>
    <xf numFmtId="5" fontId="3" fillId="0" borderId="0" xfId="5" applyFont="1" applyFill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5" fontId="3" fillId="0" borderId="0" xfId="5" quotePrefix="1" applyFont="1" applyBorder="1" applyAlignment="1" applyProtection="1">
      <alignment horizontal="center"/>
    </xf>
    <xf numFmtId="5" fontId="3" fillId="0" borderId="1" xfId="5" applyFont="1" applyBorder="1" applyAlignment="1" applyProtection="1">
      <alignment horizontal="center"/>
    </xf>
    <xf numFmtId="0" fontId="3" fillId="0" borderId="1" xfId="0" applyFont="1" applyBorder="1" applyAlignment="1">
      <alignment horizontal="center" vertical="center"/>
    </xf>
    <xf numFmtId="5" fontId="3" fillId="0" borderId="1" xfId="5" quotePrefix="1" applyFont="1" applyBorder="1" applyAlignment="1" applyProtection="1">
      <alignment horizontal="center"/>
    </xf>
    <xf numFmtId="37" fontId="3" fillId="0" borderId="0" xfId="5" applyNumberFormat="1" applyFont="1" applyAlignment="1">
      <alignment horizontal="left"/>
    </xf>
    <xf numFmtId="5" fontId="3" fillId="0" borderId="0" xfId="5" quotePrefix="1" applyFont="1" applyAlignment="1">
      <alignment horizontal="center"/>
    </xf>
    <xf numFmtId="166" fontId="3" fillId="0" borderId="0" xfId="2" applyNumberFormat="1" applyFont="1"/>
    <xf numFmtId="167" fontId="3" fillId="0" borderId="0" xfId="1" applyNumberFormat="1" applyFont="1"/>
    <xf numFmtId="37" fontId="3" fillId="0" borderId="0" xfId="5" applyNumberFormat="1" applyFont="1" applyProtection="1"/>
    <xf numFmtId="0" fontId="3" fillId="0" borderId="0" xfId="3" quotePrefix="1" applyNumberFormat="1" applyFont="1" applyBorder="1" applyAlignment="1">
      <alignment horizontal="center"/>
    </xf>
    <xf numFmtId="0" fontId="3" fillId="0" borderId="0" xfId="3" applyNumberFormat="1" applyFont="1" applyFill="1" applyBorder="1" applyAlignment="1">
      <alignment horizontal="center"/>
    </xf>
    <xf numFmtId="170" fontId="3" fillId="0" borderId="0" xfId="3" quotePrefix="1" applyNumberFormat="1" applyFont="1" applyFill="1" applyAlignment="1" applyProtection="1">
      <alignment horizontal="center"/>
    </xf>
    <xf numFmtId="0" fontId="5" fillId="0" borderId="0" xfId="5" applyNumberFormat="1" applyFont="1" applyBorder="1" applyAlignment="1">
      <alignment horizontal="left"/>
    </xf>
    <xf numFmtId="37" fontId="3" fillId="0" borderId="0" xfId="5" applyNumberFormat="1" applyFont="1" applyAlignment="1" applyProtection="1">
      <alignment horizontal="center"/>
    </xf>
    <xf numFmtId="37" fontId="3" fillId="0" borderId="0" xfId="5" applyNumberFormat="1" applyFont="1" applyAlignment="1" applyProtection="1">
      <alignment horizontal="right"/>
    </xf>
    <xf numFmtId="166" fontId="3" fillId="0" borderId="2" xfId="2" applyNumberFormat="1" applyFont="1" applyBorder="1" applyProtection="1"/>
    <xf numFmtId="166" fontId="3" fillId="0" borderId="0" xfId="2" applyNumberFormat="1" applyFont="1" applyFill="1" applyProtection="1">
      <protection locked="0"/>
    </xf>
    <xf numFmtId="167" fontId="3" fillId="0" borderId="0" xfId="1" applyNumberFormat="1" applyFont="1" applyFill="1" applyProtection="1">
      <protection locked="0"/>
    </xf>
    <xf numFmtId="37" fontId="3" fillId="0" borderId="0" xfId="3" applyNumberFormat="1" applyFont="1" applyFill="1" applyProtection="1">
      <protection locked="0"/>
    </xf>
    <xf numFmtId="167" fontId="3" fillId="0" borderId="0" xfId="1" applyNumberFormat="1" applyFont="1" applyAlignment="1" applyProtection="1"/>
    <xf numFmtId="0" fontId="3" fillId="2" borderId="0" xfId="0" applyFont="1" applyFill="1" applyAlignment="1">
      <alignment vertical="center"/>
    </xf>
    <xf numFmtId="164" fontId="3" fillId="2" borderId="0" xfId="3" applyFont="1" applyFill="1"/>
    <xf numFmtId="164" fontId="3" fillId="0" borderId="1" xfId="3" applyFont="1" applyBorder="1" applyAlignment="1" applyProtection="1">
      <alignment horizontal="center"/>
    </xf>
    <xf numFmtId="164" fontId="3" fillId="0" borderId="0" xfId="3" applyFont="1" applyBorder="1" applyAlignment="1" applyProtection="1">
      <alignment horizontal="center"/>
    </xf>
    <xf numFmtId="10" fontId="3" fillId="0" borderId="0" xfId="6" applyNumberFormat="1" applyFont="1"/>
    <xf numFmtId="5" fontId="3" fillId="0" borderId="0" xfId="5" applyFont="1" applyFill="1" applyAlignment="1" applyProtection="1">
      <alignment horizontal="left"/>
    </xf>
    <xf numFmtId="0" fontId="3" fillId="0" borderId="0" xfId="0" applyFont="1" applyFill="1" applyAlignment="1">
      <alignment horizontal="left" vertical="center" indent="1"/>
    </xf>
    <xf numFmtId="0" fontId="0" fillId="0" borderId="0" xfId="0" applyFill="1"/>
    <xf numFmtId="5" fontId="3" fillId="0" borderId="1" xfId="5" applyFont="1" applyFill="1" applyBorder="1" applyAlignment="1" applyProtection="1">
      <alignment horizontal="left"/>
    </xf>
    <xf numFmtId="5" fontId="3" fillId="0" borderId="1" xfId="5" applyFont="1" applyFill="1" applyBorder="1"/>
    <xf numFmtId="5" fontId="3" fillId="0" borderId="0" xfId="5" applyFont="1" applyFill="1" applyBorder="1" applyAlignment="1" applyProtection="1">
      <alignment horizontal="left"/>
    </xf>
    <xf numFmtId="5" fontId="3" fillId="0" borderId="0" xfId="5" applyFont="1" applyFill="1" applyBorder="1"/>
    <xf numFmtId="5" fontId="3" fillId="0" borderId="0" xfId="5" applyFont="1" applyFill="1" applyAlignment="1" applyProtection="1">
      <alignment horizontal="right"/>
    </xf>
    <xf numFmtId="0" fontId="3" fillId="0" borderId="0" xfId="0" applyFont="1" applyFill="1" applyAlignment="1">
      <alignment vertical="center"/>
    </xf>
    <xf numFmtId="5" fontId="3" fillId="0" borderId="0" xfId="5" applyFont="1" applyFill="1" applyAlignment="1">
      <alignment horizontal="left"/>
    </xf>
    <xf numFmtId="5" fontId="3" fillId="0" borderId="0" xfId="5" quotePrefix="1" applyFont="1" applyFill="1" applyAlignment="1" applyProtection="1">
      <alignment horizontal="left"/>
    </xf>
    <xf numFmtId="0" fontId="3" fillId="0" borderId="0" xfId="0" applyNumberFormat="1" applyFont="1" applyFill="1" applyAlignment="1"/>
    <xf numFmtId="37" fontId="3" fillId="0" borderId="0" xfId="4" applyNumberFormat="1" applyFont="1" applyFill="1" applyProtection="1"/>
    <xf numFmtId="5" fontId="3" fillId="0" borderId="1" xfId="5" applyFont="1" applyFill="1" applyBorder="1" applyAlignment="1">
      <alignment horizontal="left"/>
    </xf>
    <xf numFmtId="5" fontId="3" fillId="0" borderId="0" xfId="5" applyFont="1" applyFill="1" applyBorder="1" applyAlignment="1" applyProtection="1">
      <alignment horizontal="fill"/>
    </xf>
    <xf numFmtId="5" fontId="3" fillId="0" borderId="0" xfId="5" applyFont="1" applyFill="1" applyAlignment="1" applyProtection="1">
      <alignment horizontal="center"/>
    </xf>
    <xf numFmtId="5" fontId="3" fillId="0" borderId="0" xfId="5" applyFont="1" applyFill="1" applyBorder="1" applyAlignment="1" applyProtection="1">
      <alignment horizontal="center"/>
    </xf>
    <xf numFmtId="5" fontId="3" fillId="0" borderId="0" xfId="5" quotePrefix="1" applyFont="1" applyFill="1" applyAlignment="1" applyProtection="1">
      <alignment horizontal="center"/>
    </xf>
    <xf numFmtId="165" fontId="3" fillId="0" borderId="0" xfId="0" applyNumberFormat="1" applyFont="1" applyFill="1" applyAlignment="1">
      <alignment horizontal="center"/>
    </xf>
    <xf numFmtId="5" fontId="3" fillId="0" borderId="1" xfId="5" applyFont="1" applyFill="1" applyBorder="1" applyAlignment="1" applyProtection="1">
      <alignment horizontal="center"/>
    </xf>
    <xf numFmtId="17" fontId="3" fillId="0" borderId="1" xfId="5" applyNumberFormat="1" applyFont="1" applyFill="1" applyBorder="1" applyAlignment="1" applyProtection="1">
      <alignment horizontal="center"/>
    </xf>
    <xf numFmtId="17" fontId="3" fillId="0" borderId="1" xfId="5" quotePrefix="1" applyNumberFormat="1" applyFont="1" applyFill="1" applyBorder="1" applyAlignment="1" applyProtection="1">
      <alignment horizontal="center"/>
    </xf>
    <xf numFmtId="5" fontId="3" fillId="0" borderId="0" xfId="5" applyFont="1" applyFill="1" applyAlignment="1" applyProtection="1">
      <alignment horizontal="fill"/>
    </xf>
    <xf numFmtId="0" fontId="3" fillId="0" borderId="0" xfId="5" applyNumberFormat="1" applyFont="1" applyFill="1" applyAlignment="1" applyProtection="1">
      <alignment horizontal="left"/>
    </xf>
    <xf numFmtId="166" fontId="3" fillId="0" borderId="0" xfId="2" applyNumberFormat="1" applyFont="1" applyFill="1" applyProtection="1"/>
    <xf numFmtId="0" fontId="3" fillId="0" borderId="0" xfId="0" applyNumberFormat="1" applyFont="1" applyFill="1" applyAlignment="1">
      <alignment horizontal="center"/>
    </xf>
    <xf numFmtId="167" fontId="3" fillId="0" borderId="0" xfId="2" applyNumberFormat="1" applyFont="1" applyFill="1" applyProtection="1"/>
    <xf numFmtId="167" fontId="3" fillId="0" borderId="0" xfId="2" applyNumberFormat="1" applyFont="1" applyFill="1" applyBorder="1" applyProtection="1"/>
    <xf numFmtId="166" fontId="3" fillId="0" borderId="3" xfId="2" applyNumberFormat="1" applyFont="1" applyFill="1" applyBorder="1" applyAlignment="1" applyProtection="1">
      <alignment horizontal="fill"/>
    </xf>
    <xf numFmtId="167" fontId="4" fillId="0" borderId="0" xfId="1" applyNumberFormat="1" applyFont="1" applyProtection="1">
      <protection locked="0"/>
    </xf>
    <xf numFmtId="167" fontId="4" fillId="0" borderId="0" xfId="1" applyNumberFormat="1" applyFont="1" applyFill="1" applyProtection="1">
      <protection locked="0"/>
    </xf>
    <xf numFmtId="167" fontId="4" fillId="0" borderId="0" xfId="1" applyNumberFormat="1" applyFont="1"/>
    <xf numFmtId="166" fontId="3" fillId="2" borderId="2" xfId="2" applyNumberFormat="1" applyFont="1" applyFill="1" applyBorder="1" applyProtection="1">
      <protection locked="0"/>
    </xf>
    <xf numFmtId="166" fontId="3" fillId="2" borderId="2" xfId="2" applyNumberFormat="1" applyFont="1" applyFill="1" applyBorder="1" applyProtection="1"/>
  </cellXfs>
  <cellStyles count="7">
    <cellStyle name="Comma" xfId="1" builtinId="3"/>
    <cellStyle name="Currency" xfId="2" builtinId="4"/>
    <cellStyle name="Normal" xfId="0" builtinId="0"/>
    <cellStyle name="Normal 2" xfId="4"/>
    <cellStyle name="Normal 4" xfId="5"/>
    <cellStyle name="Normal 5" xfId="3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calcChain" Target="calcChain.xml" Id="rId13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haredStrings" Target="sharedStrings.xml" Id="rId12" /><Relationship Type="http://schemas.openxmlformats.org/officeDocument/2006/relationships/worksheet" Target="worksheets/sheet2.xml" Id="rId2" /><Relationship Type="http://schemas.openxmlformats.org/officeDocument/2006/relationships/customXml" Target="../customXml/item3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styles" Target="styles.xml" Id="rId11" /><Relationship Type="http://schemas.openxmlformats.org/officeDocument/2006/relationships/worksheet" Target="worksheets/sheet5.xml" Id="rId5" /><Relationship Type="http://schemas.openxmlformats.org/officeDocument/2006/relationships/customXml" Target="../customXml/item2.xml" Id="rId15" /><Relationship Type="http://schemas.openxmlformats.org/officeDocument/2006/relationships/theme" Target="theme/theme1.xml" Id="rId10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9" /><Relationship Type="http://schemas.openxmlformats.org/officeDocument/2006/relationships/customXml" Target="../customXml/item1.xml" Id="rId14" /><Relationship Type="http://schemas.openxmlformats.org/officeDocument/2006/relationships/customXml" Target="/customXML/item4.xml" Id="imanage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Rate%20Proceedings/2022%20Natural%20Gas/MFR's/G-1%20Schedules%20Proforma%20rate%20b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-1"/>
      <sheetName val="G1-1 FN"/>
      <sheetName val="G1-1 CF"/>
      <sheetName val="G1-1 FI"/>
      <sheetName val="G1-1 FT"/>
      <sheetName val="G1-2 "/>
      <sheetName val="G1-2 FC a and b"/>
      <sheetName val="G1-2 FC c 2022"/>
      <sheetName val="G1-2 FC d 2023"/>
      <sheetName val="G1-2 FN"/>
      <sheetName val="G1-2 CF"/>
      <sheetName val="G1-2 FI"/>
      <sheetName val="G1-2 FT"/>
      <sheetName val="G1-3"/>
      <sheetName val="G1-3 FC a and b"/>
      <sheetName val="G1-3 FC c 2022"/>
      <sheetName val="G1-3 FC d 2023"/>
      <sheetName val="G1-3 FN"/>
      <sheetName val="G1-3 CF"/>
      <sheetName val="G1-3 FI"/>
      <sheetName val="G1-3 FT"/>
      <sheetName val="G1-4"/>
      <sheetName val="G1-4 FN"/>
      <sheetName val="G1-4 CF"/>
      <sheetName val="G1-4 FI"/>
      <sheetName val="G1-4 FT"/>
      <sheetName val="G1-4 a"/>
      <sheetName val="G1-4 FN a"/>
      <sheetName val="G1-4 CF a"/>
      <sheetName val="G1-4 FI a "/>
      <sheetName val="G1-4 FT a"/>
      <sheetName val="G1-5 "/>
      <sheetName val="G1-5a FC"/>
      <sheetName val="G1-5 FN"/>
      <sheetName val="G1-5 CF"/>
      <sheetName val="G1-5 FI"/>
      <sheetName val="G1-5 FT"/>
      <sheetName val="G1-6 "/>
      <sheetName val="G1-6b FC"/>
      <sheetName val="G1-6 FN"/>
      <sheetName val="G1-6 CF"/>
      <sheetName val="G1-6 FI"/>
      <sheetName val="G1-6 FT"/>
      <sheetName val="G1-7  "/>
      <sheetName val="G1-7 FC"/>
      <sheetName val="G1-7 FN"/>
      <sheetName val="G1-7 CF"/>
      <sheetName val="G1-7 FI"/>
      <sheetName val="G1-7 FT"/>
      <sheetName val="G1-8"/>
      <sheetName val="G1-8 FC"/>
      <sheetName val="G1-8 FN"/>
      <sheetName val="G1-8 CF"/>
      <sheetName val="G1-8 FI"/>
      <sheetName val="G1-8 FT"/>
      <sheetName val="G1-9"/>
      <sheetName val="G1-9 FN"/>
      <sheetName val="G1-9 CF"/>
      <sheetName val="G1-9 FI"/>
      <sheetName val="G1-9 FT"/>
      <sheetName val="G1-10"/>
      <sheetName val="G1-10 FN"/>
      <sheetName val="G1-10 CF"/>
      <sheetName val="G1-10 FI"/>
      <sheetName val="G1-10 FT"/>
      <sheetName val="G1-11"/>
      <sheetName val="G1-11 FN"/>
      <sheetName val="G1-11 FN Cost of Removal"/>
      <sheetName val="G1-11 FN Salvage"/>
      <sheetName val="G1-11 CF"/>
      <sheetName val="G1-11 CF Cost of Removal"/>
      <sheetName val="G1-11 CF Salvage "/>
      <sheetName val="G1-11 FI"/>
      <sheetName val="G1-11 FI Cost of Removal"/>
      <sheetName val="G1-11 FI Salvage "/>
      <sheetName val="G1-11 FT"/>
      <sheetName val="G1-11 FT Cost of Removal"/>
      <sheetName val="G1-11 FT Salvage "/>
      <sheetName val="G1-12"/>
      <sheetName val="G1-12 FN"/>
      <sheetName val="G1-12 FN Cost of Removal"/>
      <sheetName val="G1-12 FN Salvage "/>
      <sheetName val="G1-12 CF"/>
      <sheetName val="G1-12 CF Cost of Removal"/>
      <sheetName val="G1-12 CF Salvage"/>
      <sheetName val="G1-12 FI"/>
      <sheetName val="G1-12 FI Cost of Removal"/>
      <sheetName val="G1-12 FI Salvage"/>
      <sheetName val="G1-12 FT"/>
      <sheetName val="G1-12 FT Cost of Removal"/>
      <sheetName val="G1-12 FT Salvage"/>
      <sheetName val="G1-13"/>
      <sheetName val="G1-13 FN"/>
      <sheetName val="G1-13 CF"/>
      <sheetName val="G1-13 FI"/>
      <sheetName val="G1-13 FT"/>
      <sheetName val="G1-14"/>
      <sheetName val="G1-14 FN"/>
      <sheetName val="G1-14 CF"/>
      <sheetName val="G1-14 FI"/>
      <sheetName val="G1-14 FT"/>
      <sheetName val="G1-15a FC Common"/>
      <sheetName val="G1-15b Corp"/>
      <sheetName val="G1-16a FC Common"/>
      <sheetName val="G1-16b Corp"/>
      <sheetName val="G1-17"/>
      <sheetName val="G1-18a FC Common"/>
      <sheetName val="G1-18b Corp "/>
      <sheetName val="G1-19a FC"/>
      <sheetName val="G1-19b Corp"/>
      <sheetName val="G1-20"/>
      <sheetName val="G1-21a FC"/>
      <sheetName val="G1-21b Corp"/>
      <sheetName val="G1-22a FC"/>
      <sheetName val="G1-22b CORP"/>
      <sheetName val="G1-23"/>
      <sheetName val="G1-23 FN"/>
      <sheetName val="G1-23 CF"/>
      <sheetName val="G1-23 FI"/>
      <sheetName val="G1-23 FT"/>
      <sheetName val="G1-24"/>
      <sheetName val="G1-24 FN"/>
      <sheetName val="G1-24 CF"/>
      <sheetName val="G1-24 FI"/>
      <sheetName val="G1-24 FT"/>
      <sheetName val="G1-25"/>
      <sheetName val="G1-25 FN"/>
      <sheetName val="G1-25 CF"/>
      <sheetName val="G1-25 FI"/>
      <sheetName val="G1-25 FT"/>
      <sheetName val="G1-26"/>
      <sheetName val="G1-26 FN"/>
      <sheetName val="G1-26 CF"/>
      <sheetName val="G1-26 FI"/>
      <sheetName val="G1-26 FT"/>
      <sheetName val="G1-27"/>
      <sheetName val="G1-27 FN"/>
      <sheetName val="G1-27 CF"/>
      <sheetName val="G1-27 FI"/>
      <sheetName val="G1-27 FT"/>
      <sheetName val="G1-28"/>
      <sheetName val="G1-28 FN"/>
      <sheetName val="G1-28 CF"/>
      <sheetName val="G1-28 FI"/>
      <sheetName val="G1-28 FT"/>
    </sheetNames>
    <sheetDataSet>
      <sheetData sheetId="0">
        <row r="6">
          <cell r="B6" t="str">
            <v>Florida Public Utilities Company Consolidated Gas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opLeftCell="D30" zoomScale="85" zoomScaleNormal="85" workbookViewId="0">
      <selection activeCell="P36" sqref="P36"/>
    </sheetView>
  </sheetViews>
  <sheetFormatPr defaultColWidth="14.42578125" defaultRowHeight="15"/>
  <cols>
    <col min="1" max="1" width="11.42578125" style="4" customWidth="1"/>
    <col min="2" max="2" width="11.42578125" style="2" customWidth="1"/>
    <col min="3" max="3" width="56.7109375" style="2" customWidth="1"/>
    <col min="4" max="14" width="14.42578125" style="2"/>
    <col min="15" max="15" width="14.42578125" style="2" customWidth="1"/>
    <col min="16" max="16" width="15.5703125" style="2" bestFit="1" customWidth="1"/>
    <col min="17" max="256" width="14.42578125" style="2"/>
    <col min="257" max="258" width="11.42578125" style="2" customWidth="1"/>
    <col min="259" max="259" width="56.7109375" style="2" customWidth="1"/>
    <col min="260" max="270" width="14.42578125" style="2"/>
    <col min="271" max="271" width="14.42578125" style="2" customWidth="1"/>
    <col min="272" max="512" width="14.42578125" style="2"/>
    <col min="513" max="514" width="11.42578125" style="2" customWidth="1"/>
    <col min="515" max="515" width="56.7109375" style="2" customWidth="1"/>
    <col min="516" max="526" width="14.42578125" style="2"/>
    <col min="527" max="527" width="14.42578125" style="2" customWidth="1"/>
    <col min="528" max="768" width="14.42578125" style="2"/>
    <col min="769" max="770" width="11.42578125" style="2" customWidth="1"/>
    <col min="771" max="771" width="56.7109375" style="2" customWidth="1"/>
    <col min="772" max="782" width="14.42578125" style="2"/>
    <col min="783" max="783" width="14.42578125" style="2" customWidth="1"/>
    <col min="784" max="1024" width="14.42578125" style="2"/>
    <col min="1025" max="1026" width="11.42578125" style="2" customWidth="1"/>
    <col min="1027" max="1027" width="56.7109375" style="2" customWidth="1"/>
    <col min="1028" max="1038" width="14.42578125" style="2"/>
    <col min="1039" max="1039" width="14.42578125" style="2" customWidth="1"/>
    <col min="1040" max="1280" width="14.42578125" style="2"/>
    <col min="1281" max="1282" width="11.42578125" style="2" customWidth="1"/>
    <col min="1283" max="1283" width="56.7109375" style="2" customWidth="1"/>
    <col min="1284" max="1294" width="14.42578125" style="2"/>
    <col min="1295" max="1295" width="14.42578125" style="2" customWidth="1"/>
    <col min="1296" max="1536" width="14.42578125" style="2"/>
    <col min="1537" max="1538" width="11.42578125" style="2" customWidth="1"/>
    <col min="1539" max="1539" width="56.7109375" style="2" customWidth="1"/>
    <col min="1540" max="1550" width="14.42578125" style="2"/>
    <col min="1551" max="1551" width="14.42578125" style="2" customWidth="1"/>
    <col min="1552" max="1792" width="14.42578125" style="2"/>
    <col min="1793" max="1794" width="11.42578125" style="2" customWidth="1"/>
    <col min="1795" max="1795" width="56.7109375" style="2" customWidth="1"/>
    <col min="1796" max="1806" width="14.42578125" style="2"/>
    <col min="1807" max="1807" width="14.42578125" style="2" customWidth="1"/>
    <col min="1808" max="2048" width="14.42578125" style="2"/>
    <col min="2049" max="2050" width="11.42578125" style="2" customWidth="1"/>
    <col min="2051" max="2051" width="56.7109375" style="2" customWidth="1"/>
    <col min="2052" max="2062" width="14.42578125" style="2"/>
    <col min="2063" max="2063" width="14.42578125" style="2" customWidth="1"/>
    <col min="2064" max="2304" width="14.42578125" style="2"/>
    <col min="2305" max="2306" width="11.42578125" style="2" customWidth="1"/>
    <col min="2307" max="2307" width="56.7109375" style="2" customWidth="1"/>
    <col min="2308" max="2318" width="14.42578125" style="2"/>
    <col min="2319" max="2319" width="14.42578125" style="2" customWidth="1"/>
    <col min="2320" max="2560" width="14.42578125" style="2"/>
    <col min="2561" max="2562" width="11.42578125" style="2" customWidth="1"/>
    <col min="2563" max="2563" width="56.7109375" style="2" customWidth="1"/>
    <col min="2564" max="2574" width="14.42578125" style="2"/>
    <col min="2575" max="2575" width="14.42578125" style="2" customWidth="1"/>
    <col min="2576" max="2816" width="14.42578125" style="2"/>
    <col min="2817" max="2818" width="11.42578125" style="2" customWidth="1"/>
    <col min="2819" max="2819" width="56.7109375" style="2" customWidth="1"/>
    <col min="2820" max="2830" width="14.42578125" style="2"/>
    <col min="2831" max="2831" width="14.42578125" style="2" customWidth="1"/>
    <col min="2832" max="3072" width="14.42578125" style="2"/>
    <col min="3073" max="3074" width="11.42578125" style="2" customWidth="1"/>
    <col min="3075" max="3075" width="56.7109375" style="2" customWidth="1"/>
    <col min="3076" max="3086" width="14.42578125" style="2"/>
    <col min="3087" max="3087" width="14.42578125" style="2" customWidth="1"/>
    <col min="3088" max="3328" width="14.42578125" style="2"/>
    <col min="3329" max="3330" width="11.42578125" style="2" customWidth="1"/>
    <col min="3331" max="3331" width="56.7109375" style="2" customWidth="1"/>
    <col min="3332" max="3342" width="14.42578125" style="2"/>
    <col min="3343" max="3343" width="14.42578125" style="2" customWidth="1"/>
    <col min="3344" max="3584" width="14.42578125" style="2"/>
    <col min="3585" max="3586" width="11.42578125" style="2" customWidth="1"/>
    <col min="3587" max="3587" width="56.7109375" style="2" customWidth="1"/>
    <col min="3588" max="3598" width="14.42578125" style="2"/>
    <col min="3599" max="3599" width="14.42578125" style="2" customWidth="1"/>
    <col min="3600" max="3840" width="14.42578125" style="2"/>
    <col min="3841" max="3842" width="11.42578125" style="2" customWidth="1"/>
    <col min="3843" max="3843" width="56.7109375" style="2" customWidth="1"/>
    <col min="3844" max="3854" width="14.42578125" style="2"/>
    <col min="3855" max="3855" width="14.42578125" style="2" customWidth="1"/>
    <col min="3856" max="4096" width="14.42578125" style="2"/>
    <col min="4097" max="4098" width="11.42578125" style="2" customWidth="1"/>
    <col min="4099" max="4099" width="56.7109375" style="2" customWidth="1"/>
    <col min="4100" max="4110" width="14.42578125" style="2"/>
    <col min="4111" max="4111" width="14.42578125" style="2" customWidth="1"/>
    <col min="4112" max="4352" width="14.42578125" style="2"/>
    <col min="4353" max="4354" width="11.42578125" style="2" customWidth="1"/>
    <col min="4355" max="4355" width="56.7109375" style="2" customWidth="1"/>
    <col min="4356" max="4366" width="14.42578125" style="2"/>
    <col min="4367" max="4367" width="14.42578125" style="2" customWidth="1"/>
    <col min="4368" max="4608" width="14.42578125" style="2"/>
    <col min="4609" max="4610" width="11.42578125" style="2" customWidth="1"/>
    <col min="4611" max="4611" width="56.7109375" style="2" customWidth="1"/>
    <col min="4612" max="4622" width="14.42578125" style="2"/>
    <col min="4623" max="4623" width="14.42578125" style="2" customWidth="1"/>
    <col min="4624" max="4864" width="14.42578125" style="2"/>
    <col min="4865" max="4866" width="11.42578125" style="2" customWidth="1"/>
    <col min="4867" max="4867" width="56.7109375" style="2" customWidth="1"/>
    <col min="4868" max="4878" width="14.42578125" style="2"/>
    <col min="4879" max="4879" width="14.42578125" style="2" customWidth="1"/>
    <col min="4880" max="5120" width="14.42578125" style="2"/>
    <col min="5121" max="5122" width="11.42578125" style="2" customWidth="1"/>
    <col min="5123" max="5123" width="56.7109375" style="2" customWidth="1"/>
    <col min="5124" max="5134" width="14.42578125" style="2"/>
    <col min="5135" max="5135" width="14.42578125" style="2" customWidth="1"/>
    <col min="5136" max="5376" width="14.42578125" style="2"/>
    <col min="5377" max="5378" width="11.42578125" style="2" customWidth="1"/>
    <col min="5379" max="5379" width="56.7109375" style="2" customWidth="1"/>
    <col min="5380" max="5390" width="14.42578125" style="2"/>
    <col min="5391" max="5391" width="14.42578125" style="2" customWidth="1"/>
    <col min="5392" max="5632" width="14.42578125" style="2"/>
    <col min="5633" max="5634" width="11.42578125" style="2" customWidth="1"/>
    <col min="5635" max="5635" width="56.7109375" style="2" customWidth="1"/>
    <col min="5636" max="5646" width="14.42578125" style="2"/>
    <col min="5647" max="5647" width="14.42578125" style="2" customWidth="1"/>
    <col min="5648" max="5888" width="14.42578125" style="2"/>
    <col min="5889" max="5890" width="11.42578125" style="2" customWidth="1"/>
    <col min="5891" max="5891" width="56.7109375" style="2" customWidth="1"/>
    <col min="5892" max="5902" width="14.42578125" style="2"/>
    <col min="5903" max="5903" width="14.42578125" style="2" customWidth="1"/>
    <col min="5904" max="6144" width="14.42578125" style="2"/>
    <col min="6145" max="6146" width="11.42578125" style="2" customWidth="1"/>
    <col min="6147" max="6147" width="56.7109375" style="2" customWidth="1"/>
    <col min="6148" max="6158" width="14.42578125" style="2"/>
    <col min="6159" max="6159" width="14.42578125" style="2" customWidth="1"/>
    <col min="6160" max="6400" width="14.42578125" style="2"/>
    <col min="6401" max="6402" width="11.42578125" style="2" customWidth="1"/>
    <col min="6403" max="6403" width="56.7109375" style="2" customWidth="1"/>
    <col min="6404" max="6414" width="14.42578125" style="2"/>
    <col min="6415" max="6415" width="14.42578125" style="2" customWidth="1"/>
    <col min="6416" max="6656" width="14.42578125" style="2"/>
    <col min="6657" max="6658" width="11.42578125" style="2" customWidth="1"/>
    <col min="6659" max="6659" width="56.7109375" style="2" customWidth="1"/>
    <col min="6660" max="6670" width="14.42578125" style="2"/>
    <col min="6671" max="6671" width="14.42578125" style="2" customWidth="1"/>
    <col min="6672" max="6912" width="14.42578125" style="2"/>
    <col min="6913" max="6914" width="11.42578125" style="2" customWidth="1"/>
    <col min="6915" max="6915" width="56.7109375" style="2" customWidth="1"/>
    <col min="6916" max="6926" width="14.42578125" style="2"/>
    <col min="6927" max="6927" width="14.42578125" style="2" customWidth="1"/>
    <col min="6928" max="7168" width="14.42578125" style="2"/>
    <col min="7169" max="7170" width="11.42578125" style="2" customWidth="1"/>
    <col min="7171" max="7171" width="56.7109375" style="2" customWidth="1"/>
    <col min="7172" max="7182" width="14.42578125" style="2"/>
    <col min="7183" max="7183" width="14.42578125" style="2" customWidth="1"/>
    <col min="7184" max="7424" width="14.42578125" style="2"/>
    <col min="7425" max="7426" width="11.42578125" style="2" customWidth="1"/>
    <col min="7427" max="7427" width="56.7109375" style="2" customWidth="1"/>
    <col min="7428" max="7438" width="14.42578125" style="2"/>
    <col min="7439" max="7439" width="14.42578125" style="2" customWidth="1"/>
    <col min="7440" max="7680" width="14.42578125" style="2"/>
    <col min="7681" max="7682" width="11.42578125" style="2" customWidth="1"/>
    <col min="7683" max="7683" width="56.7109375" style="2" customWidth="1"/>
    <col min="7684" max="7694" width="14.42578125" style="2"/>
    <col min="7695" max="7695" width="14.42578125" style="2" customWidth="1"/>
    <col min="7696" max="7936" width="14.42578125" style="2"/>
    <col min="7937" max="7938" width="11.42578125" style="2" customWidth="1"/>
    <col min="7939" max="7939" width="56.7109375" style="2" customWidth="1"/>
    <col min="7940" max="7950" width="14.42578125" style="2"/>
    <col min="7951" max="7951" width="14.42578125" style="2" customWidth="1"/>
    <col min="7952" max="8192" width="14.42578125" style="2"/>
    <col min="8193" max="8194" width="11.42578125" style="2" customWidth="1"/>
    <col min="8195" max="8195" width="56.7109375" style="2" customWidth="1"/>
    <col min="8196" max="8206" width="14.42578125" style="2"/>
    <col min="8207" max="8207" width="14.42578125" style="2" customWidth="1"/>
    <col min="8208" max="8448" width="14.42578125" style="2"/>
    <col min="8449" max="8450" width="11.42578125" style="2" customWidth="1"/>
    <col min="8451" max="8451" width="56.7109375" style="2" customWidth="1"/>
    <col min="8452" max="8462" width="14.42578125" style="2"/>
    <col min="8463" max="8463" width="14.42578125" style="2" customWidth="1"/>
    <col min="8464" max="8704" width="14.42578125" style="2"/>
    <col min="8705" max="8706" width="11.42578125" style="2" customWidth="1"/>
    <col min="8707" max="8707" width="56.7109375" style="2" customWidth="1"/>
    <col min="8708" max="8718" width="14.42578125" style="2"/>
    <col min="8719" max="8719" width="14.42578125" style="2" customWidth="1"/>
    <col min="8720" max="8960" width="14.42578125" style="2"/>
    <col min="8961" max="8962" width="11.42578125" style="2" customWidth="1"/>
    <col min="8963" max="8963" width="56.7109375" style="2" customWidth="1"/>
    <col min="8964" max="8974" width="14.42578125" style="2"/>
    <col min="8975" max="8975" width="14.42578125" style="2" customWidth="1"/>
    <col min="8976" max="9216" width="14.42578125" style="2"/>
    <col min="9217" max="9218" width="11.42578125" style="2" customWidth="1"/>
    <col min="9219" max="9219" width="56.7109375" style="2" customWidth="1"/>
    <col min="9220" max="9230" width="14.42578125" style="2"/>
    <col min="9231" max="9231" width="14.42578125" style="2" customWidth="1"/>
    <col min="9232" max="9472" width="14.42578125" style="2"/>
    <col min="9473" max="9474" width="11.42578125" style="2" customWidth="1"/>
    <col min="9475" max="9475" width="56.7109375" style="2" customWidth="1"/>
    <col min="9476" max="9486" width="14.42578125" style="2"/>
    <col min="9487" max="9487" width="14.42578125" style="2" customWidth="1"/>
    <col min="9488" max="9728" width="14.42578125" style="2"/>
    <col min="9729" max="9730" width="11.42578125" style="2" customWidth="1"/>
    <col min="9731" max="9731" width="56.7109375" style="2" customWidth="1"/>
    <col min="9732" max="9742" width="14.42578125" style="2"/>
    <col min="9743" max="9743" width="14.42578125" style="2" customWidth="1"/>
    <col min="9744" max="9984" width="14.42578125" style="2"/>
    <col min="9985" max="9986" width="11.42578125" style="2" customWidth="1"/>
    <col min="9987" max="9987" width="56.7109375" style="2" customWidth="1"/>
    <col min="9988" max="9998" width="14.42578125" style="2"/>
    <col min="9999" max="9999" width="14.42578125" style="2" customWidth="1"/>
    <col min="10000" max="10240" width="14.42578125" style="2"/>
    <col min="10241" max="10242" width="11.42578125" style="2" customWidth="1"/>
    <col min="10243" max="10243" width="56.7109375" style="2" customWidth="1"/>
    <col min="10244" max="10254" width="14.42578125" style="2"/>
    <col min="10255" max="10255" width="14.42578125" style="2" customWidth="1"/>
    <col min="10256" max="10496" width="14.42578125" style="2"/>
    <col min="10497" max="10498" width="11.42578125" style="2" customWidth="1"/>
    <col min="10499" max="10499" width="56.7109375" style="2" customWidth="1"/>
    <col min="10500" max="10510" width="14.42578125" style="2"/>
    <col min="10511" max="10511" width="14.42578125" style="2" customWidth="1"/>
    <col min="10512" max="10752" width="14.42578125" style="2"/>
    <col min="10753" max="10754" width="11.42578125" style="2" customWidth="1"/>
    <col min="10755" max="10755" width="56.7109375" style="2" customWidth="1"/>
    <col min="10756" max="10766" width="14.42578125" style="2"/>
    <col min="10767" max="10767" width="14.42578125" style="2" customWidth="1"/>
    <col min="10768" max="11008" width="14.42578125" style="2"/>
    <col min="11009" max="11010" width="11.42578125" style="2" customWidth="1"/>
    <col min="11011" max="11011" width="56.7109375" style="2" customWidth="1"/>
    <col min="11012" max="11022" width="14.42578125" style="2"/>
    <col min="11023" max="11023" width="14.42578125" style="2" customWidth="1"/>
    <col min="11024" max="11264" width="14.42578125" style="2"/>
    <col min="11265" max="11266" width="11.42578125" style="2" customWidth="1"/>
    <col min="11267" max="11267" width="56.7109375" style="2" customWidth="1"/>
    <col min="11268" max="11278" width="14.42578125" style="2"/>
    <col min="11279" max="11279" width="14.42578125" style="2" customWidth="1"/>
    <col min="11280" max="11520" width="14.42578125" style="2"/>
    <col min="11521" max="11522" width="11.42578125" style="2" customWidth="1"/>
    <col min="11523" max="11523" width="56.7109375" style="2" customWidth="1"/>
    <col min="11524" max="11534" width="14.42578125" style="2"/>
    <col min="11535" max="11535" width="14.42578125" style="2" customWidth="1"/>
    <col min="11536" max="11776" width="14.42578125" style="2"/>
    <col min="11777" max="11778" width="11.42578125" style="2" customWidth="1"/>
    <col min="11779" max="11779" width="56.7109375" style="2" customWidth="1"/>
    <col min="11780" max="11790" width="14.42578125" style="2"/>
    <col min="11791" max="11791" width="14.42578125" style="2" customWidth="1"/>
    <col min="11792" max="12032" width="14.42578125" style="2"/>
    <col min="12033" max="12034" width="11.42578125" style="2" customWidth="1"/>
    <col min="12035" max="12035" width="56.7109375" style="2" customWidth="1"/>
    <col min="12036" max="12046" width="14.42578125" style="2"/>
    <col min="12047" max="12047" width="14.42578125" style="2" customWidth="1"/>
    <col min="12048" max="12288" width="14.42578125" style="2"/>
    <col min="12289" max="12290" width="11.42578125" style="2" customWidth="1"/>
    <col min="12291" max="12291" width="56.7109375" style="2" customWidth="1"/>
    <col min="12292" max="12302" width="14.42578125" style="2"/>
    <col min="12303" max="12303" width="14.42578125" style="2" customWidth="1"/>
    <col min="12304" max="12544" width="14.42578125" style="2"/>
    <col min="12545" max="12546" width="11.42578125" style="2" customWidth="1"/>
    <col min="12547" max="12547" width="56.7109375" style="2" customWidth="1"/>
    <col min="12548" max="12558" width="14.42578125" style="2"/>
    <col min="12559" max="12559" width="14.42578125" style="2" customWidth="1"/>
    <col min="12560" max="12800" width="14.42578125" style="2"/>
    <col min="12801" max="12802" width="11.42578125" style="2" customWidth="1"/>
    <col min="12803" max="12803" width="56.7109375" style="2" customWidth="1"/>
    <col min="12804" max="12814" width="14.42578125" style="2"/>
    <col min="12815" max="12815" width="14.42578125" style="2" customWidth="1"/>
    <col min="12816" max="13056" width="14.42578125" style="2"/>
    <col min="13057" max="13058" width="11.42578125" style="2" customWidth="1"/>
    <col min="13059" max="13059" width="56.7109375" style="2" customWidth="1"/>
    <col min="13060" max="13070" width="14.42578125" style="2"/>
    <col min="13071" max="13071" width="14.42578125" style="2" customWidth="1"/>
    <col min="13072" max="13312" width="14.42578125" style="2"/>
    <col min="13313" max="13314" width="11.42578125" style="2" customWidth="1"/>
    <col min="13315" max="13315" width="56.7109375" style="2" customWidth="1"/>
    <col min="13316" max="13326" width="14.42578125" style="2"/>
    <col min="13327" max="13327" width="14.42578125" style="2" customWidth="1"/>
    <col min="13328" max="13568" width="14.42578125" style="2"/>
    <col min="13569" max="13570" width="11.42578125" style="2" customWidth="1"/>
    <col min="13571" max="13571" width="56.7109375" style="2" customWidth="1"/>
    <col min="13572" max="13582" width="14.42578125" style="2"/>
    <col min="13583" max="13583" width="14.42578125" style="2" customWidth="1"/>
    <col min="13584" max="13824" width="14.42578125" style="2"/>
    <col min="13825" max="13826" width="11.42578125" style="2" customWidth="1"/>
    <col min="13827" max="13827" width="56.7109375" style="2" customWidth="1"/>
    <col min="13828" max="13838" width="14.42578125" style="2"/>
    <col min="13839" max="13839" width="14.42578125" style="2" customWidth="1"/>
    <col min="13840" max="14080" width="14.42578125" style="2"/>
    <col min="14081" max="14082" width="11.42578125" style="2" customWidth="1"/>
    <col min="14083" max="14083" width="56.7109375" style="2" customWidth="1"/>
    <col min="14084" max="14094" width="14.42578125" style="2"/>
    <col min="14095" max="14095" width="14.42578125" style="2" customWidth="1"/>
    <col min="14096" max="14336" width="14.42578125" style="2"/>
    <col min="14337" max="14338" width="11.42578125" style="2" customWidth="1"/>
    <col min="14339" max="14339" width="56.7109375" style="2" customWidth="1"/>
    <col min="14340" max="14350" width="14.42578125" style="2"/>
    <col min="14351" max="14351" width="14.42578125" style="2" customWidth="1"/>
    <col min="14352" max="14592" width="14.42578125" style="2"/>
    <col min="14593" max="14594" width="11.42578125" style="2" customWidth="1"/>
    <col min="14595" max="14595" width="56.7109375" style="2" customWidth="1"/>
    <col min="14596" max="14606" width="14.42578125" style="2"/>
    <col min="14607" max="14607" width="14.42578125" style="2" customWidth="1"/>
    <col min="14608" max="14848" width="14.42578125" style="2"/>
    <col min="14849" max="14850" width="11.42578125" style="2" customWidth="1"/>
    <col min="14851" max="14851" width="56.7109375" style="2" customWidth="1"/>
    <col min="14852" max="14862" width="14.42578125" style="2"/>
    <col min="14863" max="14863" width="14.42578125" style="2" customWidth="1"/>
    <col min="14864" max="15104" width="14.42578125" style="2"/>
    <col min="15105" max="15106" width="11.42578125" style="2" customWidth="1"/>
    <col min="15107" max="15107" width="56.7109375" style="2" customWidth="1"/>
    <col min="15108" max="15118" width="14.42578125" style="2"/>
    <col min="15119" max="15119" width="14.42578125" style="2" customWidth="1"/>
    <col min="15120" max="15360" width="14.42578125" style="2"/>
    <col min="15361" max="15362" width="11.42578125" style="2" customWidth="1"/>
    <col min="15363" max="15363" width="56.7109375" style="2" customWidth="1"/>
    <col min="15364" max="15374" width="14.42578125" style="2"/>
    <col min="15375" max="15375" width="14.42578125" style="2" customWidth="1"/>
    <col min="15376" max="15616" width="14.42578125" style="2"/>
    <col min="15617" max="15618" width="11.42578125" style="2" customWidth="1"/>
    <col min="15619" max="15619" width="56.7109375" style="2" customWidth="1"/>
    <col min="15620" max="15630" width="14.42578125" style="2"/>
    <col min="15631" max="15631" width="14.42578125" style="2" customWidth="1"/>
    <col min="15632" max="15872" width="14.42578125" style="2"/>
    <col min="15873" max="15874" width="11.42578125" style="2" customWidth="1"/>
    <col min="15875" max="15875" width="56.7109375" style="2" customWidth="1"/>
    <col min="15876" max="15886" width="14.42578125" style="2"/>
    <col min="15887" max="15887" width="14.42578125" style="2" customWidth="1"/>
    <col min="15888" max="16128" width="14.42578125" style="2"/>
    <col min="16129" max="16130" width="11.42578125" style="2" customWidth="1"/>
    <col min="16131" max="16131" width="56.7109375" style="2" customWidth="1"/>
    <col min="16132" max="16142" width="14.42578125" style="2"/>
    <col min="16143" max="16143" width="14.42578125" style="2" customWidth="1"/>
    <col min="16144" max="16384" width="14.42578125" style="2"/>
  </cols>
  <sheetData>
    <row r="1" spans="1:16">
      <c r="A1" s="1" t="s">
        <v>0</v>
      </c>
      <c r="B1" s="2" t="s">
        <v>1</v>
      </c>
      <c r="F1" s="3" t="s">
        <v>2</v>
      </c>
      <c r="G1" s="4"/>
      <c r="H1" s="4"/>
      <c r="I1" s="1"/>
      <c r="J1" s="4"/>
      <c r="K1" s="4"/>
      <c r="L1" s="4"/>
      <c r="M1" s="1" t="s">
        <v>3</v>
      </c>
      <c r="P1" s="5" t="s">
        <v>4</v>
      </c>
    </row>
    <row r="2" spans="1:16" ht="15.75" thickBot="1">
      <c r="A2" s="6"/>
      <c r="B2" s="7"/>
      <c r="C2" s="7"/>
      <c r="D2" s="7"/>
      <c r="E2" s="7"/>
      <c r="F2" s="6"/>
      <c r="G2" s="6"/>
      <c r="H2" s="6"/>
      <c r="I2" s="6"/>
      <c r="J2" s="6"/>
      <c r="K2" s="6"/>
      <c r="L2" s="6"/>
      <c r="M2" s="6"/>
      <c r="N2" s="7"/>
      <c r="O2" s="7"/>
      <c r="P2" s="7"/>
    </row>
    <row r="3" spans="1:16">
      <c r="A3" s="8"/>
      <c r="B3" s="9"/>
      <c r="C3" s="9"/>
      <c r="D3" s="9"/>
      <c r="E3" s="9"/>
      <c r="F3" s="8"/>
      <c r="G3" s="8"/>
      <c r="H3" s="8"/>
      <c r="I3" s="8"/>
      <c r="J3" s="8"/>
      <c r="K3" s="8"/>
      <c r="L3" s="8"/>
      <c r="M3" s="8"/>
      <c r="N3" s="9"/>
      <c r="O3" s="9"/>
      <c r="P3" s="9"/>
    </row>
    <row r="4" spans="1:16">
      <c r="A4" s="1" t="s">
        <v>5</v>
      </c>
      <c r="F4" s="4" t="s">
        <v>6</v>
      </c>
      <c r="G4" s="3" t="s">
        <v>7</v>
      </c>
      <c r="H4" s="4"/>
      <c r="I4" s="1"/>
      <c r="J4" s="4"/>
      <c r="K4" s="4"/>
      <c r="L4" s="4"/>
      <c r="M4" s="3" t="s">
        <v>8</v>
      </c>
      <c r="N4" s="1"/>
    </row>
    <row r="5" spans="1:16">
      <c r="F5" s="4"/>
      <c r="G5" s="3" t="s">
        <v>9</v>
      </c>
      <c r="H5" s="4"/>
      <c r="I5" s="1"/>
      <c r="J5" s="4"/>
      <c r="K5" s="4"/>
      <c r="L5" s="4"/>
      <c r="M5" s="3" t="s">
        <v>10</v>
      </c>
      <c r="N5" s="10"/>
    </row>
    <row r="6" spans="1:16">
      <c r="A6" s="1" t="s">
        <v>11</v>
      </c>
      <c r="B6" s="11" t="str">
        <f>'[1]G1-1'!B6</f>
        <v>Florida Public Utilities Company Consolidated Gas</v>
      </c>
      <c r="C6" s="1"/>
      <c r="F6" s="4"/>
      <c r="G6" s="4"/>
      <c r="H6" s="4"/>
      <c r="I6" s="4"/>
      <c r="J6" s="4"/>
      <c r="K6" s="4"/>
      <c r="L6" s="4"/>
      <c r="M6" s="3" t="s">
        <v>12</v>
      </c>
      <c r="N6" s="1"/>
      <c r="O6" s="12"/>
    </row>
    <row r="7" spans="1:16">
      <c r="B7" s="11"/>
    </row>
    <row r="8" spans="1:16">
      <c r="A8" s="1" t="s">
        <v>13</v>
      </c>
      <c r="B8" s="11">
        <f>'[1]G1-1'!B8</f>
        <v>0</v>
      </c>
      <c r="C8" s="35" t="s">
        <v>138</v>
      </c>
    </row>
    <row r="9" spans="1:16" ht="15.75" thickBo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>
      <c r="G10" s="1" t="s">
        <v>14</v>
      </c>
      <c r="H10" s="1" t="s">
        <v>14</v>
      </c>
      <c r="I10" s="1" t="s">
        <v>14</v>
      </c>
      <c r="J10" s="1" t="s">
        <v>14</v>
      </c>
      <c r="K10" s="13" t="s">
        <v>14</v>
      </c>
      <c r="N10" s="1" t="s">
        <v>14</v>
      </c>
    </row>
    <row r="11" spans="1:16">
      <c r="A11" s="1" t="s">
        <v>15</v>
      </c>
      <c r="B11" s="14" t="s">
        <v>16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6">
      <c r="A12" s="1" t="s">
        <v>17</v>
      </c>
      <c r="B12" s="14" t="s">
        <v>17</v>
      </c>
      <c r="C12" s="14" t="s">
        <v>18</v>
      </c>
      <c r="D12" s="16">
        <v>44562</v>
      </c>
      <c r="E12" s="16">
        <v>44593</v>
      </c>
      <c r="F12" s="16">
        <v>44621</v>
      </c>
      <c r="G12" s="16">
        <v>44652</v>
      </c>
      <c r="H12" s="16">
        <v>44682</v>
      </c>
      <c r="I12" s="16">
        <v>44713</v>
      </c>
      <c r="J12" s="16">
        <v>44743</v>
      </c>
      <c r="K12" s="16">
        <v>44774</v>
      </c>
      <c r="L12" s="16">
        <v>44805</v>
      </c>
      <c r="M12" s="16">
        <v>44835</v>
      </c>
      <c r="N12" s="16">
        <v>44866</v>
      </c>
      <c r="O12" s="16">
        <v>44896</v>
      </c>
      <c r="P12" s="14" t="s">
        <v>19</v>
      </c>
    </row>
    <row r="13" spans="1:16" ht="15.75" thickBo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>
      <c r="A15" s="17">
        <v>1</v>
      </c>
      <c r="B15" s="18" t="s">
        <v>20</v>
      </c>
      <c r="C15" s="19" t="s">
        <v>21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1">
        <f t="shared" ref="P15:P52" si="0">SUM(D15:O15)</f>
        <v>0</v>
      </c>
    </row>
    <row r="16" spans="1:16">
      <c r="A16" s="17">
        <f>+A15+1</f>
        <v>2</v>
      </c>
      <c r="B16" s="18" t="s">
        <v>22</v>
      </c>
      <c r="C16" s="19" t="s">
        <v>23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3">
        <f t="shared" si="0"/>
        <v>0</v>
      </c>
    </row>
    <row r="17" spans="1:16">
      <c r="A17" s="17">
        <f t="shared" ref="A17:A52" si="1">+A16+1</f>
        <v>3</v>
      </c>
      <c r="B17" s="18">
        <v>303</v>
      </c>
      <c r="C17" s="19" t="s">
        <v>24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3">
        <f t="shared" si="0"/>
        <v>0</v>
      </c>
    </row>
    <row r="18" spans="1:16">
      <c r="A18" s="17">
        <f t="shared" si="1"/>
        <v>4</v>
      </c>
      <c r="B18" s="18">
        <v>305</v>
      </c>
      <c r="C18" s="19" t="s">
        <v>25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3">
        <f t="shared" si="0"/>
        <v>0</v>
      </c>
    </row>
    <row r="19" spans="1:16">
      <c r="A19" s="17">
        <f t="shared" si="1"/>
        <v>5</v>
      </c>
      <c r="B19" s="18" t="s">
        <v>26</v>
      </c>
      <c r="C19" s="19" t="s">
        <v>27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3">
        <f t="shared" si="0"/>
        <v>0</v>
      </c>
    </row>
    <row r="20" spans="1:16">
      <c r="A20" s="17">
        <f t="shared" si="1"/>
        <v>6</v>
      </c>
      <c r="B20" s="18" t="s">
        <v>28</v>
      </c>
      <c r="C20" s="19" t="s">
        <v>25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3">
        <f t="shared" si="0"/>
        <v>0</v>
      </c>
    </row>
    <row r="21" spans="1:16">
      <c r="A21" s="17">
        <f t="shared" si="1"/>
        <v>7</v>
      </c>
      <c r="B21" s="24">
        <v>3761</v>
      </c>
      <c r="C21" s="25" t="s">
        <v>29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3">
        <f t="shared" si="0"/>
        <v>0</v>
      </c>
    </row>
    <row r="22" spans="1:16">
      <c r="A22" s="17">
        <f t="shared" si="1"/>
        <v>8</v>
      </c>
      <c r="B22" s="24">
        <v>3762</v>
      </c>
      <c r="C22" s="25" t="s">
        <v>30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3">
        <f t="shared" si="0"/>
        <v>0</v>
      </c>
    </row>
    <row r="23" spans="1:16">
      <c r="A23" s="17">
        <f t="shared" si="1"/>
        <v>9</v>
      </c>
      <c r="B23" s="24" t="s">
        <v>31</v>
      </c>
      <c r="C23" s="25" t="s">
        <v>32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3">
        <f t="shared" si="0"/>
        <v>0</v>
      </c>
    </row>
    <row r="24" spans="1:16">
      <c r="A24" s="17">
        <f t="shared" si="1"/>
        <v>10</v>
      </c>
      <c r="B24" s="18" t="s">
        <v>33</v>
      </c>
      <c r="C24" s="19" t="s">
        <v>34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3">
        <f t="shared" si="0"/>
        <v>0</v>
      </c>
    </row>
    <row r="25" spans="1:16">
      <c r="A25" s="17">
        <f t="shared" si="1"/>
        <v>11</v>
      </c>
      <c r="B25" s="18" t="s">
        <v>35</v>
      </c>
      <c r="C25" s="19" t="s">
        <v>36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3">
        <f t="shared" si="0"/>
        <v>0</v>
      </c>
    </row>
    <row r="26" spans="1:16">
      <c r="A26" s="17">
        <f t="shared" si="1"/>
        <v>12</v>
      </c>
      <c r="B26" s="18">
        <v>3801</v>
      </c>
      <c r="C26" s="19" t="s">
        <v>37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3">
        <f t="shared" si="0"/>
        <v>0</v>
      </c>
    </row>
    <row r="27" spans="1:16">
      <c r="A27" s="17">
        <f t="shared" si="1"/>
        <v>13</v>
      </c>
      <c r="B27" s="18">
        <v>3802</v>
      </c>
      <c r="C27" s="19" t="s">
        <v>38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3">
        <f t="shared" si="0"/>
        <v>0</v>
      </c>
    </row>
    <row r="28" spans="1:16">
      <c r="A28" s="17">
        <f t="shared" si="1"/>
        <v>14</v>
      </c>
      <c r="B28" s="18" t="s">
        <v>39</v>
      </c>
      <c r="C28" s="19" t="s">
        <v>40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3">
        <f t="shared" si="0"/>
        <v>0</v>
      </c>
    </row>
    <row r="29" spans="1:16">
      <c r="A29" s="17">
        <f t="shared" si="1"/>
        <v>15</v>
      </c>
      <c r="B29" s="18" t="s">
        <v>41</v>
      </c>
      <c r="C29" s="19" t="s">
        <v>42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3">
        <f t="shared" si="0"/>
        <v>0</v>
      </c>
    </row>
    <row r="30" spans="1:16">
      <c r="A30" s="17">
        <f t="shared" si="1"/>
        <v>16</v>
      </c>
      <c r="B30" s="18">
        <v>3811</v>
      </c>
      <c r="C30" s="19" t="s">
        <v>43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23">
        <f t="shared" si="0"/>
        <v>0</v>
      </c>
    </row>
    <row r="31" spans="1:16">
      <c r="A31" s="17">
        <f t="shared" si="1"/>
        <v>17</v>
      </c>
      <c r="B31" s="18" t="s">
        <v>44</v>
      </c>
      <c r="C31" s="19" t="s">
        <v>45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3">
        <f t="shared" si="0"/>
        <v>0</v>
      </c>
    </row>
    <row r="32" spans="1:16">
      <c r="A32" s="17">
        <f t="shared" si="1"/>
        <v>18</v>
      </c>
      <c r="B32" s="18">
        <v>3821</v>
      </c>
      <c r="C32" s="25" t="s">
        <v>46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3">
        <f t="shared" si="0"/>
        <v>0</v>
      </c>
    </row>
    <row r="33" spans="1:16">
      <c r="A33" s="17">
        <f t="shared" si="1"/>
        <v>19</v>
      </c>
      <c r="B33" s="18" t="s">
        <v>47</v>
      </c>
      <c r="C33" s="19" t="s">
        <v>48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3">
        <f t="shared" si="0"/>
        <v>0</v>
      </c>
    </row>
    <row r="34" spans="1:16">
      <c r="A34" s="17">
        <f t="shared" si="1"/>
        <v>20</v>
      </c>
      <c r="B34" s="18" t="s">
        <v>49</v>
      </c>
      <c r="C34" s="19" t="s">
        <v>50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3"/>
    </row>
    <row r="35" spans="1:16">
      <c r="A35" s="17">
        <f t="shared" si="1"/>
        <v>21</v>
      </c>
      <c r="B35" s="18" t="s">
        <v>51</v>
      </c>
      <c r="C35" s="19" t="s">
        <v>52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3">
        <f t="shared" si="0"/>
        <v>0</v>
      </c>
    </row>
    <row r="36" spans="1:16">
      <c r="A36" s="17">
        <f t="shared" si="1"/>
        <v>22</v>
      </c>
      <c r="B36" s="18" t="s">
        <v>53</v>
      </c>
      <c r="C36" s="19" t="s">
        <v>54</v>
      </c>
      <c r="D36" s="22">
        <v>3015</v>
      </c>
      <c r="E36" s="22">
        <v>4020</v>
      </c>
      <c r="F36" s="22">
        <v>5025</v>
      </c>
      <c r="G36" s="22">
        <v>8040</v>
      </c>
      <c r="H36" s="22">
        <v>8040</v>
      </c>
      <c r="I36" s="22">
        <v>8040</v>
      </c>
      <c r="J36" s="22">
        <v>9045</v>
      </c>
      <c r="K36" s="22">
        <v>9045</v>
      </c>
      <c r="L36" s="22">
        <v>9045</v>
      </c>
      <c r="M36" s="22">
        <v>9045</v>
      </c>
      <c r="N36" s="22">
        <v>8040</v>
      </c>
      <c r="O36" s="22">
        <v>20100</v>
      </c>
      <c r="P36" s="23">
        <f t="shared" si="0"/>
        <v>100500</v>
      </c>
    </row>
    <row r="37" spans="1:16">
      <c r="A37" s="17">
        <f t="shared" si="1"/>
        <v>23</v>
      </c>
      <c r="B37" s="18" t="s">
        <v>55</v>
      </c>
      <c r="C37" s="19" t="s">
        <v>27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3">
        <f t="shared" si="0"/>
        <v>0</v>
      </c>
    </row>
    <row r="38" spans="1:16">
      <c r="A38" s="17">
        <f t="shared" si="1"/>
        <v>24</v>
      </c>
      <c r="B38" s="18" t="s">
        <v>56</v>
      </c>
      <c r="C38" s="19" t="s">
        <v>25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3">
        <f t="shared" si="0"/>
        <v>0</v>
      </c>
    </row>
    <row r="39" spans="1:16">
      <c r="A39" s="17">
        <f t="shared" si="1"/>
        <v>25</v>
      </c>
      <c r="B39" s="18">
        <v>3910</v>
      </c>
      <c r="C39" s="19" t="s">
        <v>57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3">
        <f t="shared" si="0"/>
        <v>0</v>
      </c>
    </row>
    <row r="40" spans="1:16">
      <c r="A40" s="17">
        <f t="shared" si="1"/>
        <v>26</v>
      </c>
      <c r="B40" s="18">
        <v>3911</v>
      </c>
      <c r="C40" s="19" t="s">
        <v>58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3">
        <f t="shared" si="0"/>
        <v>0</v>
      </c>
    </row>
    <row r="41" spans="1:16">
      <c r="A41" s="17">
        <f t="shared" si="1"/>
        <v>27</v>
      </c>
      <c r="B41" s="18">
        <v>3912</v>
      </c>
      <c r="C41" s="19" t="s">
        <v>59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3">
        <f t="shared" si="0"/>
        <v>0</v>
      </c>
    </row>
    <row r="42" spans="1:16">
      <c r="A42" s="17">
        <f t="shared" si="1"/>
        <v>28</v>
      </c>
      <c r="B42" s="18">
        <v>3913</v>
      </c>
      <c r="C42" s="19" t="s">
        <v>60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3">
        <f t="shared" si="0"/>
        <v>0</v>
      </c>
    </row>
    <row r="43" spans="1:16">
      <c r="A43" s="17">
        <f t="shared" si="1"/>
        <v>29</v>
      </c>
      <c r="B43" s="18">
        <v>3914</v>
      </c>
      <c r="C43" s="19" t="s">
        <v>61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3">
        <f t="shared" si="0"/>
        <v>0</v>
      </c>
    </row>
    <row r="44" spans="1:16">
      <c r="A44" s="17">
        <f t="shared" si="1"/>
        <v>30</v>
      </c>
      <c r="B44" s="18">
        <v>392</v>
      </c>
      <c r="C44" s="25" t="s">
        <v>62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3">
        <f t="shared" si="0"/>
        <v>0</v>
      </c>
    </row>
    <row r="45" spans="1:16">
      <c r="A45" s="17">
        <f t="shared" si="1"/>
        <v>31</v>
      </c>
      <c r="B45" s="18">
        <v>3921</v>
      </c>
      <c r="C45" s="19" t="s">
        <v>63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3">
        <f t="shared" si="0"/>
        <v>0</v>
      </c>
    </row>
    <row r="46" spans="1:16">
      <c r="A46" s="17">
        <f t="shared" si="1"/>
        <v>32</v>
      </c>
      <c r="B46" s="18">
        <v>3922</v>
      </c>
      <c r="C46" s="19" t="s">
        <v>64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3">
        <f t="shared" si="0"/>
        <v>0</v>
      </c>
    </row>
    <row r="47" spans="1:16">
      <c r="A47" s="17">
        <f t="shared" si="1"/>
        <v>33</v>
      </c>
      <c r="B47" s="18">
        <v>3924</v>
      </c>
      <c r="C47" s="25" t="s">
        <v>65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3">
        <f t="shared" si="0"/>
        <v>0</v>
      </c>
    </row>
    <row r="48" spans="1:16">
      <c r="A48" s="17">
        <f t="shared" si="1"/>
        <v>34</v>
      </c>
      <c r="B48" s="18" t="s">
        <v>66</v>
      </c>
      <c r="C48" s="19" t="s">
        <v>67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3">
        <f t="shared" si="0"/>
        <v>0</v>
      </c>
    </row>
    <row r="49" spans="1:16">
      <c r="A49" s="17">
        <f t="shared" si="1"/>
        <v>35</v>
      </c>
      <c r="B49" s="18" t="s">
        <v>68</v>
      </c>
      <c r="C49" s="19" t="s">
        <v>69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3">
        <f t="shared" si="0"/>
        <v>0</v>
      </c>
    </row>
    <row r="50" spans="1:16">
      <c r="A50" s="17">
        <f t="shared" si="1"/>
        <v>36</v>
      </c>
      <c r="B50" s="18" t="s">
        <v>70</v>
      </c>
      <c r="C50" s="19" t="s">
        <v>71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3">
        <f t="shared" si="0"/>
        <v>0</v>
      </c>
    </row>
    <row r="51" spans="1:16">
      <c r="A51" s="17">
        <f t="shared" si="1"/>
        <v>37</v>
      </c>
      <c r="B51" s="18" t="s">
        <v>72</v>
      </c>
      <c r="C51" s="19" t="s">
        <v>73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3">
        <f t="shared" si="0"/>
        <v>0</v>
      </c>
    </row>
    <row r="52" spans="1:16">
      <c r="A52" s="17">
        <f t="shared" si="1"/>
        <v>38</v>
      </c>
      <c r="B52" s="18" t="s">
        <v>74</v>
      </c>
      <c r="C52" s="19" t="s">
        <v>75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3">
        <f t="shared" si="0"/>
        <v>0</v>
      </c>
    </row>
    <row r="53" spans="1:16">
      <c r="A53" s="26"/>
      <c r="B53" s="27"/>
      <c r="C53" s="4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9"/>
    </row>
    <row r="54" spans="1:16"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</row>
    <row r="55" spans="1:16" ht="15.75" thickBot="1">
      <c r="A55" s="26">
        <v>39</v>
      </c>
      <c r="C55" s="1" t="s">
        <v>76</v>
      </c>
      <c r="D55" s="31">
        <f t="shared" ref="D55:O55" si="2">SUM(D15:D54)</f>
        <v>3015</v>
      </c>
      <c r="E55" s="31">
        <f t="shared" si="2"/>
        <v>4020</v>
      </c>
      <c r="F55" s="31">
        <f t="shared" si="2"/>
        <v>5025</v>
      </c>
      <c r="G55" s="31">
        <f t="shared" si="2"/>
        <v>8040</v>
      </c>
      <c r="H55" s="31">
        <f t="shared" si="2"/>
        <v>8040</v>
      </c>
      <c r="I55" s="31">
        <f t="shared" si="2"/>
        <v>8040</v>
      </c>
      <c r="J55" s="31">
        <f t="shared" si="2"/>
        <v>9045</v>
      </c>
      <c r="K55" s="31">
        <f t="shared" si="2"/>
        <v>9045</v>
      </c>
      <c r="L55" s="31">
        <f t="shared" si="2"/>
        <v>9045</v>
      </c>
      <c r="M55" s="31">
        <f t="shared" si="2"/>
        <v>9045</v>
      </c>
      <c r="N55" s="31">
        <f t="shared" si="2"/>
        <v>8040</v>
      </c>
      <c r="O55" s="31">
        <f t="shared" si="2"/>
        <v>20100</v>
      </c>
      <c r="P55" s="112">
        <f>SUM(P15:P54)</f>
        <v>100500</v>
      </c>
    </row>
    <row r="56" spans="1:16" ht="15.75" thickTop="1"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ht="15.75" thickBot="1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>
      <c r="A58" s="1" t="s">
        <v>77</v>
      </c>
      <c r="D58" s="29"/>
      <c r="E58" s="29"/>
      <c r="F58" s="29"/>
      <c r="G58" s="29"/>
      <c r="H58" s="29"/>
      <c r="I58" s="29"/>
      <c r="J58" s="33" t="s">
        <v>78</v>
      </c>
      <c r="K58" s="29"/>
      <c r="L58" s="29"/>
      <c r="M58" s="29"/>
      <c r="N58" s="29"/>
      <c r="P58" s="29"/>
    </row>
    <row r="59" spans="1:16">
      <c r="A59" s="34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abSelected="1" workbookViewId="0"/>
  </sheetViews>
  <sheetFormatPr defaultColWidth="14.42578125" defaultRowHeight="15"/>
  <cols>
    <col min="1" max="1" width="11.42578125" style="4" customWidth="1"/>
    <col min="2" max="2" width="11.42578125" style="2" customWidth="1"/>
    <col min="3" max="3" width="47.85546875" style="2" customWidth="1"/>
    <col min="4" max="256" width="14.42578125" style="2"/>
    <col min="257" max="258" width="11.42578125" style="2" customWidth="1"/>
    <col min="259" max="259" width="47.85546875" style="2" customWidth="1"/>
    <col min="260" max="512" width="14.42578125" style="2"/>
    <col min="513" max="514" width="11.42578125" style="2" customWidth="1"/>
    <col min="515" max="515" width="47.85546875" style="2" customWidth="1"/>
    <col min="516" max="768" width="14.42578125" style="2"/>
    <col min="769" max="770" width="11.42578125" style="2" customWidth="1"/>
    <col min="771" max="771" width="47.85546875" style="2" customWidth="1"/>
    <col min="772" max="1024" width="14.42578125" style="2"/>
    <col min="1025" max="1026" width="11.42578125" style="2" customWidth="1"/>
    <col min="1027" max="1027" width="47.85546875" style="2" customWidth="1"/>
    <col min="1028" max="1280" width="14.42578125" style="2"/>
    <col min="1281" max="1282" width="11.42578125" style="2" customWidth="1"/>
    <col min="1283" max="1283" width="47.85546875" style="2" customWidth="1"/>
    <col min="1284" max="1536" width="14.42578125" style="2"/>
    <col min="1537" max="1538" width="11.42578125" style="2" customWidth="1"/>
    <col min="1539" max="1539" width="47.85546875" style="2" customWidth="1"/>
    <col min="1540" max="1792" width="14.42578125" style="2"/>
    <col min="1793" max="1794" width="11.42578125" style="2" customWidth="1"/>
    <col min="1795" max="1795" width="47.85546875" style="2" customWidth="1"/>
    <col min="1796" max="2048" width="14.42578125" style="2"/>
    <col min="2049" max="2050" width="11.42578125" style="2" customWidth="1"/>
    <col min="2051" max="2051" width="47.85546875" style="2" customWidth="1"/>
    <col min="2052" max="2304" width="14.42578125" style="2"/>
    <col min="2305" max="2306" width="11.42578125" style="2" customWidth="1"/>
    <col min="2307" max="2307" width="47.85546875" style="2" customWidth="1"/>
    <col min="2308" max="2560" width="14.42578125" style="2"/>
    <col min="2561" max="2562" width="11.42578125" style="2" customWidth="1"/>
    <col min="2563" max="2563" width="47.85546875" style="2" customWidth="1"/>
    <col min="2564" max="2816" width="14.42578125" style="2"/>
    <col min="2817" max="2818" width="11.42578125" style="2" customWidth="1"/>
    <col min="2819" max="2819" width="47.85546875" style="2" customWidth="1"/>
    <col min="2820" max="3072" width="14.42578125" style="2"/>
    <col min="3073" max="3074" width="11.42578125" style="2" customWidth="1"/>
    <col min="3075" max="3075" width="47.85546875" style="2" customWidth="1"/>
    <col min="3076" max="3328" width="14.42578125" style="2"/>
    <col min="3329" max="3330" width="11.42578125" style="2" customWidth="1"/>
    <col min="3331" max="3331" width="47.85546875" style="2" customWidth="1"/>
    <col min="3332" max="3584" width="14.42578125" style="2"/>
    <col min="3585" max="3586" width="11.42578125" style="2" customWidth="1"/>
    <col min="3587" max="3587" width="47.85546875" style="2" customWidth="1"/>
    <col min="3588" max="3840" width="14.42578125" style="2"/>
    <col min="3841" max="3842" width="11.42578125" style="2" customWidth="1"/>
    <col min="3843" max="3843" width="47.85546875" style="2" customWidth="1"/>
    <col min="3844" max="4096" width="14.42578125" style="2"/>
    <col min="4097" max="4098" width="11.42578125" style="2" customWidth="1"/>
    <col min="4099" max="4099" width="47.85546875" style="2" customWidth="1"/>
    <col min="4100" max="4352" width="14.42578125" style="2"/>
    <col min="4353" max="4354" width="11.42578125" style="2" customWidth="1"/>
    <col min="4355" max="4355" width="47.85546875" style="2" customWidth="1"/>
    <col min="4356" max="4608" width="14.42578125" style="2"/>
    <col min="4609" max="4610" width="11.42578125" style="2" customWidth="1"/>
    <col min="4611" max="4611" width="47.85546875" style="2" customWidth="1"/>
    <col min="4612" max="4864" width="14.42578125" style="2"/>
    <col min="4865" max="4866" width="11.42578125" style="2" customWidth="1"/>
    <col min="4867" max="4867" width="47.85546875" style="2" customWidth="1"/>
    <col min="4868" max="5120" width="14.42578125" style="2"/>
    <col min="5121" max="5122" width="11.42578125" style="2" customWidth="1"/>
    <col min="5123" max="5123" width="47.85546875" style="2" customWidth="1"/>
    <col min="5124" max="5376" width="14.42578125" style="2"/>
    <col min="5377" max="5378" width="11.42578125" style="2" customWidth="1"/>
    <col min="5379" max="5379" width="47.85546875" style="2" customWidth="1"/>
    <col min="5380" max="5632" width="14.42578125" style="2"/>
    <col min="5633" max="5634" width="11.42578125" style="2" customWidth="1"/>
    <col min="5635" max="5635" width="47.85546875" style="2" customWidth="1"/>
    <col min="5636" max="5888" width="14.42578125" style="2"/>
    <col min="5889" max="5890" width="11.42578125" style="2" customWidth="1"/>
    <col min="5891" max="5891" width="47.85546875" style="2" customWidth="1"/>
    <col min="5892" max="6144" width="14.42578125" style="2"/>
    <col min="6145" max="6146" width="11.42578125" style="2" customWidth="1"/>
    <col min="6147" max="6147" width="47.85546875" style="2" customWidth="1"/>
    <col min="6148" max="6400" width="14.42578125" style="2"/>
    <col min="6401" max="6402" width="11.42578125" style="2" customWidth="1"/>
    <col min="6403" max="6403" width="47.85546875" style="2" customWidth="1"/>
    <col min="6404" max="6656" width="14.42578125" style="2"/>
    <col min="6657" max="6658" width="11.42578125" style="2" customWidth="1"/>
    <col min="6659" max="6659" width="47.85546875" style="2" customWidth="1"/>
    <col min="6660" max="6912" width="14.42578125" style="2"/>
    <col min="6913" max="6914" width="11.42578125" style="2" customWidth="1"/>
    <col min="6915" max="6915" width="47.85546875" style="2" customWidth="1"/>
    <col min="6916" max="7168" width="14.42578125" style="2"/>
    <col min="7169" max="7170" width="11.42578125" style="2" customWidth="1"/>
    <col min="7171" max="7171" width="47.85546875" style="2" customWidth="1"/>
    <col min="7172" max="7424" width="14.42578125" style="2"/>
    <col min="7425" max="7426" width="11.42578125" style="2" customWidth="1"/>
    <col min="7427" max="7427" width="47.85546875" style="2" customWidth="1"/>
    <col min="7428" max="7680" width="14.42578125" style="2"/>
    <col min="7681" max="7682" width="11.42578125" style="2" customWidth="1"/>
    <col min="7683" max="7683" width="47.85546875" style="2" customWidth="1"/>
    <col min="7684" max="7936" width="14.42578125" style="2"/>
    <col min="7937" max="7938" width="11.42578125" style="2" customWidth="1"/>
    <col min="7939" max="7939" width="47.85546875" style="2" customWidth="1"/>
    <col min="7940" max="8192" width="14.42578125" style="2"/>
    <col min="8193" max="8194" width="11.42578125" style="2" customWidth="1"/>
    <col min="8195" max="8195" width="47.85546875" style="2" customWidth="1"/>
    <col min="8196" max="8448" width="14.42578125" style="2"/>
    <col min="8449" max="8450" width="11.42578125" style="2" customWidth="1"/>
    <col min="8451" max="8451" width="47.85546875" style="2" customWidth="1"/>
    <col min="8452" max="8704" width="14.42578125" style="2"/>
    <col min="8705" max="8706" width="11.42578125" style="2" customWidth="1"/>
    <col min="8707" max="8707" width="47.85546875" style="2" customWidth="1"/>
    <col min="8708" max="8960" width="14.42578125" style="2"/>
    <col min="8961" max="8962" width="11.42578125" style="2" customWidth="1"/>
    <col min="8963" max="8963" width="47.85546875" style="2" customWidth="1"/>
    <col min="8964" max="9216" width="14.42578125" style="2"/>
    <col min="9217" max="9218" width="11.42578125" style="2" customWidth="1"/>
    <col min="9219" max="9219" width="47.85546875" style="2" customWidth="1"/>
    <col min="9220" max="9472" width="14.42578125" style="2"/>
    <col min="9473" max="9474" width="11.42578125" style="2" customWidth="1"/>
    <col min="9475" max="9475" width="47.85546875" style="2" customWidth="1"/>
    <col min="9476" max="9728" width="14.42578125" style="2"/>
    <col min="9729" max="9730" width="11.42578125" style="2" customWidth="1"/>
    <col min="9731" max="9731" width="47.85546875" style="2" customWidth="1"/>
    <col min="9732" max="9984" width="14.42578125" style="2"/>
    <col min="9985" max="9986" width="11.42578125" style="2" customWidth="1"/>
    <col min="9987" max="9987" width="47.85546875" style="2" customWidth="1"/>
    <col min="9988" max="10240" width="14.42578125" style="2"/>
    <col min="10241" max="10242" width="11.42578125" style="2" customWidth="1"/>
    <col min="10243" max="10243" width="47.85546875" style="2" customWidth="1"/>
    <col min="10244" max="10496" width="14.42578125" style="2"/>
    <col min="10497" max="10498" width="11.42578125" style="2" customWidth="1"/>
    <col min="10499" max="10499" width="47.85546875" style="2" customWidth="1"/>
    <col min="10500" max="10752" width="14.42578125" style="2"/>
    <col min="10753" max="10754" width="11.42578125" style="2" customWidth="1"/>
    <col min="10755" max="10755" width="47.85546875" style="2" customWidth="1"/>
    <col min="10756" max="11008" width="14.42578125" style="2"/>
    <col min="11009" max="11010" width="11.42578125" style="2" customWidth="1"/>
    <col min="11011" max="11011" width="47.85546875" style="2" customWidth="1"/>
    <col min="11012" max="11264" width="14.42578125" style="2"/>
    <col min="11265" max="11266" width="11.42578125" style="2" customWidth="1"/>
    <col min="11267" max="11267" width="47.85546875" style="2" customWidth="1"/>
    <col min="11268" max="11520" width="14.42578125" style="2"/>
    <col min="11521" max="11522" width="11.42578125" style="2" customWidth="1"/>
    <col min="11523" max="11523" width="47.85546875" style="2" customWidth="1"/>
    <col min="11524" max="11776" width="14.42578125" style="2"/>
    <col min="11777" max="11778" width="11.42578125" style="2" customWidth="1"/>
    <col min="11779" max="11779" width="47.85546875" style="2" customWidth="1"/>
    <col min="11780" max="12032" width="14.42578125" style="2"/>
    <col min="12033" max="12034" width="11.42578125" style="2" customWidth="1"/>
    <col min="12035" max="12035" width="47.85546875" style="2" customWidth="1"/>
    <col min="12036" max="12288" width="14.42578125" style="2"/>
    <col min="12289" max="12290" width="11.42578125" style="2" customWidth="1"/>
    <col min="12291" max="12291" width="47.85546875" style="2" customWidth="1"/>
    <col min="12292" max="12544" width="14.42578125" style="2"/>
    <col min="12545" max="12546" width="11.42578125" style="2" customWidth="1"/>
    <col min="12547" max="12547" width="47.85546875" style="2" customWidth="1"/>
    <col min="12548" max="12800" width="14.42578125" style="2"/>
    <col min="12801" max="12802" width="11.42578125" style="2" customWidth="1"/>
    <col min="12803" max="12803" width="47.85546875" style="2" customWidth="1"/>
    <col min="12804" max="13056" width="14.42578125" style="2"/>
    <col min="13057" max="13058" width="11.42578125" style="2" customWidth="1"/>
    <col min="13059" max="13059" width="47.85546875" style="2" customWidth="1"/>
    <col min="13060" max="13312" width="14.42578125" style="2"/>
    <col min="13313" max="13314" width="11.42578125" style="2" customWidth="1"/>
    <col min="13315" max="13315" width="47.85546875" style="2" customWidth="1"/>
    <col min="13316" max="13568" width="14.42578125" style="2"/>
    <col min="13569" max="13570" width="11.42578125" style="2" customWidth="1"/>
    <col min="13571" max="13571" width="47.85546875" style="2" customWidth="1"/>
    <col min="13572" max="13824" width="14.42578125" style="2"/>
    <col min="13825" max="13826" width="11.42578125" style="2" customWidth="1"/>
    <col min="13827" max="13827" width="47.85546875" style="2" customWidth="1"/>
    <col min="13828" max="14080" width="14.42578125" style="2"/>
    <col min="14081" max="14082" width="11.42578125" style="2" customWidth="1"/>
    <col min="14083" max="14083" width="47.85546875" style="2" customWidth="1"/>
    <col min="14084" max="14336" width="14.42578125" style="2"/>
    <col min="14337" max="14338" width="11.42578125" style="2" customWidth="1"/>
    <col min="14339" max="14339" width="47.85546875" style="2" customWidth="1"/>
    <col min="14340" max="14592" width="14.42578125" style="2"/>
    <col min="14593" max="14594" width="11.42578125" style="2" customWidth="1"/>
    <col min="14595" max="14595" width="47.85546875" style="2" customWidth="1"/>
    <col min="14596" max="14848" width="14.42578125" style="2"/>
    <col min="14849" max="14850" width="11.42578125" style="2" customWidth="1"/>
    <col min="14851" max="14851" width="47.85546875" style="2" customWidth="1"/>
    <col min="14852" max="15104" width="14.42578125" style="2"/>
    <col min="15105" max="15106" width="11.42578125" style="2" customWidth="1"/>
    <col min="15107" max="15107" width="47.85546875" style="2" customWidth="1"/>
    <col min="15108" max="15360" width="14.42578125" style="2"/>
    <col min="15361" max="15362" width="11.42578125" style="2" customWidth="1"/>
    <col min="15363" max="15363" width="47.85546875" style="2" customWidth="1"/>
    <col min="15364" max="15616" width="14.42578125" style="2"/>
    <col min="15617" max="15618" width="11.42578125" style="2" customWidth="1"/>
    <col min="15619" max="15619" width="47.85546875" style="2" customWidth="1"/>
    <col min="15620" max="15872" width="14.42578125" style="2"/>
    <col min="15873" max="15874" width="11.42578125" style="2" customWidth="1"/>
    <col min="15875" max="15875" width="47.85546875" style="2" customWidth="1"/>
    <col min="15876" max="16128" width="14.42578125" style="2"/>
    <col min="16129" max="16130" width="11.42578125" style="2" customWidth="1"/>
    <col min="16131" max="16131" width="47.85546875" style="2" customWidth="1"/>
    <col min="16132" max="16384" width="14.42578125" style="2"/>
  </cols>
  <sheetData>
    <row r="1" spans="1:16">
      <c r="A1" s="1" t="s">
        <v>0</v>
      </c>
      <c r="B1" s="2" t="s">
        <v>1</v>
      </c>
      <c r="E1" s="3" t="s">
        <v>80</v>
      </c>
      <c r="I1" s="36"/>
      <c r="L1" s="10" t="s">
        <v>81</v>
      </c>
      <c r="P1" s="5" t="s">
        <v>4</v>
      </c>
    </row>
    <row r="2" spans="1:16" ht="15.75" thickBo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>
      <c r="A4" s="1" t="s">
        <v>5</v>
      </c>
      <c r="E4" s="2" t="s">
        <v>82</v>
      </c>
      <c r="F4" s="3" t="s">
        <v>83</v>
      </c>
      <c r="I4" s="10"/>
      <c r="L4" s="3" t="s">
        <v>8</v>
      </c>
      <c r="N4" s="1"/>
    </row>
    <row r="5" spans="1:16">
      <c r="F5" s="3" t="s">
        <v>84</v>
      </c>
      <c r="I5" s="1"/>
      <c r="L5" s="3" t="s">
        <v>10</v>
      </c>
      <c r="N5" s="10"/>
    </row>
    <row r="6" spans="1:16">
      <c r="A6" s="1" t="s">
        <v>11</v>
      </c>
      <c r="B6" s="11" t="str">
        <f>'[1]G1-1'!B6</f>
        <v>Florida Public Utilities Company Consolidated Gas</v>
      </c>
      <c r="C6" s="1"/>
      <c r="L6" s="3" t="s">
        <v>12</v>
      </c>
      <c r="N6" s="1"/>
      <c r="O6" s="12"/>
    </row>
    <row r="7" spans="1:16">
      <c r="B7" s="11"/>
      <c r="L7" s="3"/>
    </row>
    <row r="8" spans="1:16">
      <c r="A8" s="1" t="s">
        <v>13</v>
      </c>
      <c r="B8" s="11">
        <f>'[1]G1-1'!B8</f>
        <v>0</v>
      </c>
      <c r="C8" s="35" t="s">
        <v>138</v>
      </c>
    </row>
    <row r="9" spans="1:16" ht="15.75" thickBo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>
      <c r="G10" s="1" t="s">
        <v>14</v>
      </c>
      <c r="H10" s="1" t="s">
        <v>14</v>
      </c>
      <c r="I10" s="1" t="s">
        <v>14</v>
      </c>
      <c r="J10" s="1" t="s">
        <v>14</v>
      </c>
      <c r="K10" s="13" t="s">
        <v>14</v>
      </c>
      <c r="N10" s="1" t="s">
        <v>14</v>
      </c>
    </row>
    <row r="11" spans="1:16">
      <c r="A11" s="1" t="s">
        <v>15</v>
      </c>
      <c r="B11" s="14" t="s">
        <v>16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>
      <c r="A12" s="1" t="s">
        <v>17</v>
      </c>
      <c r="B12" s="14" t="s">
        <v>17</v>
      </c>
      <c r="C12" s="14" t="s">
        <v>18</v>
      </c>
      <c r="D12" s="16">
        <v>44562</v>
      </c>
      <c r="E12" s="16">
        <v>44593</v>
      </c>
      <c r="F12" s="16">
        <v>44621</v>
      </c>
      <c r="G12" s="16">
        <v>44652</v>
      </c>
      <c r="H12" s="16">
        <v>44682</v>
      </c>
      <c r="I12" s="16">
        <v>44713</v>
      </c>
      <c r="J12" s="16">
        <v>44743</v>
      </c>
      <c r="K12" s="16">
        <v>44774</v>
      </c>
      <c r="L12" s="16">
        <v>44805</v>
      </c>
      <c r="M12" s="16">
        <v>44835</v>
      </c>
      <c r="N12" s="16">
        <v>44866</v>
      </c>
      <c r="O12" s="16">
        <v>44896</v>
      </c>
      <c r="P12" s="14" t="s">
        <v>19</v>
      </c>
    </row>
    <row r="13" spans="1:16" ht="15.75" thickBo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>
      <c r="A15" s="17">
        <v>1</v>
      </c>
      <c r="B15" s="18" t="s">
        <v>20</v>
      </c>
      <c r="C15" s="19" t="s">
        <v>21</v>
      </c>
      <c r="D15" s="20">
        <f>ROUND('2022 plant additions'!D15*'2022 plant retirements'!$D$61,0)</f>
        <v>0</v>
      </c>
      <c r="E15" s="20">
        <f>ROUND('2022 plant additions'!E15*'2022 plant retirements'!$D$61,0)</f>
        <v>0</v>
      </c>
      <c r="F15" s="20">
        <f>ROUND('2022 plant additions'!F15*'2022 plant retirements'!$D$61,0)</f>
        <v>0</v>
      </c>
      <c r="G15" s="20">
        <f>ROUND('2022 plant additions'!G15*'2022 plant retirements'!$D$61,0)</f>
        <v>0</v>
      </c>
      <c r="H15" s="20">
        <f>ROUND('2022 plant additions'!H15*'2022 plant retirements'!$D$61,0)</f>
        <v>0</v>
      </c>
      <c r="I15" s="20">
        <f>ROUND('2022 plant additions'!I15*'2022 plant retirements'!$D$61,0)</f>
        <v>0</v>
      </c>
      <c r="J15" s="20">
        <f>ROUND('2022 plant additions'!J15*'2022 plant retirements'!$D$61,0)</f>
        <v>0</v>
      </c>
      <c r="K15" s="20">
        <f>ROUND('2022 plant additions'!K15*'2022 plant retirements'!$D$61,0)</f>
        <v>0</v>
      </c>
      <c r="L15" s="20">
        <f>ROUND('2022 plant additions'!L15*'2022 plant retirements'!$D$61,0)</f>
        <v>0</v>
      </c>
      <c r="M15" s="20">
        <f>ROUND('2022 plant additions'!M15*'2022 plant retirements'!$D$61,0)</f>
        <v>0</v>
      </c>
      <c r="N15" s="20">
        <f>ROUND('2022 plant additions'!N15*'2022 plant retirements'!$D$61,0)</f>
        <v>0</v>
      </c>
      <c r="O15" s="20">
        <f>ROUND('2022 plant additions'!O15*'2022 plant retirements'!$D$61,0)</f>
        <v>0</v>
      </c>
      <c r="P15" s="21">
        <f t="shared" ref="P15:P52" si="0">SUM(D15:O15)</f>
        <v>0</v>
      </c>
    </row>
    <row r="16" spans="1:16">
      <c r="A16" s="17">
        <f>+A15+1</f>
        <v>2</v>
      </c>
      <c r="B16" s="18" t="s">
        <v>22</v>
      </c>
      <c r="C16" s="19" t="s">
        <v>23</v>
      </c>
      <c r="D16" s="22">
        <f>ROUND('2022 plant additions'!D16*'2022 plant retirements'!$D$61,0)</f>
        <v>0</v>
      </c>
      <c r="E16" s="22">
        <f>ROUND('2022 plant additions'!E16*'2022 plant retirements'!$D$61,0)</f>
        <v>0</v>
      </c>
      <c r="F16" s="22">
        <f>ROUND('2022 plant additions'!F16*'2022 plant retirements'!$D$61,0)</f>
        <v>0</v>
      </c>
      <c r="G16" s="22">
        <f>ROUND('2022 plant additions'!G16*'2022 plant retirements'!$D$61,0)</f>
        <v>0</v>
      </c>
      <c r="H16" s="22">
        <f>ROUND('2022 plant additions'!H16*'2022 plant retirements'!$D$61,0)</f>
        <v>0</v>
      </c>
      <c r="I16" s="22">
        <f>ROUND('2022 plant additions'!I16*'2022 plant retirements'!$D$61,0)</f>
        <v>0</v>
      </c>
      <c r="J16" s="22">
        <f>ROUND('2022 plant additions'!J16*'2022 plant retirements'!$D$61,0)</f>
        <v>0</v>
      </c>
      <c r="K16" s="22">
        <f>ROUND('2022 plant additions'!K16*'2022 plant retirements'!$D$61,0)</f>
        <v>0</v>
      </c>
      <c r="L16" s="22">
        <f>ROUND('2022 plant additions'!L16*'2022 plant retirements'!$D$61,0)</f>
        <v>0</v>
      </c>
      <c r="M16" s="22">
        <f>ROUND('2022 plant additions'!M16*'2022 plant retirements'!$D$61,0)</f>
        <v>0</v>
      </c>
      <c r="N16" s="22">
        <f>ROUND('2022 plant additions'!N16*'2022 plant retirements'!$D$61,0)</f>
        <v>0</v>
      </c>
      <c r="O16" s="22">
        <f>ROUND('2022 plant additions'!O16*'2022 plant retirements'!$D$61,0)</f>
        <v>0</v>
      </c>
      <c r="P16" s="23">
        <f t="shared" si="0"/>
        <v>0</v>
      </c>
    </row>
    <row r="17" spans="1:17">
      <c r="A17" s="17">
        <f t="shared" ref="A17:A52" si="1">+A16+1</f>
        <v>3</v>
      </c>
      <c r="B17" s="18">
        <v>303</v>
      </c>
      <c r="C17" s="19" t="s">
        <v>24</v>
      </c>
      <c r="D17" s="22">
        <f>ROUND('2022 plant additions'!D17*'2022 plant retirements'!$D$61,0)</f>
        <v>0</v>
      </c>
      <c r="E17" s="22">
        <f>ROUND('2022 plant additions'!E17*'2022 plant retirements'!$D$61,0)</f>
        <v>0</v>
      </c>
      <c r="F17" s="22">
        <f>ROUND('2022 plant additions'!F17*'2022 plant retirements'!$D$61,0)</f>
        <v>0</v>
      </c>
      <c r="G17" s="22">
        <f>ROUND('2022 plant additions'!G17*'2022 plant retirements'!$D$61,0)</f>
        <v>0</v>
      </c>
      <c r="H17" s="22">
        <f>ROUND('2022 plant additions'!H17*'2022 plant retirements'!$D$61,0)</f>
        <v>0</v>
      </c>
      <c r="I17" s="22">
        <f>ROUND('2022 plant additions'!I17*'2022 plant retirements'!$D$61,0)</f>
        <v>0</v>
      </c>
      <c r="J17" s="22">
        <f>ROUND('2022 plant additions'!J17*'2022 plant retirements'!$D$61,0)</f>
        <v>0</v>
      </c>
      <c r="K17" s="22">
        <f>ROUND('2022 plant additions'!K17*'2022 plant retirements'!$D$61,0)</f>
        <v>0</v>
      </c>
      <c r="L17" s="22">
        <f>ROUND('2022 plant additions'!L17*'2022 plant retirements'!$D$61,0)</f>
        <v>0</v>
      </c>
      <c r="M17" s="22">
        <f>ROUND('2022 plant additions'!M17*'2022 plant retirements'!$D$61,0)</f>
        <v>0</v>
      </c>
      <c r="N17" s="22">
        <f>ROUND('2022 plant additions'!N17*'2022 plant retirements'!$D$61,0)</f>
        <v>0</v>
      </c>
      <c r="O17" s="22">
        <f>ROUND('2022 plant additions'!O17*'2022 plant retirements'!$D$61,0)</f>
        <v>0</v>
      </c>
      <c r="P17" s="23">
        <f t="shared" si="0"/>
        <v>0</v>
      </c>
    </row>
    <row r="18" spans="1:17">
      <c r="A18" s="17">
        <f t="shared" si="1"/>
        <v>4</v>
      </c>
      <c r="B18" s="18">
        <v>305</v>
      </c>
      <c r="C18" s="19" t="s">
        <v>25</v>
      </c>
      <c r="D18" s="22">
        <f>ROUND('2022 plant additions'!D18*'2022 plant retirements'!$D$61,0)</f>
        <v>0</v>
      </c>
      <c r="E18" s="22">
        <f>ROUND('2022 plant additions'!E18*'2022 plant retirements'!$D$61,0)</f>
        <v>0</v>
      </c>
      <c r="F18" s="22">
        <f>ROUND('2022 plant additions'!F18*'2022 plant retirements'!$D$61,0)</f>
        <v>0</v>
      </c>
      <c r="G18" s="22">
        <f>ROUND('2022 plant additions'!G18*'2022 plant retirements'!$D$61,0)</f>
        <v>0</v>
      </c>
      <c r="H18" s="22">
        <f>ROUND('2022 plant additions'!H18*'2022 plant retirements'!$D$61,0)</f>
        <v>0</v>
      </c>
      <c r="I18" s="22">
        <f>ROUND('2022 plant additions'!I18*'2022 plant retirements'!$D$61,0)</f>
        <v>0</v>
      </c>
      <c r="J18" s="22">
        <f>ROUND('2022 plant additions'!J18*'2022 plant retirements'!$D$61,0)</f>
        <v>0</v>
      </c>
      <c r="K18" s="22">
        <f>ROUND('2022 plant additions'!K18*'2022 plant retirements'!$D$61,0)</f>
        <v>0</v>
      </c>
      <c r="L18" s="22">
        <f>ROUND('2022 plant additions'!L18*'2022 plant retirements'!$D$61,0)</f>
        <v>0</v>
      </c>
      <c r="M18" s="22">
        <f>ROUND('2022 plant additions'!M18*'2022 plant retirements'!$D$61,0)</f>
        <v>0</v>
      </c>
      <c r="N18" s="22">
        <f>ROUND('2022 plant additions'!N18*'2022 plant retirements'!$D$61,0)</f>
        <v>0</v>
      </c>
      <c r="O18" s="22">
        <f>ROUND('2022 plant additions'!O18*'2022 plant retirements'!$D$61,0)</f>
        <v>0</v>
      </c>
      <c r="P18" s="23">
        <f t="shared" si="0"/>
        <v>0</v>
      </c>
      <c r="Q18" s="37"/>
    </row>
    <row r="19" spans="1:17">
      <c r="A19" s="17">
        <f t="shared" si="1"/>
        <v>5</v>
      </c>
      <c r="B19" s="18" t="s">
        <v>26</v>
      </c>
      <c r="C19" s="19" t="s">
        <v>27</v>
      </c>
      <c r="D19" s="22">
        <f>ROUND('2022 plant additions'!D19*'2022 plant retirements'!$D$61,0)</f>
        <v>0</v>
      </c>
      <c r="E19" s="22">
        <f>ROUND('2022 plant additions'!E19*'2022 plant retirements'!$D$61,0)</f>
        <v>0</v>
      </c>
      <c r="F19" s="22">
        <f>ROUND('2022 plant additions'!F19*'2022 plant retirements'!$D$61,0)</f>
        <v>0</v>
      </c>
      <c r="G19" s="22">
        <f>ROUND('2022 plant additions'!G19*'2022 plant retirements'!$D$61,0)</f>
        <v>0</v>
      </c>
      <c r="H19" s="22">
        <f>ROUND('2022 plant additions'!H19*'2022 plant retirements'!$D$61,0)</f>
        <v>0</v>
      </c>
      <c r="I19" s="22">
        <f>ROUND('2022 plant additions'!I19*'2022 plant retirements'!$D$61,0)</f>
        <v>0</v>
      </c>
      <c r="J19" s="22">
        <f>ROUND('2022 plant additions'!J19*'2022 plant retirements'!$D$61,0)</f>
        <v>0</v>
      </c>
      <c r="K19" s="22">
        <f>ROUND('2022 plant additions'!K19*'2022 plant retirements'!$D$61,0)</f>
        <v>0</v>
      </c>
      <c r="L19" s="22">
        <f>ROUND('2022 plant additions'!L19*'2022 plant retirements'!$D$61,0)</f>
        <v>0</v>
      </c>
      <c r="M19" s="22">
        <f>ROUND('2022 plant additions'!M19*'2022 plant retirements'!$D$61,0)</f>
        <v>0</v>
      </c>
      <c r="N19" s="22">
        <f>ROUND('2022 plant additions'!N19*'2022 plant retirements'!$D$61,0)</f>
        <v>0</v>
      </c>
      <c r="O19" s="22">
        <f>ROUND('2022 plant additions'!O19*'2022 plant retirements'!$D$61,0)</f>
        <v>0</v>
      </c>
      <c r="P19" s="23">
        <f t="shared" si="0"/>
        <v>0</v>
      </c>
    </row>
    <row r="20" spans="1:17">
      <c r="A20" s="17">
        <f t="shared" si="1"/>
        <v>6</v>
      </c>
      <c r="B20" s="18" t="s">
        <v>28</v>
      </c>
      <c r="C20" s="19" t="s">
        <v>25</v>
      </c>
      <c r="D20" s="22">
        <f>ROUND('2022 plant additions'!D20*'2022 plant retirements'!$D$61,0)</f>
        <v>0</v>
      </c>
      <c r="E20" s="22">
        <f>ROUND('2022 plant additions'!E20*'2022 plant retirements'!$D$61,0)</f>
        <v>0</v>
      </c>
      <c r="F20" s="22">
        <f>ROUND('2022 plant additions'!F20*'2022 plant retirements'!$D$61,0)</f>
        <v>0</v>
      </c>
      <c r="G20" s="22">
        <f>ROUND('2022 plant additions'!G20*'2022 plant retirements'!$D$61,0)</f>
        <v>0</v>
      </c>
      <c r="H20" s="22">
        <f>ROUND('2022 plant additions'!H20*'2022 plant retirements'!$D$61,0)</f>
        <v>0</v>
      </c>
      <c r="I20" s="22">
        <f>ROUND('2022 plant additions'!I20*'2022 plant retirements'!$D$61,0)</f>
        <v>0</v>
      </c>
      <c r="J20" s="22">
        <f>ROUND('2022 plant additions'!J20*'2022 plant retirements'!$D$61,0)</f>
        <v>0</v>
      </c>
      <c r="K20" s="22">
        <f>ROUND('2022 plant additions'!K20*'2022 plant retirements'!$D$61,0)</f>
        <v>0</v>
      </c>
      <c r="L20" s="22">
        <f>ROUND('2022 plant additions'!L20*'2022 plant retirements'!$D$61,0)</f>
        <v>0</v>
      </c>
      <c r="M20" s="22">
        <f>ROUND('2022 plant additions'!M20*'2022 plant retirements'!$D$61,0)</f>
        <v>0</v>
      </c>
      <c r="N20" s="22">
        <f>ROUND('2022 plant additions'!N20*'2022 plant retirements'!$D$61,0)</f>
        <v>0</v>
      </c>
      <c r="O20" s="22">
        <f>ROUND('2022 plant additions'!O20*'2022 plant retirements'!$D$61,0)</f>
        <v>0</v>
      </c>
      <c r="P20" s="23">
        <f t="shared" si="0"/>
        <v>0</v>
      </c>
    </row>
    <row r="21" spans="1:17">
      <c r="A21" s="17">
        <f t="shared" si="1"/>
        <v>7</v>
      </c>
      <c r="B21" s="24">
        <v>3761</v>
      </c>
      <c r="C21" s="25" t="s">
        <v>29</v>
      </c>
      <c r="D21" s="22">
        <f>ROUND('2022 plant additions'!D21*'2022 plant retirements'!$D$61,0)</f>
        <v>0</v>
      </c>
      <c r="E21" s="22">
        <f>ROUND('2022 plant additions'!E21*'2022 plant retirements'!$D$61,0)</f>
        <v>0</v>
      </c>
      <c r="F21" s="22">
        <f>ROUND('2022 plant additions'!F21*'2022 plant retirements'!$D$61,0)</f>
        <v>0</v>
      </c>
      <c r="G21" s="22">
        <f>ROUND('2022 plant additions'!G21*'2022 plant retirements'!$D$61,0)</f>
        <v>0</v>
      </c>
      <c r="H21" s="22">
        <f>ROUND('2022 plant additions'!H21*'2022 plant retirements'!$D$61,0)</f>
        <v>0</v>
      </c>
      <c r="I21" s="22">
        <f>ROUND('2022 plant additions'!I21*'2022 plant retirements'!$D$61,0)</f>
        <v>0</v>
      </c>
      <c r="J21" s="22">
        <f>ROUND('2022 plant additions'!J21*'2022 plant retirements'!$D$61,0)</f>
        <v>0</v>
      </c>
      <c r="K21" s="22">
        <f>ROUND('2022 plant additions'!K21*'2022 plant retirements'!$D$61,0)</f>
        <v>0</v>
      </c>
      <c r="L21" s="22">
        <f>ROUND('2022 plant additions'!L21*'2022 plant retirements'!$D$61,0)</f>
        <v>0</v>
      </c>
      <c r="M21" s="22">
        <f>ROUND('2022 plant additions'!M21*'2022 plant retirements'!$D$61,0)</f>
        <v>0</v>
      </c>
      <c r="N21" s="22">
        <f>ROUND('2022 plant additions'!N21*'2022 plant retirements'!$D$61,0)</f>
        <v>0</v>
      </c>
      <c r="O21" s="22">
        <f>ROUND('2022 plant additions'!O21*'2022 plant retirements'!$D$61,0)</f>
        <v>0</v>
      </c>
      <c r="P21" s="23">
        <f t="shared" si="0"/>
        <v>0</v>
      </c>
    </row>
    <row r="22" spans="1:17">
      <c r="A22" s="17">
        <f t="shared" si="1"/>
        <v>8</v>
      </c>
      <c r="B22" s="24">
        <v>3762</v>
      </c>
      <c r="C22" s="25" t="s">
        <v>30</v>
      </c>
      <c r="D22" s="22">
        <f>ROUND('2022 plant additions'!D22*'2022 plant retirements'!$D$61,0)</f>
        <v>0</v>
      </c>
      <c r="E22" s="22">
        <f>ROUND('2022 plant additions'!E22*'2022 plant retirements'!$D$61,0)</f>
        <v>0</v>
      </c>
      <c r="F22" s="22">
        <f>ROUND('2022 plant additions'!F22*'2022 plant retirements'!$D$61,0)</f>
        <v>0</v>
      </c>
      <c r="G22" s="22">
        <f>ROUND('2022 plant additions'!G22*'2022 plant retirements'!$D$61,0)</f>
        <v>0</v>
      </c>
      <c r="H22" s="22">
        <f>ROUND('2022 plant additions'!H22*'2022 plant retirements'!$D$61,0)</f>
        <v>0</v>
      </c>
      <c r="I22" s="22">
        <f>ROUND('2022 plant additions'!I22*'2022 plant retirements'!$D$61,0)</f>
        <v>0</v>
      </c>
      <c r="J22" s="22">
        <f>ROUND('2022 plant additions'!J22*'2022 plant retirements'!$D$61,0)</f>
        <v>0</v>
      </c>
      <c r="K22" s="22">
        <f>ROUND('2022 plant additions'!K22*'2022 plant retirements'!$D$61,0)</f>
        <v>0</v>
      </c>
      <c r="L22" s="22">
        <f>ROUND('2022 plant additions'!L22*'2022 plant retirements'!$D$61,0)</f>
        <v>0</v>
      </c>
      <c r="M22" s="22">
        <f>ROUND('2022 plant additions'!M22*'2022 plant retirements'!$D$61,0)</f>
        <v>0</v>
      </c>
      <c r="N22" s="22">
        <f>ROUND('2022 plant additions'!N22*'2022 plant retirements'!$D$61,0)</f>
        <v>0</v>
      </c>
      <c r="O22" s="22">
        <f>ROUND('2022 plant additions'!O22*'2022 plant retirements'!$D$61,0)</f>
        <v>0</v>
      </c>
      <c r="P22" s="23">
        <f t="shared" si="0"/>
        <v>0</v>
      </c>
      <c r="Q22" s="38"/>
    </row>
    <row r="23" spans="1:17">
      <c r="A23" s="17">
        <f t="shared" si="1"/>
        <v>9</v>
      </c>
      <c r="B23" s="24" t="s">
        <v>31</v>
      </c>
      <c r="C23" s="25" t="s">
        <v>32</v>
      </c>
      <c r="D23" s="22">
        <f>ROUND('2022 plant additions'!D23*'2022 plant retirements'!$D$61,0)</f>
        <v>0</v>
      </c>
      <c r="E23" s="22">
        <f>ROUND('2022 plant additions'!E23*'2022 plant retirements'!$D$61,0)</f>
        <v>0</v>
      </c>
      <c r="F23" s="22">
        <f>ROUND('2022 plant additions'!F23*'2022 plant retirements'!$D$61,0)</f>
        <v>0</v>
      </c>
      <c r="G23" s="22">
        <f>ROUND('2022 plant additions'!G23*'2022 plant retirements'!$D$61,0)</f>
        <v>0</v>
      </c>
      <c r="H23" s="22">
        <f>ROUND('2022 plant additions'!H23*'2022 plant retirements'!$D$61,0)</f>
        <v>0</v>
      </c>
      <c r="I23" s="22">
        <f>ROUND('2022 plant additions'!I23*'2022 plant retirements'!$D$61,0)</f>
        <v>0</v>
      </c>
      <c r="J23" s="22">
        <f>ROUND('2022 plant additions'!J23*'2022 plant retirements'!$D$61,0)</f>
        <v>0</v>
      </c>
      <c r="K23" s="22">
        <f>ROUND('2022 plant additions'!K23*'2022 plant retirements'!$D$61,0)</f>
        <v>0</v>
      </c>
      <c r="L23" s="22">
        <f>ROUND('2022 plant additions'!L23*'2022 plant retirements'!$D$61,0)</f>
        <v>0</v>
      </c>
      <c r="M23" s="22">
        <f>ROUND('2022 plant additions'!M23*'2022 plant retirements'!$D$61,0)</f>
        <v>0</v>
      </c>
      <c r="N23" s="22">
        <f>ROUND('2022 plant additions'!N23*'2022 plant retirements'!$D$61,0)</f>
        <v>0</v>
      </c>
      <c r="O23" s="22">
        <f>ROUND('2022 plant additions'!O23*'2022 plant retirements'!$D$61,0)</f>
        <v>0</v>
      </c>
      <c r="P23" s="23">
        <f t="shared" si="0"/>
        <v>0</v>
      </c>
      <c r="Q23" s="38"/>
    </row>
    <row r="24" spans="1:17">
      <c r="A24" s="17">
        <f t="shared" si="1"/>
        <v>10</v>
      </c>
      <c r="B24" s="18" t="s">
        <v>33</v>
      </c>
      <c r="C24" s="19" t="s">
        <v>34</v>
      </c>
      <c r="D24" s="22">
        <f>ROUND('2022 plant additions'!D24*'2022 plant retirements'!$D$61,0)</f>
        <v>0</v>
      </c>
      <c r="E24" s="22">
        <f>ROUND('2022 plant additions'!E24*'2022 plant retirements'!$D$61,0)</f>
        <v>0</v>
      </c>
      <c r="F24" s="22">
        <f>ROUND('2022 plant additions'!F24*'2022 plant retirements'!$D$61,0)</f>
        <v>0</v>
      </c>
      <c r="G24" s="22">
        <f>ROUND('2022 plant additions'!G24*'2022 plant retirements'!$D$61,0)</f>
        <v>0</v>
      </c>
      <c r="H24" s="22">
        <f>ROUND('2022 plant additions'!H24*'2022 plant retirements'!$D$61,0)</f>
        <v>0</v>
      </c>
      <c r="I24" s="22">
        <f>ROUND('2022 plant additions'!I24*'2022 plant retirements'!$D$61,0)</f>
        <v>0</v>
      </c>
      <c r="J24" s="22">
        <f>ROUND('2022 plant additions'!J24*'2022 plant retirements'!$D$61,0)</f>
        <v>0</v>
      </c>
      <c r="K24" s="22">
        <f>ROUND('2022 plant additions'!K24*'2022 plant retirements'!$D$61,0)</f>
        <v>0</v>
      </c>
      <c r="L24" s="22">
        <f>ROUND('2022 plant additions'!L24*'2022 plant retirements'!$D$61,0)</f>
        <v>0</v>
      </c>
      <c r="M24" s="22">
        <f>ROUND('2022 plant additions'!M24*'2022 plant retirements'!$D$61,0)</f>
        <v>0</v>
      </c>
      <c r="N24" s="22">
        <f>ROUND('2022 plant additions'!N24*'2022 plant retirements'!$D$61,0)</f>
        <v>0</v>
      </c>
      <c r="O24" s="22">
        <f>ROUND('2022 plant additions'!O24*'2022 plant retirements'!$D$61,0)</f>
        <v>0</v>
      </c>
      <c r="P24" s="23">
        <f t="shared" si="0"/>
        <v>0</v>
      </c>
    </row>
    <row r="25" spans="1:17">
      <c r="A25" s="17">
        <f t="shared" si="1"/>
        <v>11</v>
      </c>
      <c r="B25" s="18" t="s">
        <v>35</v>
      </c>
      <c r="C25" s="19" t="s">
        <v>36</v>
      </c>
      <c r="D25" s="22">
        <f>ROUND('2022 plant additions'!D25*'2022 plant retirements'!$D$61,0)</f>
        <v>0</v>
      </c>
      <c r="E25" s="22">
        <f>ROUND('2022 plant additions'!E25*'2022 plant retirements'!$D$61,0)</f>
        <v>0</v>
      </c>
      <c r="F25" s="22">
        <f>ROUND('2022 plant additions'!F25*'2022 plant retirements'!$D$61,0)</f>
        <v>0</v>
      </c>
      <c r="G25" s="22">
        <f>ROUND('2022 plant additions'!G25*'2022 plant retirements'!$D$61,0)</f>
        <v>0</v>
      </c>
      <c r="H25" s="22">
        <f>ROUND('2022 plant additions'!H25*'2022 plant retirements'!$D$61,0)</f>
        <v>0</v>
      </c>
      <c r="I25" s="22">
        <f>ROUND('2022 plant additions'!I25*'2022 plant retirements'!$D$61,0)</f>
        <v>0</v>
      </c>
      <c r="J25" s="22">
        <f>ROUND('2022 plant additions'!J25*'2022 plant retirements'!$D$61,0)</f>
        <v>0</v>
      </c>
      <c r="K25" s="22">
        <f>ROUND('2022 plant additions'!K25*'2022 plant retirements'!$D$61,0)</f>
        <v>0</v>
      </c>
      <c r="L25" s="22">
        <f>ROUND('2022 plant additions'!L25*'2022 plant retirements'!$D$61,0)</f>
        <v>0</v>
      </c>
      <c r="M25" s="22">
        <f>ROUND('2022 plant additions'!M25*'2022 plant retirements'!$D$61,0)</f>
        <v>0</v>
      </c>
      <c r="N25" s="22">
        <f>ROUND('2022 plant additions'!N25*'2022 plant retirements'!$D$61,0)</f>
        <v>0</v>
      </c>
      <c r="O25" s="22">
        <f>ROUND('2022 plant additions'!O25*'2022 plant retirements'!$D$61,0)</f>
        <v>0</v>
      </c>
      <c r="P25" s="23">
        <f t="shared" si="0"/>
        <v>0</v>
      </c>
    </row>
    <row r="26" spans="1:17">
      <c r="A26" s="17">
        <f t="shared" si="1"/>
        <v>12</v>
      </c>
      <c r="B26" s="18">
        <v>3801</v>
      </c>
      <c r="C26" s="19" t="s">
        <v>37</v>
      </c>
      <c r="D26" s="22">
        <f>ROUND('2022 plant additions'!D26*'2022 plant retirements'!$D$61,0)</f>
        <v>0</v>
      </c>
      <c r="E26" s="22">
        <f>ROUND('2022 plant additions'!E26*'2022 plant retirements'!$D$61,0)</f>
        <v>0</v>
      </c>
      <c r="F26" s="22">
        <f>ROUND('2022 plant additions'!F26*'2022 plant retirements'!$D$61,0)</f>
        <v>0</v>
      </c>
      <c r="G26" s="22">
        <f>ROUND('2022 plant additions'!G26*'2022 plant retirements'!$D$61,0)</f>
        <v>0</v>
      </c>
      <c r="H26" s="22">
        <f>ROUND('2022 plant additions'!H26*'2022 plant retirements'!$D$61,0)</f>
        <v>0</v>
      </c>
      <c r="I26" s="22">
        <f>ROUND('2022 plant additions'!I26*'2022 plant retirements'!$D$61,0)</f>
        <v>0</v>
      </c>
      <c r="J26" s="22">
        <f>ROUND('2022 plant additions'!J26*'2022 plant retirements'!$D$61,0)</f>
        <v>0</v>
      </c>
      <c r="K26" s="22">
        <f>ROUND('2022 plant additions'!K26*'2022 plant retirements'!$D$61,0)</f>
        <v>0</v>
      </c>
      <c r="L26" s="22">
        <f>ROUND('2022 plant additions'!L26*'2022 plant retirements'!$D$61,0)</f>
        <v>0</v>
      </c>
      <c r="M26" s="22">
        <f>ROUND('2022 plant additions'!M26*'2022 plant retirements'!$D$61,0)</f>
        <v>0</v>
      </c>
      <c r="N26" s="22">
        <f>ROUND('2022 plant additions'!N26*'2022 plant retirements'!$D$61,0)</f>
        <v>0</v>
      </c>
      <c r="O26" s="22">
        <f>ROUND('2022 plant additions'!O26*'2022 plant retirements'!$D$61,0)</f>
        <v>0</v>
      </c>
      <c r="P26" s="23">
        <f t="shared" si="0"/>
        <v>0</v>
      </c>
    </row>
    <row r="27" spans="1:17">
      <c r="A27" s="17">
        <f t="shared" si="1"/>
        <v>13</v>
      </c>
      <c r="B27" s="18">
        <v>3802</v>
      </c>
      <c r="C27" s="19" t="s">
        <v>38</v>
      </c>
      <c r="D27" s="22">
        <f>ROUND('2022 plant additions'!D27*'2022 plant retirements'!$D$61,0)</f>
        <v>0</v>
      </c>
      <c r="E27" s="22">
        <f>ROUND('2022 plant additions'!E27*'2022 plant retirements'!$D$61,0)</f>
        <v>0</v>
      </c>
      <c r="F27" s="22">
        <f>ROUND('2022 plant additions'!F27*'2022 plant retirements'!$D$61,0)</f>
        <v>0</v>
      </c>
      <c r="G27" s="22">
        <f>ROUND('2022 plant additions'!G27*'2022 plant retirements'!$D$61,0)</f>
        <v>0</v>
      </c>
      <c r="H27" s="22">
        <f>ROUND('2022 plant additions'!H27*'2022 plant retirements'!$D$61,0)</f>
        <v>0</v>
      </c>
      <c r="I27" s="22">
        <f>ROUND('2022 plant additions'!I27*'2022 plant retirements'!$D$61,0)</f>
        <v>0</v>
      </c>
      <c r="J27" s="22">
        <f>ROUND('2022 plant additions'!J27*'2022 plant retirements'!$D$61,0)</f>
        <v>0</v>
      </c>
      <c r="K27" s="22">
        <f>ROUND('2022 plant additions'!K27*'2022 plant retirements'!$D$61,0)</f>
        <v>0</v>
      </c>
      <c r="L27" s="22">
        <f>ROUND('2022 plant additions'!L27*'2022 plant retirements'!$D$61,0)</f>
        <v>0</v>
      </c>
      <c r="M27" s="22">
        <f>ROUND('2022 plant additions'!M27*'2022 plant retirements'!$D$61,0)</f>
        <v>0</v>
      </c>
      <c r="N27" s="22">
        <f>ROUND('2022 plant additions'!N27*'2022 plant retirements'!$D$61,0)</f>
        <v>0</v>
      </c>
      <c r="O27" s="22">
        <f>ROUND('2022 plant additions'!O27*'2022 plant retirements'!$D$61,0)</f>
        <v>0</v>
      </c>
      <c r="P27" s="23">
        <f t="shared" si="0"/>
        <v>0</v>
      </c>
    </row>
    <row r="28" spans="1:17">
      <c r="A28" s="17">
        <f t="shared" si="1"/>
        <v>14</v>
      </c>
      <c r="B28" s="18" t="s">
        <v>39</v>
      </c>
      <c r="C28" s="19" t="s">
        <v>40</v>
      </c>
      <c r="D28" s="22">
        <f>ROUND('2022 plant additions'!D28*'2022 plant retirements'!$D$61,0)</f>
        <v>0</v>
      </c>
      <c r="E28" s="22">
        <f>ROUND('2022 plant additions'!E28*'2022 plant retirements'!$D$61,0)</f>
        <v>0</v>
      </c>
      <c r="F28" s="22">
        <f>ROUND('2022 plant additions'!F28*'2022 plant retirements'!$D$61,0)</f>
        <v>0</v>
      </c>
      <c r="G28" s="22">
        <f>ROUND('2022 plant additions'!G28*'2022 plant retirements'!$D$61,0)</f>
        <v>0</v>
      </c>
      <c r="H28" s="22">
        <f>ROUND('2022 plant additions'!H28*'2022 plant retirements'!$D$61,0)</f>
        <v>0</v>
      </c>
      <c r="I28" s="22">
        <f>ROUND('2022 plant additions'!I28*'2022 plant retirements'!$D$61,0)</f>
        <v>0</v>
      </c>
      <c r="J28" s="22">
        <f>ROUND('2022 plant additions'!J28*'2022 plant retirements'!$D$61,0)</f>
        <v>0</v>
      </c>
      <c r="K28" s="22">
        <f>ROUND('2022 plant additions'!K28*'2022 plant retirements'!$D$61,0)</f>
        <v>0</v>
      </c>
      <c r="L28" s="22">
        <f>ROUND('2022 plant additions'!L28*'2022 plant retirements'!$D$61,0)</f>
        <v>0</v>
      </c>
      <c r="M28" s="22">
        <f>ROUND('2022 plant additions'!M28*'2022 plant retirements'!$D$61,0)</f>
        <v>0</v>
      </c>
      <c r="N28" s="22">
        <f>ROUND('2022 plant additions'!N28*'2022 plant retirements'!$D$61,0)</f>
        <v>0</v>
      </c>
      <c r="O28" s="22">
        <f>ROUND('2022 plant additions'!O28*'2022 plant retirements'!$D$61,0)</f>
        <v>0</v>
      </c>
      <c r="P28" s="23">
        <f t="shared" si="0"/>
        <v>0</v>
      </c>
    </row>
    <row r="29" spans="1:17">
      <c r="A29" s="17">
        <f t="shared" si="1"/>
        <v>15</v>
      </c>
      <c r="B29" s="18" t="s">
        <v>41</v>
      </c>
      <c r="C29" s="19" t="s">
        <v>42</v>
      </c>
      <c r="D29" s="22">
        <f>ROUND('2022 plant additions'!D29*'2022 plant retirements'!$D$61,0)</f>
        <v>0</v>
      </c>
      <c r="E29" s="22">
        <f>ROUND('2022 plant additions'!E29*'2022 plant retirements'!$D$61,0)</f>
        <v>0</v>
      </c>
      <c r="F29" s="22">
        <f>ROUND('2022 plant additions'!F29*'2022 plant retirements'!$D$61,0)</f>
        <v>0</v>
      </c>
      <c r="G29" s="22">
        <f>ROUND('2022 plant additions'!G29*'2022 plant retirements'!$D$61,0)</f>
        <v>0</v>
      </c>
      <c r="H29" s="22">
        <f>ROUND('2022 plant additions'!H29*'2022 plant retirements'!$D$61,0)</f>
        <v>0</v>
      </c>
      <c r="I29" s="22">
        <f>ROUND('2022 plant additions'!I29*'2022 plant retirements'!$D$61,0)</f>
        <v>0</v>
      </c>
      <c r="J29" s="22">
        <f>ROUND('2022 plant additions'!J29*'2022 plant retirements'!$D$61,0)</f>
        <v>0</v>
      </c>
      <c r="K29" s="22">
        <f>ROUND('2022 plant additions'!K29*'2022 plant retirements'!$D$61,0)</f>
        <v>0</v>
      </c>
      <c r="L29" s="22">
        <f>ROUND('2022 plant additions'!L29*'2022 plant retirements'!$D$61,0)</f>
        <v>0</v>
      </c>
      <c r="M29" s="22">
        <f>ROUND('2022 plant additions'!M29*'2022 plant retirements'!$D$61,0)</f>
        <v>0</v>
      </c>
      <c r="N29" s="22">
        <f>ROUND('2022 plant additions'!N29*'2022 plant retirements'!$D$61,0)</f>
        <v>0</v>
      </c>
      <c r="O29" s="22">
        <f>ROUND('2022 plant additions'!O29*'2022 plant retirements'!$D$61,0)</f>
        <v>0</v>
      </c>
      <c r="P29" s="23">
        <f t="shared" si="0"/>
        <v>0</v>
      </c>
      <c r="Q29" s="39"/>
    </row>
    <row r="30" spans="1:17">
      <c r="A30" s="17">
        <f t="shared" si="1"/>
        <v>16</v>
      </c>
      <c r="B30" s="18">
        <v>3811</v>
      </c>
      <c r="C30" s="19" t="s">
        <v>43</v>
      </c>
      <c r="D30" s="22">
        <f>ROUND('2022 plant additions'!D30*'2022 plant retirements'!$D$61,0)</f>
        <v>0</v>
      </c>
      <c r="E30" s="22">
        <f>ROUND('2022 plant additions'!E30*'2022 plant retirements'!$D$61,0)</f>
        <v>0</v>
      </c>
      <c r="F30" s="22">
        <f>ROUND('2022 plant additions'!F30*'2022 plant retirements'!$D$61,0)</f>
        <v>0</v>
      </c>
      <c r="G30" s="22">
        <f>ROUND('2022 plant additions'!G30*'2022 plant retirements'!$D$61,0)</f>
        <v>0</v>
      </c>
      <c r="H30" s="22">
        <f>ROUND('2022 plant additions'!H30*'2022 plant retirements'!$D$61,0)</f>
        <v>0</v>
      </c>
      <c r="I30" s="22">
        <f>ROUND('2022 plant additions'!I30*'2022 plant retirements'!$D$61,0)</f>
        <v>0</v>
      </c>
      <c r="J30" s="22">
        <f>ROUND('2022 plant additions'!J30*'2022 plant retirements'!$D$61,0)</f>
        <v>0</v>
      </c>
      <c r="K30" s="22">
        <f>ROUND('2022 plant additions'!K30*'2022 plant retirements'!$D$61,0)</f>
        <v>0</v>
      </c>
      <c r="L30" s="22">
        <f>ROUND('2022 plant additions'!L30*'2022 plant retirements'!$D$61,0)</f>
        <v>0</v>
      </c>
      <c r="M30" s="22">
        <f>ROUND('2022 plant additions'!M30*'2022 plant retirements'!$D$61,0)</f>
        <v>0</v>
      </c>
      <c r="N30" s="22">
        <f>ROUND('2022 plant additions'!N30*'2022 plant retirements'!$D$61,0)</f>
        <v>0</v>
      </c>
      <c r="O30" s="22">
        <f>ROUND('2022 plant additions'!O30*'2022 plant retirements'!$D$61,0)</f>
        <v>0</v>
      </c>
      <c r="P30" s="23">
        <f t="shared" si="0"/>
        <v>0</v>
      </c>
    </row>
    <row r="31" spans="1:17">
      <c r="A31" s="17">
        <f t="shared" si="1"/>
        <v>17</v>
      </c>
      <c r="B31" s="18" t="s">
        <v>44</v>
      </c>
      <c r="C31" s="19" t="s">
        <v>45</v>
      </c>
      <c r="D31" s="22">
        <f>ROUND('2022 plant additions'!D31*'2022 plant retirements'!$D$61,0)</f>
        <v>0</v>
      </c>
      <c r="E31" s="22">
        <f>ROUND('2022 plant additions'!E31*'2022 plant retirements'!$D$61,0)</f>
        <v>0</v>
      </c>
      <c r="F31" s="22">
        <f>ROUND('2022 plant additions'!F31*'2022 plant retirements'!$D$61,0)</f>
        <v>0</v>
      </c>
      <c r="G31" s="22">
        <f>ROUND('2022 plant additions'!G31*'2022 plant retirements'!$D$61,0)</f>
        <v>0</v>
      </c>
      <c r="H31" s="22">
        <f>ROUND('2022 plant additions'!H31*'2022 plant retirements'!$D$61,0)</f>
        <v>0</v>
      </c>
      <c r="I31" s="22">
        <f>ROUND('2022 plant additions'!I31*'2022 plant retirements'!$D$61,0)</f>
        <v>0</v>
      </c>
      <c r="J31" s="22">
        <f>ROUND('2022 plant additions'!J31*'2022 plant retirements'!$D$61,0)</f>
        <v>0</v>
      </c>
      <c r="K31" s="22">
        <f>ROUND('2022 plant additions'!K31*'2022 plant retirements'!$D$61,0)</f>
        <v>0</v>
      </c>
      <c r="L31" s="22">
        <f>ROUND('2022 plant additions'!L31*'2022 plant retirements'!$D$61,0)</f>
        <v>0</v>
      </c>
      <c r="M31" s="22">
        <f>ROUND('2022 plant additions'!M31*'2022 plant retirements'!$D$61,0)</f>
        <v>0</v>
      </c>
      <c r="N31" s="22">
        <f>ROUND('2022 plant additions'!N31*'2022 plant retirements'!$D$61,0)</f>
        <v>0</v>
      </c>
      <c r="O31" s="22">
        <f>ROUND('2022 plant additions'!O31*'2022 plant retirements'!$D$61,0)</f>
        <v>0</v>
      </c>
      <c r="P31" s="23">
        <f t="shared" si="0"/>
        <v>0</v>
      </c>
    </row>
    <row r="32" spans="1:17">
      <c r="A32" s="17">
        <f t="shared" si="1"/>
        <v>18</v>
      </c>
      <c r="B32" s="18">
        <v>3821</v>
      </c>
      <c r="C32" s="25" t="s">
        <v>46</v>
      </c>
      <c r="D32" s="22">
        <f>ROUND('2022 plant additions'!D32*'2022 plant retirements'!$D$61,0)</f>
        <v>0</v>
      </c>
      <c r="E32" s="22">
        <f>ROUND('2022 plant additions'!E32*'2022 plant retirements'!$D$61,0)</f>
        <v>0</v>
      </c>
      <c r="F32" s="22">
        <f>ROUND('2022 plant additions'!F32*'2022 plant retirements'!$D$61,0)</f>
        <v>0</v>
      </c>
      <c r="G32" s="22">
        <f>ROUND('2022 plant additions'!G32*'2022 plant retirements'!$D$61,0)</f>
        <v>0</v>
      </c>
      <c r="H32" s="22">
        <f>ROUND('2022 plant additions'!H32*'2022 plant retirements'!$D$61,0)</f>
        <v>0</v>
      </c>
      <c r="I32" s="22">
        <f>ROUND('2022 plant additions'!I32*'2022 plant retirements'!$D$61,0)</f>
        <v>0</v>
      </c>
      <c r="J32" s="22">
        <f>ROUND('2022 plant additions'!J32*'2022 plant retirements'!$D$61,0)</f>
        <v>0</v>
      </c>
      <c r="K32" s="22">
        <f>ROUND('2022 plant additions'!K32*'2022 plant retirements'!$D$61,0)</f>
        <v>0</v>
      </c>
      <c r="L32" s="22">
        <f>ROUND('2022 plant additions'!L32*'2022 plant retirements'!$D$61,0)</f>
        <v>0</v>
      </c>
      <c r="M32" s="22">
        <f>ROUND('2022 plant additions'!M32*'2022 plant retirements'!$D$61,0)</f>
        <v>0</v>
      </c>
      <c r="N32" s="22">
        <f>ROUND('2022 plant additions'!N32*'2022 plant retirements'!$D$61,0)</f>
        <v>0</v>
      </c>
      <c r="O32" s="22">
        <f>ROUND('2022 plant additions'!O32*'2022 plant retirements'!$D$61,0)</f>
        <v>0</v>
      </c>
      <c r="P32" s="23">
        <f t="shared" si="0"/>
        <v>0</v>
      </c>
    </row>
    <row r="33" spans="1:16">
      <c r="A33" s="17">
        <f t="shared" si="1"/>
        <v>19</v>
      </c>
      <c r="B33" s="18" t="s">
        <v>47</v>
      </c>
      <c r="C33" s="19" t="s">
        <v>48</v>
      </c>
      <c r="D33" s="22">
        <f>ROUND('2022 plant additions'!D33*'2022 plant retirements'!$D$61,0)</f>
        <v>0</v>
      </c>
      <c r="E33" s="22">
        <f>ROUND('2022 plant additions'!E33*'2022 plant retirements'!$D$61,0)</f>
        <v>0</v>
      </c>
      <c r="F33" s="22">
        <f>ROUND('2022 plant additions'!F33*'2022 plant retirements'!$D$61,0)</f>
        <v>0</v>
      </c>
      <c r="G33" s="22">
        <f>ROUND('2022 plant additions'!G33*'2022 plant retirements'!$D$61,0)</f>
        <v>0</v>
      </c>
      <c r="H33" s="22">
        <f>ROUND('2022 plant additions'!H33*'2022 plant retirements'!$D$61,0)</f>
        <v>0</v>
      </c>
      <c r="I33" s="22">
        <f>ROUND('2022 plant additions'!I33*'2022 plant retirements'!$D$61,0)</f>
        <v>0</v>
      </c>
      <c r="J33" s="22">
        <f>ROUND('2022 plant additions'!J33*'2022 plant retirements'!$D$61,0)</f>
        <v>0</v>
      </c>
      <c r="K33" s="22">
        <f>ROUND('2022 plant additions'!K33*'2022 plant retirements'!$D$61,0)</f>
        <v>0</v>
      </c>
      <c r="L33" s="22">
        <f>ROUND('2022 plant additions'!L33*'2022 plant retirements'!$D$61,0)</f>
        <v>0</v>
      </c>
      <c r="M33" s="22">
        <f>ROUND('2022 plant additions'!M33*'2022 plant retirements'!$D$61,0)</f>
        <v>0</v>
      </c>
      <c r="N33" s="22">
        <f>ROUND('2022 plant additions'!N33*'2022 plant retirements'!$D$61,0)</f>
        <v>0</v>
      </c>
      <c r="O33" s="22">
        <f>ROUND('2022 plant additions'!O33*'2022 plant retirements'!$D$61,0)</f>
        <v>0</v>
      </c>
      <c r="P33" s="23">
        <f t="shared" si="0"/>
        <v>0</v>
      </c>
    </row>
    <row r="34" spans="1:16">
      <c r="A34" s="17">
        <f t="shared" si="1"/>
        <v>20</v>
      </c>
      <c r="B34" s="18" t="s">
        <v>49</v>
      </c>
      <c r="C34" s="19" t="s">
        <v>50</v>
      </c>
      <c r="D34" s="22">
        <f>ROUND('2022 plant additions'!D34*'2022 plant retirements'!$D$61,0)</f>
        <v>0</v>
      </c>
      <c r="E34" s="22">
        <f>ROUND('2022 plant additions'!E34*'2022 plant retirements'!$D$61,0)</f>
        <v>0</v>
      </c>
      <c r="F34" s="22">
        <f>ROUND('2022 plant additions'!F34*'2022 plant retirements'!$D$61,0)</f>
        <v>0</v>
      </c>
      <c r="G34" s="22">
        <f>ROUND('2022 plant additions'!G34*'2022 plant retirements'!$D$61,0)</f>
        <v>0</v>
      </c>
      <c r="H34" s="22">
        <f>ROUND('2022 plant additions'!H34*'2022 plant retirements'!$D$61,0)</f>
        <v>0</v>
      </c>
      <c r="I34" s="22">
        <f>ROUND('2022 plant additions'!I34*'2022 plant retirements'!$D$61,0)</f>
        <v>0</v>
      </c>
      <c r="J34" s="22">
        <f>ROUND('2022 plant additions'!J34*'2022 plant retirements'!$D$61,0)</f>
        <v>0</v>
      </c>
      <c r="K34" s="22">
        <f>ROUND('2022 plant additions'!K34*'2022 plant retirements'!$D$61,0)</f>
        <v>0</v>
      </c>
      <c r="L34" s="22">
        <f>ROUND('2022 plant additions'!L34*'2022 plant retirements'!$D$61,0)</f>
        <v>0</v>
      </c>
      <c r="M34" s="22">
        <f>ROUND('2022 plant additions'!M34*'2022 plant retirements'!$D$61,0)</f>
        <v>0</v>
      </c>
      <c r="N34" s="22">
        <f>ROUND('2022 plant additions'!N34*'2022 plant retirements'!$D$61,0)</f>
        <v>0</v>
      </c>
      <c r="O34" s="22">
        <f>ROUND('2022 plant additions'!O34*'2022 plant retirements'!$D$61,0)</f>
        <v>0</v>
      </c>
      <c r="P34" s="23">
        <f t="shared" si="0"/>
        <v>0</v>
      </c>
    </row>
    <row r="35" spans="1:16">
      <c r="A35" s="17">
        <f t="shared" si="1"/>
        <v>21</v>
      </c>
      <c r="B35" s="18" t="s">
        <v>51</v>
      </c>
      <c r="C35" s="19" t="s">
        <v>52</v>
      </c>
      <c r="D35" s="22">
        <f>ROUND('2022 plant additions'!D35*'2022 plant retirements'!$D$61,0)</f>
        <v>0</v>
      </c>
      <c r="E35" s="22">
        <f>ROUND('2022 plant additions'!E35*'2022 plant retirements'!$D$61,0)</f>
        <v>0</v>
      </c>
      <c r="F35" s="22">
        <f>ROUND('2022 plant additions'!F35*'2022 plant retirements'!$D$61,0)</f>
        <v>0</v>
      </c>
      <c r="G35" s="22">
        <f>ROUND('2022 plant additions'!G35*'2022 plant retirements'!$D$61,0)</f>
        <v>0</v>
      </c>
      <c r="H35" s="22">
        <f>ROUND('2022 plant additions'!H35*'2022 plant retirements'!$D$61,0)</f>
        <v>0</v>
      </c>
      <c r="I35" s="22">
        <f>ROUND('2022 plant additions'!I35*'2022 plant retirements'!$D$61,0)</f>
        <v>0</v>
      </c>
      <c r="J35" s="22">
        <f>ROUND('2022 plant additions'!J35*'2022 plant retirements'!$D$61,0)</f>
        <v>0</v>
      </c>
      <c r="K35" s="22">
        <f>ROUND('2022 plant additions'!K35*'2022 plant retirements'!$D$61,0)</f>
        <v>0</v>
      </c>
      <c r="L35" s="22">
        <f>ROUND('2022 plant additions'!L35*'2022 plant retirements'!$D$61,0)</f>
        <v>0</v>
      </c>
      <c r="M35" s="22">
        <f>ROUND('2022 plant additions'!M35*'2022 plant retirements'!$D$61,0)</f>
        <v>0</v>
      </c>
      <c r="N35" s="22">
        <f>ROUND('2022 plant additions'!N35*'2022 plant retirements'!$D$61,0)</f>
        <v>0</v>
      </c>
      <c r="O35" s="22">
        <f>ROUND('2022 plant additions'!O35*'2022 plant retirements'!$D$61,0)</f>
        <v>0</v>
      </c>
      <c r="P35" s="23">
        <f t="shared" si="0"/>
        <v>0</v>
      </c>
    </row>
    <row r="36" spans="1:16">
      <c r="A36" s="17">
        <f t="shared" si="1"/>
        <v>22</v>
      </c>
      <c r="B36" s="18" t="s">
        <v>53</v>
      </c>
      <c r="C36" s="19" t="s">
        <v>54</v>
      </c>
      <c r="D36" s="22">
        <f>ROUND('2022 plant additions'!D36*'2022 plant retirements'!$D$61,0)</f>
        <v>0</v>
      </c>
      <c r="E36" s="22">
        <f>ROUND('2022 plant additions'!E36*'2022 plant retirements'!$D$61,0)</f>
        <v>0</v>
      </c>
      <c r="F36" s="22">
        <f>ROUND('2022 plant additions'!F36*'2022 plant retirements'!$D$61,0)</f>
        <v>0</v>
      </c>
      <c r="G36" s="22">
        <f>ROUND('2022 plant additions'!G36*'2022 plant retirements'!$D$61,0)</f>
        <v>0</v>
      </c>
      <c r="H36" s="22">
        <f>ROUND('2022 plant additions'!H36*'2022 plant retirements'!$D$61,0)</f>
        <v>0</v>
      </c>
      <c r="I36" s="22">
        <f>ROUND('2022 plant additions'!I36*'2022 plant retirements'!$D$61,0)</f>
        <v>0</v>
      </c>
      <c r="J36" s="22">
        <f>ROUND('2022 plant additions'!J36*'2022 plant retirements'!$D$61,0)</f>
        <v>0</v>
      </c>
      <c r="K36" s="22">
        <f>ROUND('2022 plant additions'!K36*'2022 plant retirements'!$D$61,0)</f>
        <v>0</v>
      </c>
      <c r="L36" s="22">
        <f>ROUND('2022 plant additions'!L36*'2022 plant retirements'!$D$61,0)</f>
        <v>0</v>
      </c>
      <c r="M36" s="22">
        <f>ROUND('2022 plant additions'!M36*'2022 plant retirements'!$D$61,0)</f>
        <v>0</v>
      </c>
      <c r="N36" s="22">
        <f>ROUND('2022 plant additions'!N36*'2022 plant retirements'!$D$61,0)</f>
        <v>0</v>
      </c>
      <c r="O36" s="22">
        <f>ROUND('2022 plant additions'!O36*'2022 plant retirements'!$D$61,0)</f>
        <v>0</v>
      </c>
      <c r="P36" s="23">
        <f t="shared" si="0"/>
        <v>0</v>
      </c>
    </row>
    <row r="37" spans="1:16">
      <c r="A37" s="17">
        <f t="shared" si="1"/>
        <v>23</v>
      </c>
      <c r="B37" s="18" t="s">
        <v>55</v>
      </c>
      <c r="C37" s="19" t="s">
        <v>27</v>
      </c>
      <c r="D37" s="22">
        <f>ROUND('2022 plant additions'!D37*'2022 plant retirements'!$D$61,0)</f>
        <v>0</v>
      </c>
      <c r="E37" s="22">
        <f>ROUND('2022 plant additions'!E37*'2022 plant retirements'!$D$61,0)</f>
        <v>0</v>
      </c>
      <c r="F37" s="22">
        <f>ROUND('2022 plant additions'!F37*'2022 plant retirements'!$D$61,0)</f>
        <v>0</v>
      </c>
      <c r="G37" s="22">
        <f>ROUND('2022 plant additions'!G37*'2022 plant retirements'!$D$61,0)</f>
        <v>0</v>
      </c>
      <c r="H37" s="22">
        <f>ROUND('2022 plant additions'!H37*'2022 plant retirements'!$D$61,0)</f>
        <v>0</v>
      </c>
      <c r="I37" s="22">
        <f>ROUND('2022 plant additions'!I37*'2022 plant retirements'!$D$61,0)</f>
        <v>0</v>
      </c>
      <c r="J37" s="22">
        <f>ROUND('2022 plant additions'!J37*'2022 plant retirements'!$D$61,0)</f>
        <v>0</v>
      </c>
      <c r="K37" s="22">
        <f>ROUND('2022 plant additions'!K37*'2022 plant retirements'!$D$61,0)</f>
        <v>0</v>
      </c>
      <c r="L37" s="22">
        <f>ROUND('2022 plant additions'!L37*'2022 plant retirements'!$D$61,0)</f>
        <v>0</v>
      </c>
      <c r="M37" s="22">
        <f>ROUND('2022 plant additions'!M37*'2022 plant retirements'!$D$61,0)</f>
        <v>0</v>
      </c>
      <c r="N37" s="22">
        <f>ROUND('2022 plant additions'!N37*'2022 plant retirements'!$D$61,0)</f>
        <v>0</v>
      </c>
      <c r="O37" s="22">
        <f>ROUND('2022 plant additions'!O37*'2022 plant retirements'!$D$61,0)</f>
        <v>0</v>
      </c>
      <c r="P37" s="23">
        <f t="shared" si="0"/>
        <v>0</v>
      </c>
    </row>
    <row r="38" spans="1:16">
      <c r="A38" s="17">
        <f t="shared" si="1"/>
        <v>24</v>
      </c>
      <c r="B38" s="18" t="s">
        <v>56</v>
      </c>
      <c r="C38" s="19" t="s">
        <v>25</v>
      </c>
      <c r="D38" s="22">
        <f>ROUND('2022 plant additions'!D38*'2022 plant retirements'!$D$61,0)</f>
        <v>0</v>
      </c>
      <c r="E38" s="22">
        <f>ROUND('2022 plant additions'!E38*'2022 plant retirements'!$D$61,0)</f>
        <v>0</v>
      </c>
      <c r="F38" s="22">
        <f>ROUND('2022 plant additions'!F38*'2022 plant retirements'!$D$61,0)</f>
        <v>0</v>
      </c>
      <c r="G38" s="22">
        <f>ROUND('2022 plant additions'!G38*'2022 plant retirements'!$D$61,0)</f>
        <v>0</v>
      </c>
      <c r="H38" s="22">
        <f>ROUND('2022 plant additions'!H38*'2022 plant retirements'!$D$61,0)</f>
        <v>0</v>
      </c>
      <c r="I38" s="22">
        <f>ROUND('2022 plant additions'!I38*'2022 plant retirements'!$D$61,0)</f>
        <v>0</v>
      </c>
      <c r="J38" s="22">
        <f>ROUND('2022 plant additions'!J38*'2022 plant retirements'!$D$61,0)</f>
        <v>0</v>
      </c>
      <c r="K38" s="22">
        <f>ROUND('2022 plant additions'!K38*'2022 plant retirements'!$D$61,0)</f>
        <v>0</v>
      </c>
      <c r="L38" s="22">
        <f>ROUND('2022 plant additions'!L38*'2022 plant retirements'!$D$61,0)</f>
        <v>0</v>
      </c>
      <c r="M38" s="22">
        <f>ROUND('2022 plant additions'!M38*'2022 plant retirements'!$D$61,0)</f>
        <v>0</v>
      </c>
      <c r="N38" s="22">
        <f>ROUND('2022 plant additions'!N38*'2022 plant retirements'!$D$61,0)</f>
        <v>0</v>
      </c>
      <c r="O38" s="22">
        <f>ROUND('2022 plant additions'!O38*'2022 plant retirements'!$D$61,0)</f>
        <v>0</v>
      </c>
      <c r="P38" s="23">
        <f t="shared" si="0"/>
        <v>0</v>
      </c>
    </row>
    <row r="39" spans="1:16">
      <c r="A39" s="17">
        <f t="shared" si="1"/>
        <v>25</v>
      </c>
      <c r="B39" s="18">
        <v>3910</v>
      </c>
      <c r="C39" s="19" t="s">
        <v>57</v>
      </c>
      <c r="D39" s="22">
        <f>ROUND('2022 plant additions'!D39*'2022 plant retirements'!$D$61,0)</f>
        <v>0</v>
      </c>
      <c r="E39" s="22">
        <f>ROUND('2022 plant additions'!E39*'2022 plant retirements'!$D$61,0)</f>
        <v>0</v>
      </c>
      <c r="F39" s="22">
        <f>ROUND('2022 plant additions'!F39*'2022 plant retirements'!$D$61,0)</f>
        <v>0</v>
      </c>
      <c r="G39" s="22">
        <f>ROUND('2022 plant additions'!G39*'2022 plant retirements'!$D$61,0)</f>
        <v>0</v>
      </c>
      <c r="H39" s="22">
        <f>ROUND('2022 plant additions'!H39*'2022 plant retirements'!$D$61,0)</f>
        <v>0</v>
      </c>
      <c r="I39" s="22">
        <f>ROUND('2022 plant additions'!I39*'2022 plant retirements'!$D$61,0)</f>
        <v>0</v>
      </c>
      <c r="J39" s="22">
        <f>ROUND('2022 plant additions'!J39*'2022 plant retirements'!$D$61,0)</f>
        <v>0</v>
      </c>
      <c r="K39" s="22">
        <f>ROUND('2022 plant additions'!K39*'2022 plant retirements'!$D$61,0)</f>
        <v>0</v>
      </c>
      <c r="L39" s="22">
        <f>ROUND('2022 plant additions'!L39*'2022 plant retirements'!$D$61,0)</f>
        <v>0</v>
      </c>
      <c r="M39" s="22">
        <f>ROUND('2022 plant additions'!M39*'2022 plant retirements'!$D$61,0)</f>
        <v>0</v>
      </c>
      <c r="N39" s="22">
        <f>ROUND('2022 plant additions'!N39*'2022 plant retirements'!$D$61,0)</f>
        <v>0</v>
      </c>
      <c r="O39" s="22">
        <f>ROUND('2022 plant additions'!O39*'2022 plant retirements'!$D$61,0)</f>
        <v>0</v>
      </c>
      <c r="P39" s="23">
        <f t="shared" si="0"/>
        <v>0</v>
      </c>
    </row>
    <row r="40" spans="1:16">
      <c r="A40" s="17">
        <f t="shared" si="1"/>
        <v>26</v>
      </c>
      <c r="B40" s="18">
        <v>3911</v>
      </c>
      <c r="C40" s="19" t="s">
        <v>58</v>
      </c>
      <c r="D40" s="22">
        <f>ROUND('2022 plant additions'!D40*'2022 plant retirements'!$D$61,0)</f>
        <v>0</v>
      </c>
      <c r="E40" s="22">
        <f>ROUND('2022 plant additions'!E40*'2022 plant retirements'!$D$61,0)</f>
        <v>0</v>
      </c>
      <c r="F40" s="22">
        <f>ROUND('2022 plant additions'!F40*'2022 plant retirements'!$D$61,0)</f>
        <v>0</v>
      </c>
      <c r="G40" s="22">
        <f>ROUND('2022 plant additions'!G40*'2022 plant retirements'!$D$61,0)</f>
        <v>0</v>
      </c>
      <c r="H40" s="22">
        <f>ROUND('2022 plant additions'!H40*'2022 plant retirements'!$D$61,0)</f>
        <v>0</v>
      </c>
      <c r="I40" s="22">
        <f>ROUND('2022 plant additions'!I40*'2022 plant retirements'!$D$61,0)</f>
        <v>0</v>
      </c>
      <c r="J40" s="22">
        <f>ROUND('2022 plant additions'!J40*'2022 plant retirements'!$D$61,0)</f>
        <v>0</v>
      </c>
      <c r="K40" s="22">
        <f>ROUND('2022 plant additions'!K40*'2022 plant retirements'!$D$61,0)</f>
        <v>0</v>
      </c>
      <c r="L40" s="22">
        <f>ROUND('2022 plant additions'!L40*'2022 plant retirements'!$D$61,0)</f>
        <v>0</v>
      </c>
      <c r="M40" s="22">
        <f>ROUND('2022 plant additions'!M40*'2022 plant retirements'!$D$61,0)</f>
        <v>0</v>
      </c>
      <c r="N40" s="22">
        <f>ROUND('2022 plant additions'!N40*'2022 plant retirements'!$D$61,0)</f>
        <v>0</v>
      </c>
      <c r="O40" s="22">
        <f>ROUND('2022 plant additions'!O40*'2022 plant retirements'!$D$61,0)</f>
        <v>0</v>
      </c>
      <c r="P40" s="23">
        <f t="shared" si="0"/>
        <v>0</v>
      </c>
    </row>
    <row r="41" spans="1:16">
      <c r="A41" s="17">
        <f t="shared" si="1"/>
        <v>27</v>
      </c>
      <c r="B41" s="18">
        <v>3912</v>
      </c>
      <c r="C41" s="19" t="s">
        <v>59</v>
      </c>
      <c r="D41" s="22">
        <f>ROUND('2022 plant additions'!D41*'2022 plant retirements'!$D$61,0)</f>
        <v>0</v>
      </c>
      <c r="E41" s="22">
        <f>ROUND('2022 plant additions'!E41*'2022 plant retirements'!$D$61,0)</f>
        <v>0</v>
      </c>
      <c r="F41" s="22">
        <f>ROUND('2022 plant additions'!F41*'2022 plant retirements'!$D$61,0)</f>
        <v>0</v>
      </c>
      <c r="G41" s="22">
        <f>ROUND('2022 plant additions'!G41*'2022 plant retirements'!$D$61,0)</f>
        <v>0</v>
      </c>
      <c r="H41" s="22">
        <f>ROUND('2022 plant additions'!H41*'2022 plant retirements'!$D$61,0)</f>
        <v>0</v>
      </c>
      <c r="I41" s="22">
        <f>ROUND('2022 plant additions'!I41*'2022 plant retirements'!$D$61,0)</f>
        <v>0</v>
      </c>
      <c r="J41" s="22">
        <f>ROUND('2022 plant additions'!J41*'2022 plant retirements'!$D$61,0)</f>
        <v>0</v>
      </c>
      <c r="K41" s="22">
        <f>ROUND('2022 plant additions'!K41*'2022 plant retirements'!$D$61,0)</f>
        <v>0</v>
      </c>
      <c r="L41" s="22">
        <f>ROUND('2022 plant additions'!L41*'2022 plant retirements'!$D$61,0)</f>
        <v>0</v>
      </c>
      <c r="M41" s="22">
        <f>ROUND('2022 plant additions'!M41*'2022 plant retirements'!$D$61,0)</f>
        <v>0</v>
      </c>
      <c r="N41" s="22">
        <f>ROUND('2022 plant additions'!N41*'2022 plant retirements'!$D$61,0)</f>
        <v>0</v>
      </c>
      <c r="O41" s="22">
        <f>ROUND('2022 plant additions'!O41*'2022 plant retirements'!$D$61,0)</f>
        <v>0</v>
      </c>
      <c r="P41" s="23">
        <f t="shared" si="0"/>
        <v>0</v>
      </c>
    </row>
    <row r="42" spans="1:16">
      <c r="A42" s="17">
        <f t="shared" si="1"/>
        <v>28</v>
      </c>
      <c r="B42" s="18">
        <v>3913</v>
      </c>
      <c r="C42" s="19" t="s">
        <v>60</v>
      </c>
      <c r="D42" s="22">
        <f>ROUND('2022 plant additions'!D42*'2022 plant retirements'!$D$61,0)</f>
        <v>0</v>
      </c>
      <c r="E42" s="22">
        <f>ROUND('2022 plant additions'!E42*'2022 plant retirements'!$D$61,0)</f>
        <v>0</v>
      </c>
      <c r="F42" s="22">
        <f>ROUND('2022 plant additions'!F42*'2022 plant retirements'!$D$61,0)</f>
        <v>0</v>
      </c>
      <c r="G42" s="22">
        <f>ROUND('2022 plant additions'!G42*'2022 plant retirements'!$D$61,0)</f>
        <v>0</v>
      </c>
      <c r="H42" s="22">
        <f>ROUND('2022 plant additions'!H42*'2022 plant retirements'!$D$61,0)</f>
        <v>0</v>
      </c>
      <c r="I42" s="22">
        <f>ROUND('2022 plant additions'!I42*'2022 plant retirements'!$D$61,0)</f>
        <v>0</v>
      </c>
      <c r="J42" s="22">
        <f>ROUND('2022 plant additions'!J42*'2022 plant retirements'!$D$61,0)</f>
        <v>0</v>
      </c>
      <c r="K42" s="22">
        <f>ROUND('2022 plant additions'!K42*'2022 plant retirements'!$D$61,0)</f>
        <v>0</v>
      </c>
      <c r="L42" s="22">
        <f>ROUND('2022 plant additions'!L42*'2022 plant retirements'!$D$61,0)</f>
        <v>0</v>
      </c>
      <c r="M42" s="22">
        <f>ROUND('2022 plant additions'!M42*'2022 plant retirements'!$D$61,0)</f>
        <v>0</v>
      </c>
      <c r="N42" s="22">
        <f>ROUND('2022 plant additions'!N42*'2022 plant retirements'!$D$61,0)</f>
        <v>0</v>
      </c>
      <c r="O42" s="22">
        <f>ROUND('2022 plant additions'!O42*'2022 plant retirements'!$D$61,0)</f>
        <v>0</v>
      </c>
      <c r="P42" s="23">
        <f t="shared" si="0"/>
        <v>0</v>
      </c>
    </row>
    <row r="43" spans="1:16">
      <c r="A43" s="17">
        <f t="shared" si="1"/>
        <v>29</v>
      </c>
      <c r="B43" s="18">
        <v>3914</v>
      </c>
      <c r="C43" s="19" t="s">
        <v>61</v>
      </c>
      <c r="D43" s="22">
        <f>ROUND('2022 plant additions'!D43*'2022 plant retirements'!$D$61,0)</f>
        <v>0</v>
      </c>
      <c r="E43" s="22">
        <f>ROUND('2022 plant additions'!E43*'2022 plant retirements'!$D$61,0)</f>
        <v>0</v>
      </c>
      <c r="F43" s="22">
        <f>ROUND('2022 plant additions'!F43*'2022 plant retirements'!$D$61,0)</f>
        <v>0</v>
      </c>
      <c r="G43" s="22">
        <f>ROUND('2022 plant additions'!G43*'2022 plant retirements'!$D$61,0)</f>
        <v>0</v>
      </c>
      <c r="H43" s="22">
        <f>ROUND('2022 plant additions'!H43*'2022 plant retirements'!$D$61,0)</f>
        <v>0</v>
      </c>
      <c r="I43" s="22">
        <f>ROUND('2022 plant additions'!I43*'2022 plant retirements'!$D$61,0)</f>
        <v>0</v>
      </c>
      <c r="J43" s="22">
        <f>ROUND('2022 plant additions'!J43*'2022 plant retirements'!$D$61,0)</f>
        <v>0</v>
      </c>
      <c r="K43" s="22">
        <f>ROUND('2022 plant additions'!K43*'2022 plant retirements'!$D$61,0)</f>
        <v>0</v>
      </c>
      <c r="L43" s="22">
        <f>ROUND('2022 plant additions'!L43*'2022 plant retirements'!$D$61,0)</f>
        <v>0</v>
      </c>
      <c r="M43" s="22">
        <f>ROUND('2022 plant additions'!M43*'2022 plant retirements'!$D$61,0)</f>
        <v>0</v>
      </c>
      <c r="N43" s="22">
        <f>ROUND('2022 plant additions'!N43*'2022 plant retirements'!$D$61,0)</f>
        <v>0</v>
      </c>
      <c r="O43" s="22">
        <f>ROUND('2022 plant additions'!O43*'2022 plant retirements'!$D$61,0)</f>
        <v>0</v>
      </c>
      <c r="P43" s="23">
        <f t="shared" si="0"/>
        <v>0</v>
      </c>
    </row>
    <row r="44" spans="1:16">
      <c r="A44" s="17">
        <f t="shared" si="1"/>
        <v>30</v>
      </c>
      <c r="B44" s="18">
        <v>392</v>
      </c>
      <c r="C44" s="25" t="s">
        <v>62</v>
      </c>
      <c r="D44" s="22">
        <f>ROUND('2022 plant additions'!D44*'2022 plant retirements'!$D$61,0)</f>
        <v>0</v>
      </c>
      <c r="E44" s="22">
        <f>ROUND('2022 plant additions'!E44*'2022 plant retirements'!$D$61,0)</f>
        <v>0</v>
      </c>
      <c r="F44" s="22">
        <f>ROUND('2022 plant additions'!F44*'2022 plant retirements'!$D$61,0)</f>
        <v>0</v>
      </c>
      <c r="G44" s="22">
        <f>ROUND('2022 plant additions'!G44*'2022 plant retirements'!$D$61,0)</f>
        <v>0</v>
      </c>
      <c r="H44" s="22">
        <f>ROUND('2022 plant additions'!H44*'2022 plant retirements'!$D$61,0)</f>
        <v>0</v>
      </c>
      <c r="I44" s="22">
        <f>ROUND('2022 plant additions'!I44*'2022 plant retirements'!$D$61,0)</f>
        <v>0</v>
      </c>
      <c r="J44" s="22">
        <f>ROUND('2022 plant additions'!J44*'2022 plant retirements'!$D$61,0)</f>
        <v>0</v>
      </c>
      <c r="K44" s="22">
        <f>ROUND('2022 plant additions'!K44*'2022 plant retirements'!$D$61,0)</f>
        <v>0</v>
      </c>
      <c r="L44" s="22">
        <f>ROUND('2022 plant additions'!L44*'2022 plant retirements'!$D$61,0)</f>
        <v>0</v>
      </c>
      <c r="M44" s="22">
        <f>ROUND('2022 plant additions'!M44*'2022 plant retirements'!$D$61,0)</f>
        <v>0</v>
      </c>
      <c r="N44" s="22">
        <f>ROUND('2022 plant additions'!N44*'2022 plant retirements'!$D$61,0)</f>
        <v>0</v>
      </c>
      <c r="O44" s="22">
        <f>ROUND('2022 plant additions'!O44*'2022 plant retirements'!$D$61,0)</f>
        <v>0</v>
      </c>
      <c r="P44" s="23">
        <f t="shared" si="0"/>
        <v>0</v>
      </c>
    </row>
    <row r="45" spans="1:16">
      <c r="A45" s="17">
        <f t="shared" si="1"/>
        <v>31</v>
      </c>
      <c r="B45" s="18">
        <v>3921</v>
      </c>
      <c r="C45" s="19" t="s">
        <v>63</v>
      </c>
      <c r="D45" s="22">
        <f>ROUND('2022 plant additions'!D45*'2022 plant retirements'!$D$61,0)</f>
        <v>0</v>
      </c>
      <c r="E45" s="22">
        <f>ROUND('2022 plant additions'!E45*'2022 plant retirements'!$D$61,0)</f>
        <v>0</v>
      </c>
      <c r="F45" s="22">
        <f>ROUND('2022 plant additions'!F45*'2022 plant retirements'!$D$61,0)</f>
        <v>0</v>
      </c>
      <c r="G45" s="22">
        <f>ROUND('2022 plant additions'!G45*'2022 plant retirements'!$D$61,0)</f>
        <v>0</v>
      </c>
      <c r="H45" s="22">
        <f>ROUND('2022 plant additions'!H45*'2022 plant retirements'!$D$61,0)</f>
        <v>0</v>
      </c>
      <c r="I45" s="22">
        <f>ROUND('2022 plant additions'!I45*'2022 plant retirements'!$D$61,0)</f>
        <v>0</v>
      </c>
      <c r="J45" s="22">
        <f>ROUND('2022 plant additions'!J45*'2022 plant retirements'!$D$61,0)</f>
        <v>0</v>
      </c>
      <c r="K45" s="22">
        <f>ROUND('2022 plant additions'!K45*'2022 plant retirements'!$D$61,0)</f>
        <v>0</v>
      </c>
      <c r="L45" s="22">
        <f>ROUND('2022 plant additions'!L45*'2022 plant retirements'!$D$61,0)</f>
        <v>0</v>
      </c>
      <c r="M45" s="22">
        <f>ROUND('2022 plant additions'!M45*'2022 plant retirements'!$D$61,0)</f>
        <v>0</v>
      </c>
      <c r="N45" s="22">
        <f>ROUND('2022 plant additions'!N45*'2022 plant retirements'!$D$61,0)</f>
        <v>0</v>
      </c>
      <c r="O45" s="22">
        <f>ROUND('2022 plant additions'!O45*'2022 plant retirements'!$D$61,0)</f>
        <v>0</v>
      </c>
      <c r="P45" s="23">
        <f t="shared" si="0"/>
        <v>0</v>
      </c>
    </row>
    <row r="46" spans="1:16">
      <c r="A46" s="17">
        <f t="shared" si="1"/>
        <v>32</v>
      </c>
      <c r="B46" s="18">
        <v>3922</v>
      </c>
      <c r="C46" s="19" t="s">
        <v>64</v>
      </c>
      <c r="D46" s="22">
        <f>ROUND('2022 plant additions'!D46*'2022 plant retirements'!$D$61,0)</f>
        <v>0</v>
      </c>
      <c r="E46" s="22">
        <f>ROUND('2022 plant additions'!E46*'2022 plant retirements'!$D$61,0)</f>
        <v>0</v>
      </c>
      <c r="F46" s="22">
        <f>ROUND('2022 plant additions'!F46*'2022 plant retirements'!$D$61,0)</f>
        <v>0</v>
      </c>
      <c r="G46" s="22">
        <f>ROUND('2022 plant additions'!G46*'2022 plant retirements'!$D$61,0)</f>
        <v>0</v>
      </c>
      <c r="H46" s="22">
        <f>ROUND('2022 plant additions'!H46*'2022 plant retirements'!$D$61,0)</f>
        <v>0</v>
      </c>
      <c r="I46" s="22">
        <f>ROUND('2022 plant additions'!I46*'2022 plant retirements'!$D$61,0)</f>
        <v>0</v>
      </c>
      <c r="J46" s="22">
        <f>ROUND('2022 plant additions'!J46*'2022 plant retirements'!$D$61,0)</f>
        <v>0</v>
      </c>
      <c r="K46" s="22">
        <f>ROUND('2022 plant additions'!K46*'2022 plant retirements'!$D$61,0)</f>
        <v>0</v>
      </c>
      <c r="L46" s="22">
        <f>ROUND('2022 plant additions'!L46*'2022 plant retirements'!$D$61,0)</f>
        <v>0</v>
      </c>
      <c r="M46" s="22">
        <f>ROUND('2022 plant additions'!M46*'2022 plant retirements'!$D$61,0)</f>
        <v>0</v>
      </c>
      <c r="N46" s="22">
        <f>ROUND('2022 plant additions'!N46*'2022 plant retirements'!$D$61,0)</f>
        <v>0</v>
      </c>
      <c r="O46" s="22">
        <f>ROUND('2022 plant additions'!O46*'2022 plant retirements'!$D$61,0)</f>
        <v>0</v>
      </c>
      <c r="P46" s="23">
        <f t="shared" si="0"/>
        <v>0</v>
      </c>
    </row>
    <row r="47" spans="1:16">
      <c r="A47" s="17">
        <f t="shared" si="1"/>
        <v>33</v>
      </c>
      <c r="B47" s="18">
        <v>3924</v>
      </c>
      <c r="C47" s="25" t="s">
        <v>65</v>
      </c>
      <c r="D47" s="22">
        <f>ROUND('2022 plant additions'!D47*'2022 plant retirements'!$D$61,0)</f>
        <v>0</v>
      </c>
      <c r="E47" s="22">
        <f>ROUND('2022 plant additions'!E47*'2022 plant retirements'!$D$61,0)</f>
        <v>0</v>
      </c>
      <c r="F47" s="22">
        <f>ROUND('2022 plant additions'!F47*'2022 plant retirements'!$D$61,0)</f>
        <v>0</v>
      </c>
      <c r="G47" s="22">
        <f>ROUND('2022 plant additions'!G47*'2022 plant retirements'!$D$61,0)</f>
        <v>0</v>
      </c>
      <c r="H47" s="22">
        <f>ROUND('2022 plant additions'!H47*'2022 plant retirements'!$D$61,0)</f>
        <v>0</v>
      </c>
      <c r="I47" s="22">
        <f>ROUND('2022 plant additions'!I47*'2022 plant retirements'!$D$61,0)</f>
        <v>0</v>
      </c>
      <c r="J47" s="22">
        <f>ROUND('2022 plant additions'!J47*'2022 plant retirements'!$D$61,0)</f>
        <v>0</v>
      </c>
      <c r="K47" s="22">
        <f>ROUND('2022 plant additions'!K47*'2022 plant retirements'!$D$61,0)</f>
        <v>0</v>
      </c>
      <c r="L47" s="22">
        <f>ROUND('2022 plant additions'!L47*'2022 plant retirements'!$D$61,0)</f>
        <v>0</v>
      </c>
      <c r="M47" s="22">
        <f>ROUND('2022 plant additions'!M47*'2022 plant retirements'!$D$61,0)</f>
        <v>0</v>
      </c>
      <c r="N47" s="22">
        <f>ROUND('2022 plant additions'!N47*'2022 plant retirements'!$D$61,0)</f>
        <v>0</v>
      </c>
      <c r="O47" s="22">
        <f>ROUND('2022 plant additions'!O47*'2022 plant retirements'!$D$61,0)</f>
        <v>0</v>
      </c>
      <c r="P47" s="23">
        <f t="shared" si="0"/>
        <v>0</v>
      </c>
    </row>
    <row r="48" spans="1:16">
      <c r="A48" s="17">
        <f t="shared" si="1"/>
        <v>34</v>
      </c>
      <c r="B48" s="18" t="s">
        <v>66</v>
      </c>
      <c r="C48" s="19" t="s">
        <v>67</v>
      </c>
      <c r="D48" s="22">
        <f>ROUND('2022 plant additions'!D48*'2022 plant retirements'!$D$61,0)</f>
        <v>0</v>
      </c>
      <c r="E48" s="22">
        <f>ROUND('2022 plant additions'!E48*'2022 plant retirements'!$D$61,0)</f>
        <v>0</v>
      </c>
      <c r="F48" s="22">
        <f>ROUND('2022 plant additions'!F48*'2022 plant retirements'!$D$61,0)</f>
        <v>0</v>
      </c>
      <c r="G48" s="22">
        <f>ROUND('2022 plant additions'!G48*'2022 plant retirements'!$D$61,0)</f>
        <v>0</v>
      </c>
      <c r="H48" s="22">
        <f>ROUND('2022 plant additions'!H48*'2022 plant retirements'!$D$61,0)</f>
        <v>0</v>
      </c>
      <c r="I48" s="22">
        <f>ROUND('2022 plant additions'!I48*'2022 plant retirements'!$D$61,0)</f>
        <v>0</v>
      </c>
      <c r="J48" s="22">
        <f>ROUND('2022 plant additions'!J48*'2022 plant retirements'!$D$61,0)</f>
        <v>0</v>
      </c>
      <c r="K48" s="22">
        <f>ROUND('2022 plant additions'!K48*'2022 plant retirements'!$D$61,0)</f>
        <v>0</v>
      </c>
      <c r="L48" s="22">
        <f>ROUND('2022 plant additions'!L48*'2022 plant retirements'!$D$61,0)</f>
        <v>0</v>
      </c>
      <c r="M48" s="22">
        <f>ROUND('2022 plant additions'!M48*'2022 plant retirements'!$D$61,0)</f>
        <v>0</v>
      </c>
      <c r="N48" s="22">
        <f>ROUND('2022 plant additions'!N48*'2022 plant retirements'!$D$61,0)</f>
        <v>0</v>
      </c>
      <c r="O48" s="22">
        <f>ROUND('2022 plant additions'!O48*'2022 plant retirements'!$D$61,0)</f>
        <v>0</v>
      </c>
      <c r="P48" s="23">
        <f t="shared" si="0"/>
        <v>0</v>
      </c>
    </row>
    <row r="49" spans="1:16">
      <c r="A49" s="17">
        <f t="shared" si="1"/>
        <v>35</v>
      </c>
      <c r="B49" s="18" t="s">
        <v>68</v>
      </c>
      <c r="C49" s="19" t="s">
        <v>69</v>
      </c>
      <c r="D49" s="22">
        <f>ROUND('2022 plant additions'!D49*'2022 plant retirements'!$D$61,0)</f>
        <v>0</v>
      </c>
      <c r="E49" s="22">
        <f>ROUND('2022 plant additions'!E49*'2022 plant retirements'!$D$61,0)</f>
        <v>0</v>
      </c>
      <c r="F49" s="22">
        <f>ROUND('2022 plant additions'!F49*'2022 plant retirements'!$D$61,0)</f>
        <v>0</v>
      </c>
      <c r="G49" s="22">
        <f>ROUND('2022 plant additions'!G49*'2022 plant retirements'!$D$61,0)</f>
        <v>0</v>
      </c>
      <c r="H49" s="22">
        <f>ROUND('2022 plant additions'!H49*'2022 plant retirements'!$D$61,0)</f>
        <v>0</v>
      </c>
      <c r="I49" s="22">
        <f>ROUND('2022 plant additions'!I49*'2022 plant retirements'!$D$61,0)</f>
        <v>0</v>
      </c>
      <c r="J49" s="22">
        <f>ROUND('2022 plant additions'!J49*'2022 plant retirements'!$D$61,0)</f>
        <v>0</v>
      </c>
      <c r="K49" s="22">
        <f>ROUND('2022 plant additions'!K49*'2022 plant retirements'!$D$61,0)</f>
        <v>0</v>
      </c>
      <c r="L49" s="22">
        <f>ROUND('2022 plant additions'!L49*'2022 plant retirements'!$D$61,0)</f>
        <v>0</v>
      </c>
      <c r="M49" s="22">
        <f>ROUND('2022 plant additions'!M49*'2022 plant retirements'!$D$61,0)</f>
        <v>0</v>
      </c>
      <c r="N49" s="22">
        <f>ROUND('2022 plant additions'!N49*'2022 plant retirements'!$D$61,0)</f>
        <v>0</v>
      </c>
      <c r="O49" s="22">
        <f>ROUND('2022 plant additions'!O49*'2022 plant retirements'!$D$61,0)</f>
        <v>0</v>
      </c>
      <c r="P49" s="23">
        <f t="shared" si="0"/>
        <v>0</v>
      </c>
    </row>
    <row r="50" spans="1:16">
      <c r="A50" s="17">
        <f t="shared" si="1"/>
        <v>36</v>
      </c>
      <c r="B50" s="18" t="s">
        <v>70</v>
      </c>
      <c r="C50" s="19" t="s">
        <v>71</v>
      </c>
      <c r="D50" s="22">
        <f>ROUND('2022 plant additions'!D50*'2022 plant retirements'!$D$61,0)</f>
        <v>0</v>
      </c>
      <c r="E50" s="22">
        <f>ROUND('2022 plant additions'!E50*'2022 plant retirements'!$D$61,0)</f>
        <v>0</v>
      </c>
      <c r="F50" s="22">
        <f>ROUND('2022 plant additions'!F50*'2022 plant retirements'!$D$61,0)</f>
        <v>0</v>
      </c>
      <c r="G50" s="22">
        <f>ROUND('2022 plant additions'!G50*'2022 plant retirements'!$D$61,0)</f>
        <v>0</v>
      </c>
      <c r="H50" s="22">
        <f>ROUND('2022 plant additions'!H50*'2022 plant retirements'!$D$61,0)</f>
        <v>0</v>
      </c>
      <c r="I50" s="22">
        <f>ROUND('2022 plant additions'!I50*'2022 plant retirements'!$D$61,0)</f>
        <v>0</v>
      </c>
      <c r="J50" s="22">
        <f>ROUND('2022 plant additions'!J50*'2022 plant retirements'!$D$61,0)</f>
        <v>0</v>
      </c>
      <c r="K50" s="22">
        <f>ROUND('2022 plant additions'!K50*'2022 plant retirements'!$D$61,0)</f>
        <v>0</v>
      </c>
      <c r="L50" s="22">
        <f>ROUND('2022 plant additions'!L50*'2022 plant retirements'!$D$61,0)</f>
        <v>0</v>
      </c>
      <c r="M50" s="22">
        <f>ROUND('2022 plant additions'!M50*'2022 plant retirements'!$D$61,0)</f>
        <v>0</v>
      </c>
      <c r="N50" s="22">
        <f>ROUND('2022 plant additions'!N50*'2022 plant retirements'!$D$61,0)</f>
        <v>0</v>
      </c>
      <c r="O50" s="22">
        <f>ROUND('2022 plant additions'!O50*'2022 plant retirements'!$D$61,0)</f>
        <v>0</v>
      </c>
      <c r="P50" s="23">
        <f t="shared" si="0"/>
        <v>0</v>
      </c>
    </row>
    <row r="51" spans="1:16">
      <c r="A51" s="17">
        <f t="shared" si="1"/>
        <v>37</v>
      </c>
      <c r="B51" s="18" t="s">
        <v>72</v>
      </c>
      <c r="C51" s="19" t="s">
        <v>73</v>
      </c>
      <c r="D51" s="22">
        <f>ROUND('2022 plant additions'!D51*'2022 plant retirements'!$D$61,0)</f>
        <v>0</v>
      </c>
      <c r="E51" s="22">
        <f>ROUND('2022 plant additions'!E51*'2022 plant retirements'!$D$61,0)</f>
        <v>0</v>
      </c>
      <c r="F51" s="22">
        <f>ROUND('2022 plant additions'!F51*'2022 plant retirements'!$D$61,0)</f>
        <v>0</v>
      </c>
      <c r="G51" s="22">
        <f>ROUND('2022 plant additions'!G51*'2022 plant retirements'!$D$61,0)</f>
        <v>0</v>
      </c>
      <c r="H51" s="22">
        <f>ROUND('2022 plant additions'!H51*'2022 plant retirements'!$D$61,0)</f>
        <v>0</v>
      </c>
      <c r="I51" s="22">
        <f>ROUND('2022 plant additions'!I51*'2022 plant retirements'!$D$61,0)</f>
        <v>0</v>
      </c>
      <c r="J51" s="22">
        <f>ROUND('2022 plant additions'!J51*'2022 plant retirements'!$D$61,0)</f>
        <v>0</v>
      </c>
      <c r="K51" s="22">
        <f>ROUND('2022 plant additions'!K51*'2022 plant retirements'!$D$61,0)</f>
        <v>0</v>
      </c>
      <c r="L51" s="22">
        <f>ROUND('2022 plant additions'!L51*'2022 plant retirements'!$D$61,0)</f>
        <v>0</v>
      </c>
      <c r="M51" s="22">
        <f>ROUND('2022 plant additions'!M51*'2022 plant retirements'!$D$61,0)</f>
        <v>0</v>
      </c>
      <c r="N51" s="22">
        <f>ROUND('2022 plant additions'!N51*'2022 plant retirements'!$D$61,0)</f>
        <v>0</v>
      </c>
      <c r="O51" s="22">
        <f>ROUND('2022 plant additions'!O51*'2022 plant retirements'!$D$61,0)</f>
        <v>0</v>
      </c>
      <c r="P51" s="23">
        <f t="shared" si="0"/>
        <v>0</v>
      </c>
    </row>
    <row r="52" spans="1:16">
      <c r="A52" s="17">
        <f t="shared" si="1"/>
        <v>38</v>
      </c>
      <c r="B52" s="18" t="s">
        <v>74</v>
      </c>
      <c r="C52" s="19" t="s">
        <v>75</v>
      </c>
      <c r="D52" s="22">
        <f>ROUND('2022 plant additions'!D52*'2022 plant retirements'!$D$61,0)</f>
        <v>0</v>
      </c>
      <c r="E52" s="22">
        <f>ROUND('2022 plant additions'!E52*'2022 plant retirements'!$D$61,0)</f>
        <v>0</v>
      </c>
      <c r="F52" s="22">
        <f>ROUND('2022 plant additions'!F52*'2022 plant retirements'!$D$61,0)</f>
        <v>0</v>
      </c>
      <c r="G52" s="22">
        <f>ROUND('2022 plant additions'!G52*'2022 plant retirements'!$D$61,0)</f>
        <v>0</v>
      </c>
      <c r="H52" s="22">
        <f>ROUND('2022 plant additions'!H52*'2022 plant retirements'!$D$61,0)</f>
        <v>0</v>
      </c>
      <c r="I52" s="22">
        <f>ROUND('2022 plant additions'!I52*'2022 plant retirements'!$D$61,0)</f>
        <v>0</v>
      </c>
      <c r="J52" s="22">
        <f>ROUND('2022 plant additions'!J52*'2022 plant retirements'!$D$61,0)</f>
        <v>0</v>
      </c>
      <c r="K52" s="22">
        <f>ROUND('2022 plant additions'!K52*'2022 plant retirements'!$D$61,0)</f>
        <v>0</v>
      </c>
      <c r="L52" s="22">
        <f>ROUND('2022 plant additions'!L52*'2022 plant retirements'!$D$61,0)</f>
        <v>0</v>
      </c>
      <c r="M52" s="22">
        <f>ROUND('2022 plant additions'!M52*'2022 plant retirements'!$D$61,0)</f>
        <v>0</v>
      </c>
      <c r="N52" s="22">
        <f>ROUND('2022 plant additions'!N52*'2022 plant retirements'!$D$61,0)</f>
        <v>0</v>
      </c>
      <c r="O52" s="22">
        <f>ROUND('2022 plant additions'!O52*'2022 plant retirements'!$D$61,0)</f>
        <v>0</v>
      </c>
      <c r="P52" s="23">
        <f t="shared" si="0"/>
        <v>0</v>
      </c>
    </row>
    <row r="53" spans="1:16">
      <c r="A53" s="26"/>
      <c r="B53" s="27"/>
      <c r="C53" s="4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9"/>
    </row>
    <row r="54" spans="1:16">
      <c r="A54" s="26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</row>
    <row r="55" spans="1:16" ht="15.75" thickBot="1">
      <c r="A55" s="26">
        <v>39</v>
      </c>
      <c r="C55" s="40" t="s">
        <v>85</v>
      </c>
      <c r="D55" s="31">
        <f t="shared" ref="D55:O55" si="2">SUM(D15:D54)</f>
        <v>0</v>
      </c>
      <c r="E55" s="31">
        <f t="shared" si="2"/>
        <v>0</v>
      </c>
      <c r="F55" s="31">
        <f t="shared" si="2"/>
        <v>0</v>
      </c>
      <c r="G55" s="31">
        <f t="shared" si="2"/>
        <v>0</v>
      </c>
      <c r="H55" s="31">
        <f t="shared" si="2"/>
        <v>0</v>
      </c>
      <c r="I55" s="31">
        <f t="shared" si="2"/>
        <v>0</v>
      </c>
      <c r="J55" s="31">
        <f t="shared" si="2"/>
        <v>0</v>
      </c>
      <c r="K55" s="31">
        <f t="shared" si="2"/>
        <v>0</v>
      </c>
      <c r="L55" s="31">
        <f t="shared" si="2"/>
        <v>0</v>
      </c>
      <c r="M55" s="31">
        <f t="shared" si="2"/>
        <v>0</v>
      </c>
      <c r="N55" s="31">
        <f t="shared" si="2"/>
        <v>0</v>
      </c>
      <c r="O55" s="31">
        <f t="shared" si="2"/>
        <v>0</v>
      </c>
      <c r="P55" s="31">
        <f>SUM(P15:P54)</f>
        <v>0</v>
      </c>
    </row>
    <row r="56" spans="1:16" ht="15.75" thickTop="1"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ht="15.75" thickBot="1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>
      <c r="A58" s="1" t="s">
        <v>77</v>
      </c>
      <c r="D58" s="29"/>
      <c r="E58" s="29"/>
      <c r="F58" s="29"/>
      <c r="G58" s="29"/>
      <c r="H58" s="29"/>
      <c r="I58" s="29"/>
      <c r="J58" s="33" t="s">
        <v>78</v>
      </c>
      <c r="K58" s="29"/>
      <c r="L58" s="29"/>
      <c r="M58" s="29"/>
      <c r="N58" s="29"/>
      <c r="O58" s="33"/>
      <c r="P58" s="29"/>
    </row>
    <row r="59" spans="1:16">
      <c r="A59" s="34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1" spans="1:16">
      <c r="D61" s="7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opLeftCell="C5" zoomScale="70" zoomScaleNormal="70" workbookViewId="0">
      <selection activeCell="C16" sqref="C16"/>
    </sheetView>
  </sheetViews>
  <sheetFormatPr defaultColWidth="14.42578125" defaultRowHeight="15"/>
  <cols>
    <col min="1" max="1" width="11.42578125" style="4" customWidth="1"/>
    <col min="2" max="2" width="11.42578125" style="2" customWidth="1"/>
    <col min="3" max="3" width="47.5703125" style="2" customWidth="1"/>
    <col min="4" max="15" width="14.42578125" style="2"/>
    <col min="16" max="16" width="15.5703125" style="2" bestFit="1" customWidth="1"/>
    <col min="17" max="256" width="14.42578125" style="2"/>
    <col min="257" max="258" width="11.42578125" style="2" customWidth="1"/>
    <col min="259" max="259" width="47.5703125" style="2" customWidth="1"/>
    <col min="260" max="512" width="14.42578125" style="2"/>
    <col min="513" max="514" width="11.42578125" style="2" customWidth="1"/>
    <col min="515" max="515" width="47.5703125" style="2" customWidth="1"/>
    <col min="516" max="768" width="14.42578125" style="2"/>
    <col min="769" max="770" width="11.42578125" style="2" customWidth="1"/>
    <col min="771" max="771" width="47.5703125" style="2" customWidth="1"/>
    <col min="772" max="1024" width="14.42578125" style="2"/>
    <col min="1025" max="1026" width="11.42578125" style="2" customWidth="1"/>
    <col min="1027" max="1027" width="47.5703125" style="2" customWidth="1"/>
    <col min="1028" max="1280" width="14.42578125" style="2"/>
    <col min="1281" max="1282" width="11.42578125" style="2" customWidth="1"/>
    <col min="1283" max="1283" width="47.5703125" style="2" customWidth="1"/>
    <col min="1284" max="1536" width="14.42578125" style="2"/>
    <col min="1537" max="1538" width="11.42578125" style="2" customWidth="1"/>
    <col min="1539" max="1539" width="47.5703125" style="2" customWidth="1"/>
    <col min="1540" max="1792" width="14.42578125" style="2"/>
    <col min="1793" max="1794" width="11.42578125" style="2" customWidth="1"/>
    <col min="1795" max="1795" width="47.5703125" style="2" customWidth="1"/>
    <col min="1796" max="2048" width="14.42578125" style="2"/>
    <col min="2049" max="2050" width="11.42578125" style="2" customWidth="1"/>
    <col min="2051" max="2051" width="47.5703125" style="2" customWidth="1"/>
    <col min="2052" max="2304" width="14.42578125" style="2"/>
    <col min="2305" max="2306" width="11.42578125" style="2" customWidth="1"/>
    <col min="2307" max="2307" width="47.5703125" style="2" customWidth="1"/>
    <col min="2308" max="2560" width="14.42578125" style="2"/>
    <col min="2561" max="2562" width="11.42578125" style="2" customWidth="1"/>
    <col min="2563" max="2563" width="47.5703125" style="2" customWidth="1"/>
    <col min="2564" max="2816" width="14.42578125" style="2"/>
    <col min="2817" max="2818" width="11.42578125" style="2" customWidth="1"/>
    <col min="2819" max="2819" width="47.5703125" style="2" customWidth="1"/>
    <col min="2820" max="3072" width="14.42578125" style="2"/>
    <col min="3073" max="3074" width="11.42578125" style="2" customWidth="1"/>
    <col min="3075" max="3075" width="47.5703125" style="2" customWidth="1"/>
    <col min="3076" max="3328" width="14.42578125" style="2"/>
    <col min="3329" max="3330" width="11.42578125" style="2" customWidth="1"/>
    <col min="3331" max="3331" width="47.5703125" style="2" customWidth="1"/>
    <col min="3332" max="3584" width="14.42578125" style="2"/>
    <col min="3585" max="3586" width="11.42578125" style="2" customWidth="1"/>
    <col min="3587" max="3587" width="47.5703125" style="2" customWidth="1"/>
    <col min="3588" max="3840" width="14.42578125" style="2"/>
    <col min="3841" max="3842" width="11.42578125" style="2" customWidth="1"/>
    <col min="3843" max="3843" width="47.5703125" style="2" customWidth="1"/>
    <col min="3844" max="4096" width="14.42578125" style="2"/>
    <col min="4097" max="4098" width="11.42578125" style="2" customWidth="1"/>
    <col min="4099" max="4099" width="47.5703125" style="2" customWidth="1"/>
    <col min="4100" max="4352" width="14.42578125" style="2"/>
    <col min="4353" max="4354" width="11.42578125" style="2" customWidth="1"/>
    <col min="4355" max="4355" width="47.5703125" style="2" customWidth="1"/>
    <col min="4356" max="4608" width="14.42578125" style="2"/>
    <col min="4609" max="4610" width="11.42578125" style="2" customWidth="1"/>
    <col min="4611" max="4611" width="47.5703125" style="2" customWidth="1"/>
    <col min="4612" max="4864" width="14.42578125" style="2"/>
    <col min="4865" max="4866" width="11.42578125" style="2" customWidth="1"/>
    <col min="4867" max="4867" width="47.5703125" style="2" customWidth="1"/>
    <col min="4868" max="5120" width="14.42578125" style="2"/>
    <col min="5121" max="5122" width="11.42578125" style="2" customWidth="1"/>
    <col min="5123" max="5123" width="47.5703125" style="2" customWidth="1"/>
    <col min="5124" max="5376" width="14.42578125" style="2"/>
    <col min="5377" max="5378" width="11.42578125" style="2" customWidth="1"/>
    <col min="5379" max="5379" width="47.5703125" style="2" customWidth="1"/>
    <col min="5380" max="5632" width="14.42578125" style="2"/>
    <col min="5633" max="5634" width="11.42578125" style="2" customWidth="1"/>
    <col min="5635" max="5635" width="47.5703125" style="2" customWidth="1"/>
    <col min="5636" max="5888" width="14.42578125" style="2"/>
    <col min="5889" max="5890" width="11.42578125" style="2" customWidth="1"/>
    <col min="5891" max="5891" width="47.5703125" style="2" customWidth="1"/>
    <col min="5892" max="6144" width="14.42578125" style="2"/>
    <col min="6145" max="6146" width="11.42578125" style="2" customWidth="1"/>
    <col min="6147" max="6147" width="47.5703125" style="2" customWidth="1"/>
    <col min="6148" max="6400" width="14.42578125" style="2"/>
    <col min="6401" max="6402" width="11.42578125" style="2" customWidth="1"/>
    <col min="6403" max="6403" width="47.5703125" style="2" customWidth="1"/>
    <col min="6404" max="6656" width="14.42578125" style="2"/>
    <col min="6657" max="6658" width="11.42578125" style="2" customWidth="1"/>
    <col min="6659" max="6659" width="47.5703125" style="2" customWidth="1"/>
    <col min="6660" max="6912" width="14.42578125" style="2"/>
    <col min="6913" max="6914" width="11.42578125" style="2" customWidth="1"/>
    <col min="6915" max="6915" width="47.5703125" style="2" customWidth="1"/>
    <col min="6916" max="7168" width="14.42578125" style="2"/>
    <col min="7169" max="7170" width="11.42578125" style="2" customWidth="1"/>
    <col min="7171" max="7171" width="47.5703125" style="2" customWidth="1"/>
    <col min="7172" max="7424" width="14.42578125" style="2"/>
    <col min="7425" max="7426" width="11.42578125" style="2" customWidth="1"/>
    <col min="7427" max="7427" width="47.5703125" style="2" customWidth="1"/>
    <col min="7428" max="7680" width="14.42578125" style="2"/>
    <col min="7681" max="7682" width="11.42578125" style="2" customWidth="1"/>
    <col min="7683" max="7683" width="47.5703125" style="2" customWidth="1"/>
    <col min="7684" max="7936" width="14.42578125" style="2"/>
    <col min="7937" max="7938" width="11.42578125" style="2" customWidth="1"/>
    <col min="7939" max="7939" width="47.5703125" style="2" customWidth="1"/>
    <col min="7940" max="8192" width="14.42578125" style="2"/>
    <col min="8193" max="8194" width="11.42578125" style="2" customWidth="1"/>
    <col min="8195" max="8195" width="47.5703125" style="2" customWidth="1"/>
    <col min="8196" max="8448" width="14.42578125" style="2"/>
    <col min="8449" max="8450" width="11.42578125" style="2" customWidth="1"/>
    <col min="8451" max="8451" width="47.5703125" style="2" customWidth="1"/>
    <col min="8452" max="8704" width="14.42578125" style="2"/>
    <col min="8705" max="8706" width="11.42578125" style="2" customWidth="1"/>
    <col min="8707" max="8707" width="47.5703125" style="2" customWidth="1"/>
    <col min="8708" max="8960" width="14.42578125" style="2"/>
    <col min="8961" max="8962" width="11.42578125" style="2" customWidth="1"/>
    <col min="8963" max="8963" width="47.5703125" style="2" customWidth="1"/>
    <col min="8964" max="9216" width="14.42578125" style="2"/>
    <col min="9217" max="9218" width="11.42578125" style="2" customWidth="1"/>
    <col min="9219" max="9219" width="47.5703125" style="2" customWidth="1"/>
    <col min="9220" max="9472" width="14.42578125" style="2"/>
    <col min="9473" max="9474" width="11.42578125" style="2" customWidth="1"/>
    <col min="9475" max="9475" width="47.5703125" style="2" customWidth="1"/>
    <col min="9476" max="9728" width="14.42578125" style="2"/>
    <col min="9729" max="9730" width="11.42578125" style="2" customWidth="1"/>
    <col min="9731" max="9731" width="47.5703125" style="2" customWidth="1"/>
    <col min="9732" max="9984" width="14.42578125" style="2"/>
    <col min="9985" max="9986" width="11.42578125" style="2" customWidth="1"/>
    <col min="9987" max="9987" width="47.5703125" style="2" customWidth="1"/>
    <col min="9988" max="10240" width="14.42578125" style="2"/>
    <col min="10241" max="10242" width="11.42578125" style="2" customWidth="1"/>
    <col min="10243" max="10243" width="47.5703125" style="2" customWidth="1"/>
    <col min="10244" max="10496" width="14.42578125" style="2"/>
    <col min="10497" max="10498" width="11.42578125" style="2" customWidth="1"/>
    <col min="10499" max="10499" width="47.5703125" style="2" customWidth="1"/>
    <col min="10500" max="10752" width="14.42578125" style="2"/>
    <col min="10753" max="10754" width="11.42578125" style="2" customWidth="1"/>
    <col min="10755" max="10755" width="47.5703125" style="2" customWidth="1"/>
    <col min="10756" max="11008" width="14.42578125" style="2"/>
    <col min="11009" max="11010" width="11.42578125" style="2" customWidth="1"/>
    <col min="11011" max="11011" width="47.5703125" style="2" customWidth="1"/>
    <col min="11012" max="11264" width="14.42578125" style="2"/>
    <col min="11265" max="11266" width="11.42578125" style="2" customWidth="1"/>
    <col min="11267" max="11267" width="47.5703125" style="2" customWidth="1"/>
    <col min="11268" max="11520" width="14.42578125" style="2"/>
    <col min="11521" max="11522" width="11.42578125" style="2" customWidth="1"/>
    <col min="11523" max="11523" width="47.5703125" style="2" customWidth="1"/>
    <col min="11524" max="11776" width="14.42578125" style="2"/>
    <col min="11777" max="11778" width="11.42578125" style="2" customWidth="1"/>
    <col min="11779" max="11779" width="47.5703125" style="2" customWidth="1"/>
    <col min="11780" max="12032" width="14.42578125" style="2"/>
    <col min="12033" max="12034" width="11.42578125" style="2" customWidth="1"/>
    <col min="12035" max="12035" width="47.5703125" style="2" customWidth="1"/>
    <col min="12036" max="12288" width="14.42578125" style="2"/>
    <col min="12289" max="12290" width="11.42578125" style="2" customWidth="1"/>
    <col min="12291" max="12291" width="47.5703125" style="2" customWidth="1"/>
    <col min="12292" max="12544" width="14.42578125" style="2"/>
    <col min="12545" max="12546" width="11.42578125" style="2" customWidth="1"/>
    <col min="12547" max="12547" width="47.5703125" style="2" customWidth="1"/>
    <col min="12548" max="12800" width="14.42578125" style="2"/>
    <col min="12801" max="12802" width="11.42578125" style="2" customWidth="1"/>
    <col min="12803" max="12803" width="47.5703125" style="2" customWidth="1"/>
    <col min="12804" max="13056" width="14.42578125" style="2"/>
    <col min="13057" max="13058" width="11.42578125" style="2" customWidth="1"/>
    <col min="13059" max="13059" width="47.5703125" style="2" customWidth="1"/>
    <col min="13060" max="13312" width="14.42578125" style="2"/>
    <col min="13313" max="13314" width="11.42578125" style="2" customWidth="1"/>
    <col min="13315" max="13315" width="47.5703125" style="2" customWidth="1"/>
    <col min="13316" max="13568" width="14.42578125" style="2"/>
    <col min="13569" max="13570" width="11.42578125" style="2" customWidth="1"/>
    <col min="13571" max="13571" width="47.5703125" style="2" customWidth="1"/>
    <col min="13572" max="13824" width="14.42578125" style="2"/>
    <col min="13825" max="13826" width="11.42578125" style="2" customWidth="1"/>
    <col min="13827" max="13827" width="47.5703125" style="2" customWidth="1"/>
    <col min="13828" max="14080" width="14.42578125" style="2"/>
    <col min="14081" max="14082" width="11.42578125" style="2" customWidth="1"/>
    <col min="14083" max="14083" width="47.5703125" style="2" customWidth="1"/>
    <col min="14084" max="14336" width="14.42578125" style="2"/>
    <col min="14337" max="14338" width="11.42578125" style="2" customWidth="1"/>
    <col min="14339" max="14339" width="47.5703125" style="2" customWidth="1"/>
    <col min="14340" max="14592" width="14.42578125" style="2"/>
    <col min="14593" max="14594" width="11.42578125" style="2" customWidth="1"/>
    <col min="14595" max="14595" width="47.5703125" style="2" customWidth="1"/>
    <col min="14596" max="14848" width="14.42578125" style="2"/>
    <col min="14849" max="14850" width="11.42578125" style="2" customWidth="1"/>
    <col min="14851" max="14851" width="47.5703125" style="2" customWidth="1"/>
    <col min="14852" max="15104" width="14.42578125" style="2"/>
    <col min="15105" max="15106" width="11.42578125" style="2" customWidth="1"/>
    <col min="15107" max="15107" width="47.5703125" style="2" customWidth="1"/>
    <col min="15108" max="15360" width="14.42578125" style="2"/>
    <col min="15361" max="15362" width="11.42578125" style="2" customWidth="1"/>
    <col min="15363" max="15363" width="47.5703125" style="2" customWidth="1"/>
    <col min="15364" max="15616" width="14.42578125" style="2"/>
    <col min="15617" max="15618" width="11.42578125" style="2" customWidth="1"/>
    <col min="15619" max="15619" width="47.5703125" style="2" customWidth="1"/>
    <col min="15620" max="15872" width="14.42578125" style="2"/>
    <col min="15873" max="15874" width="11.42578125" style="2" customWidth="1"/>
    <col min="15875" max="15875" width="47.5703125" style="2" customWidth="1"/>
    <col min="15876" max="16128" width="14.42578125" style="2"/>
    <col min="16129" max="16130" width="11.42578125" style="2" customWidth="1"/>
    <col min="16131" max="16131" width="47.5703125" style="2" customWidth="1"/>
    <col min="16132" max="16384" width="14.42578125" style="2"/>
  </cols>
  <sheetData>
    <row r="1" spans="1:16">
      <c r="A1" s="1" t="s">
        <v>0</v>
      </c>
      <c r="B1" s="2" t="s">
        <v>1</v>
      </c>
      <c r="F1" s="3" t="s">
        <v>2</v>
      </c>
      <c r="H1" s="14"/>
      <c r="I1" s="1"/>
      <c r="M1" s="41" t="s">
        <v>108</v>
      </c>
      <c r="O1" s="1"/>
      <c r="P1" s="5" t="s">
        <v>4</v>
      </c>
    </row>
    <row r="2" spans="1:16" ht="15.75" thickBot="1">
      <c r="A2" s="6"/>
      <c r="B2" s="7"/>
      <c r="C2" s="7"/>
      <c r="D2" s="7"/>
      <c r="E2" s="7"/>
      <c r="F2" s="7"/>
      <c r="G2" s="7"/>
      <c r="H2" s="7"/>
      <c r="I2" s="6"/>
      <c r="J2" s="7"/>
      <c r="K2" s="7"/>
      <c r="L2" s="7"/>
      <c r="M2" s="45"/>
      <c r="N2" s="7"/>
      <c r="O2" s="7"/>
      <c r="P2" s="7"/>
    </row>
    <row r="3" spans="1:16">
      <c r="A3" s="8"/>
      <c r="B3" s="9"/>
      <c r="C3" s="9"/>
      <c r="D3" s="9"/>
      <c r="E3" s="9"/>
      <c r="F3" s="9"/>
      <c r="G3" s="9"/>
      <c r="H3" s="9"/>
      <c r="I3" s="8"/>
      <c r="J3" s="9"/>
      <c r="K3" s="9"/>
      <c r="L3" s="9"/>
      <c r="M3" s="47"/>
      <c r="N3" s="9"/>
      <c r="O3" s="9"/>
      <c r="P3" s="9"/>
    </row>
    <row r="4" spans="1:16">
      <c r="A4" s="1" t="s">
        <v>5</v>
      </c>
      <c r="F4" s="2" t="s">
        <v>6</v>
      </c>
      <c r="G4" s="3" t="s">
        <v>109</v>
      </c>
      <c r="H4" s="14"/>
      <c r="I4" s="1"/>
      <c r="M4" s="3" t="s">
        <v>8</v>
      </c>
      <c r="N4" s="1"/>
    </row>
    <row r="5" spans="1:16">
      <c r="G5" s="3" t="s">
        <v>110</v>
      </c>
      <c r="H5" s="14"/>
      <c r="I5" s="1"/>
      <c r="M5" s="3" t="s">
        <v>111</v>
      </c>
      <c r="N5" s="10"/>
    </row>
    <row r="6" spans="1:16">
      <c r="A6" s="1" t="s">
        <v>11</v>
      </c>
      <c r="B6" s="11" t="str">
        <f>'[1]G1-1'!B6</f>
        <v>Florida Public Utilities Company Consolidated Gas</v>
      </c>
      <c r="C6" s="1"/>
      <c r="M6" s="3" t="s">
        <v>91</v>
      </c>
      <c r="N6" s="1"/>
      <c r="O6" s="12"/>
    </row>
    <row r="7" spans="1:16">
      <c r="B7" s="11"/>
    </row>
    <row r="8" spans="1:16">
      <c r="A8" s="1" t="s">
        <v>13</v>
      </c>
      <c r="B8" s="11">
        <f>'[1]G1-1'!B8</f>
        <v>0</v>
      </c>
      <c r="C8" s="35" t="s">
        <v>138</v>
      </c>
    </row>
    <row r="9" spans="1:16" ht="15.75" thickBo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>
      <c r="G10" s="1" t="s">
        <v>14</v>
      </c>
      <c r="H10" s="1" t="s">
        <v>14</v>
      </c>
      <c r="I10" s="1" t="s">
        <v>14</v>
      </c>
      <c r="J10" s="1" t="s">
        <v>14</v>
      </c>
      <c r="K10" s="13" t="s">
        <v>14</v>
      </c>
      <c r="N10" s="1" t="s">
        <v>14</v>
      </c>
    </row>
    <row r="11" spans="1:16">
      <c r="A11" s="1" t="s">
        <v>15</v>
      </c>
      <c r="B11" s="14" t="s">
        <v>16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6">
      <c r="A12" s="1" t="s">
        <v>17</v>
      </c>
      <c r="B12" s="14" t="s">
        <v>17</v>
      </c>
      <c r="C12" s="14" t="s">
        <v>18</v>
      </c>
      <c r="D12" s="16">
        <v>44927</v>
      </c>
      <c r="E12" s="16">
        <v>44958</v>
      </c>
      <c r="F12" s="16">
        <v>44986</v>
      </c>
      <c r="G12" s="16">
        <v>45017</v>
      </c>
      <c r="H12" s="16">
        <v>45047</v>
      </c>
      <c r="I12" s="16">
        <v>45078</v>
      </c>
      <c r="J12" s="16">
        <v>45108</v>
      </c>
      <c r="K12" s="16">
        <v>45139</v>
      </c>
      <c r="L12" s="16">
        <v>45170</v>
      </c>
      <c r="M12" s="16">
        <v>45200</v>
      </c>
      <c r="N12" s="16">
        <v>45231</v>
      </c>
      <c r="O12" s="16">
        <v>45261</v>
      </c>
      <c r="P12" s="14" t="s">
        <v>19</v>
      </c>
    </row>
    <row r="13" spans="1:16" ht="15.75" thickBo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>
      <c r="A15" s="17">
        <v>1</v>
      </c>
      <c r="B15" s="18" t="s">
        <v>20</v>
      </c>
      <c r="C15" s="19" t="s">
        <v>21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21">
        <f t="shared" ref="P15:P52" si="0">SUM(D15:O15)</f>
        <v>0</v>
      </c>
    </row>
    <row r="16" spans="1:16">
      <c r="A16" s="17">
        <f>+A15+1</f>
        <v>2</v>
      </c>
      <c r="B16" s="18" t="s">
        <v>22</v>
      </c>
      <c r="C16" s="19" t="s">
        <v>23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23">
        <f t="shared" si="0"/>
        <v>0</v>
      </c>
    </row>
    <row r="17" spans="1:16">
      <c r="A17" s="17">
        <f t="shared" ref="A17:A52" si="1">+A16+1</f>
        <v>3</v>
      </c>
      <c r="B17" s="18">
        <v>303</v>
      </c>
      <c r="C17" s="19" t="s">
        <v>24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23">
        <f t="shared" si="0"/>
        <v>0</v>
      </c>
    </row>
    <row r="18" spans="1:16">
      <c r="A18" s="17">
        <f t="shared" si="1"/>
        <v>4</v>
      </c>
      <c r="B18" s="18">
        <v>305</v>
      </c>
      <c r="C18" s="19" t="s">
        <v>25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23">
        <f t="shared" si="0"/>
        <v>0</v>
      </c>
    </row>
    <row r="19" spans="1:16">
      <c r="A19" s="17">
        <f t="shared" si="1"/>
        <v>5</v>
      </c>
      <c r="B19" s="18" t="s">
        <v>26</v>
      </c>
      <c r="C19" s="19" t="s">
        <v>27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23">
        <f t="shared" si="0"/>
        <v>0</v>
      </c>
    </row>
    <row r="20" spans="1:16">
      <c r="A20" s="17">
        <f t="shared" si="1"/>
        <v>6</v>
      </c>
      <c r="B20" s="18" t="s">
        <v>28</v>
      </c>
      <c r="C20" s="19" t="s">
        <v>25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23">
        <f t="shared" si="0"/>
        <v>0</v>
      </c>
    </row>
    <row r="21" spans="1:16">
      <c r="A21" s="17">
        <f t="shared" si="1"/>
        <v>7</v>
      </c>
      <c r="B21" s="24">
        <v>3761</v>
      </c>
      <c r="C21" s="25" t="s">
        <v>29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23">
        <f t="shared" si="0"/>
        <v>0</v>
      </c>
    </row>
    <row r="22" spans="1:16">
      <c r="A22" s="17">
        <f t="shared" si="1"/>
        <v>8</v>
      </c>
      <c r="B22" s="24">
        <v>3762</v>
      </c>
      <c r="C22" s="25" t="s">
        <v>30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23">
        <f t="shared" si="0"/>
        <v>0</v>
      </c>
    </row>
    <row r="23" spans="1:16">
      <c r="A23" s="17">
        <f t="shared" si="1"/>
        <v>9</v>
      </c>
      <c r="B23" s="24" t="s">
        <v>31</v>
      </c>
      <c r="C23" s="25" t="s">
        <v>32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23">
        <f t="shared" si="0"/>
        <v>0</v>
      </c>
    </row>
    <row r="24" spans="1:16">
      <c r="A24" s="17">
        <f t="shared" si="1"/>
        <v>10</v>
      </c>
      <c r="B24" s="18" t="s">
        <v>33</v>
      </c>
      <c r="C24" s="19" t="s">
        <v>34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23">
        <f t="shared" si="0"/>
        <v>0</v>
      </c>
    </row>
    <row r="25" spans="1:16">
      <c r="A25" s="17">
        <f t="shared" si="1"/>
        <v>11</v>
      </c>
      <c r="B25" s="18" t="s">
        <v>35</v>
      </c>
      <c r="C25" s="19" t="s">
        <v>36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23">
        <f t="shared" si="0"/>
        <v>0</v>
      </c>
    </row>
    <row r="26" spans="1:16">
      <c r="A26" s="17">
        <f t="shared" si="1"/>
        <v>12</v>
      </c>
      <c r="B26" s="18">
        <v>3801</v>
      </c>
      <c r="C26" s="19" t="s">
        <v>37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23">
        <f t="shared" si="0"/>
        <v>0</v>
      </c>
    </row>
    <row r="27" spans="1:16">
      <c r="A27" s="17">
        <f t="shared" si="1"/>
        <v>13</v>
      </c>
      <c r="B27" s="18">
        <v>3802</v>
      </c>
      <c r="C27" s="19" t="s">
        <v>38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23">
        <f t="shared" si="0"/>
        <v>0</v>
      </c>
    </row>
    <row r="28" spans="1:16">
      <c r="A28" s="17">
        <f t="shared" si="1"/>
        <v>14</v>
      </c>
      <c r="B28" s="18" t="s">
        <v>39</v>
      </c>
      <c r="C28" s="19" t="s">
        <v>40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23">
        <f t="shared" si="0"/>
        <v>0</v>
      </c>
    </row>
    <row r="29" spans="1:16">
      <c r="A29" s="17">
        <f t="shared" si="1"/>
        <v>15</v>
      </c>
      <c r="B29" s="18" t="s">
        <v>41</v>
      </c>
      <c r="C29" s="19" t="s">
        <v>42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23">
        <f t="shared" si="0"/>
        <v>0</v>
      </c>
    </row>
    <row r="30" spans="1:16">
      <c r="A30" s="17">
        <f t="shared" si="1"/>
        <v>16</v>
      </c>
      <c r="B30" s="18">
        <v>3811</v>
      </c>
      <c r="C30" s="19" t="s">
        <v>43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23">
        <f t="shared" si="0"/>
        <v>0</v>
      </c>
    </row>
    <row r="31" spans="1:16">
      <c r="A31" s="17">
        <f t="shared" si="1"/>
        <v>17</v>
      </c>
      <c r="B31" s="18" t="s">
        <v>44</v>
      </c>
      <c r="C31" s="19" t="s">
        <v>45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23">
        <f t="shared" si="0"/>
        <v>0</v>
      </c>
    </row>
    <row r="32" spans="1:16">
      <c r="A32" s="17">
        <f t="shared" si="1"/>
        <v>18</v>
      </c>
      <c r="B32" s="18">
        <v>3821</v>
      </c>
      <c r="C32" s="25" t="s">
        <v>46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23">
        <f t="shared" si="0"/>
        <v>0</v>
      </c>
    </row>
    <row r="33" spans="1:16">
      <c r="A33" s="17">
        <f t="shared" si="1"/>
        <v>19</v>
      </c>
      <c r="B33" s="18" t="s">
        <v>47</v>
      </c>
      <c r="C33" s="19" t="s">
        <v>48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  <c r="P33" s="23">
        <f t="shared" si="0"/>
        <v>0</v>
      </c>
    </row>
    <row r="34" spans="1:16">
      <c r="A34" s="17">
        <f t="shared" si="1"/>
        <v>20</v>
      </c>
      <c r="B34" s="18" t="s">
        <v>49</v>
      </c>
      <c r="C34" s="19" t="s">
        <v>50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23">
        <f>SUM(D34:O34)</f>
        <v>0</v>
      </c>
    </row>
    <row r="35" spans="1:16">
      <c r="A35" s="17">
        <f t="shared" si="1"/>
        <v>21</v>
      </c>
      <c r="B35" s="18" t="s">
        <v>51</v>
      </c>
      <c r="C35" s="19" t="s">
        <v>52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23">
        <f t="shared" si="0"/>
        <v>0</v>
      </c>
    </row>
    <row r="36" spans="1:16">
      <c r="A36" s="17">
        <f t="shared" si="1"/>
        <v>22</v>
      </c>
      <c r="B36" s="18" t="s">
        <v>53</v>
      </c>
      <c r="C36" s="19" t="s">
        <v>54</v>
      </c>
      <c r="D36" s="72">
        <v>3007.5</v>
      </c>
      <c r="E36" s="72">
        <v>4010.0000000000146</v>
      </c>
      <c r="F36" s="72">
        <v>5012.5</v>
      </c>
      <c r="G36" s="72">
        <v>8020</v>
      </c>
      <c r="H36" s="72">
        <v>8020</v>
      </c>
      <c r="I36" s="72">
        <v>8020</v>
      </c>
      <c r="J36" s="72">
        <v>9022.5</v>
      </c>
      <c r="K36" s="72">
        <v>9022.5</v>
      </c>
      <c r="L36" s="72">
        <v>9022.5</v>
      </c>
      <c r="M36" s="72">
        <v>9022.5</v>
      </c>
      <c r="N36" s="72">
        <v>8020</v>
      </c>
      <c r="O36" s="72">
        <v>20050</v>
      </c>
      <c r="P36" s="23">
        <f t="shared" si="0"/>
        <v>100250.00000000001</v>
      </c>
    </row>
    <row r="37" spans="1:16">
      <c r="A37" s="17">
        <f t="shared" si="1"/>
        <v>23</v>
      </c>
      <c r="B37" s="18" t="s">
        <v>55</v>
      </c>
      <c r="C37" s="19" t="s">
        <v>27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23">
        <f t="shared" si="0"/>
        <v>0</v>
      </c>
    </row>
    <row r="38" spans="1:16">
      <c r="A38" s="17">
        <f t="shared" si="1"/>
        <v>24</v>
      </c>
      <c r="B38" s="18" t="s">
        <v>56</v>
      </c>
      <c r="C38" s="19" t="s">
        <v>25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23">
        <f t="shared" si="0"/>
        <v>0</v>
      </c>
    </row>
    <row r="39" spans="1:16">
      <c r="A39" s="17">
        <f t="shared" si="1"/>
        <v>25</v>
      </c>
      <c r="B39" s="18">
        <v>3910</v>
      </c>
      <c r="C39" s="19" t="s">
        <v>57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23">
        <f t="shared" si="0"/>
        <v>0</v>
      </c>
    </row>
    <row r="40" spans="1:16">
      <c r="A40" s="17">
        <f t="shared" si="1"/>
        <v>26</v>
      </c>
      <c r="B40" s="18">
        <v>3911</v>
      </c>
      <c r="C40" s="19" t="s">
        <v>58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23">
        <f t="shared" si="0"/>
        <v>0</v>
      </c>
    </row>
    <row r="41" spans="1:16">
      <c r="A41" s="17">
        <f t="shared" si="1"/>
        <v>27</v>
      </c>
      <c r="B41" s="18">
        <v>3912</v>
      </c>
      <c r="C41" s="19" t="s">
        <v>59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23">
        <f t="shared" si="0"/>
        <v>0</v>
      </c>
    </row>
    <row r="42" spans="1:16">
      <c r="A42" s="17">
        <f t="shared" si="1"/>
        <v>28</v>
      </c>
      <c r="B42" s="18">
        <v>3913</v>
      </c>
      <c r="C42" s="19" t="s">
        <v>60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23">
        <f t="shared" si="0"/>
        <v>0</v>
      </c>
    </row>
    <row r="43" spans="1:16">
      <c r="A43" s="17">
        <f t="shared" si="1"/>
        <v>29</v>
      </c>
      <c r="B43" s="18">
        <v>3914</v>
      </c>
      <c r="C43" s="19" t="s">
        <v>61</v>
      </c>
      <c r="D43" s="72">
        <v>0</v>
      </c>
      <c r="E43" s="72">
        <v>0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2">
        <v>0</v>
      </c>
      <c r="P43" s="23">
        <f t="shared" si="0"/>
        <v>0</v>
      </c>
    </row>
    <row r="44" spans="1:16">
      <c r="A44" s="17">
        <f t="shared" si="1"/>
        <v>30</v>
      </c>
      <c r="B44" s="18">
        <v>392</v>
      </c>
      <c r="C44" s="25" t="s">
        <v>62</v>
      </c>
      <c r="D44" s="72">
        <v>0</v>
      </c>
      <c r="E44" s="72">
        <v>0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23">
        <f t="shared" si="0"/>
        <v>0</v>
      </c>
    </row>
    <row r="45" spans="1:16">
      <c r="A45" s="17">
        <f t="shared" si="1"/>
        <v>31</v>
      </c>
      <c r="B45" s="18">
        <v>3921</v>
      </c>
      <c r="C45" s="19" t="s">
        <v>63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23">
        <f t="shared" si="0"/>
        <v>0</v>
      </c>
    </row>
    <row r="46" spans="1:16">
      <c r="A46" s="17">
        <f t="shared" si="1"/>
        <v>32</v>
      </c>
      <c r="B46" s="18">
        <v>3922</v>
      </c>
      <c r="C46" s="19" t="s">
        <v>64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23">
        <f t="shared" si="0"/>
        <v>0</v>
      </c>
    </row>
    <row r="47" spans="1:16">
      <c r="A47" s="17">
        <f t="shared" si="1"/>
        <v>33</v>
      </c>
      <c r="B47" s="18">
        <v>3924</v>
      </c>
      <c r="C47" s="25" t="s">
        <v>65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23">
        <f t="shared" si="0"/>
        <v>0</v>
      </c>
    </row>
    <row r="48" spans="1:16">
      <c r="A48" s="17">
        <f t="shared" si="1"/>
        <v>34</v>
      </c>
      <c r="B48" s="18" t="s">
        <v>66</v>
      </c>
      <c r="C48" s="19" t="s">
        <v>67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23">
        <f t="shared" si="0"/>
        <v>0</v>
      </c>
    </row>
    <row r="49" spans="1:16">
      <c r="A49" s="17">
        <f t="shared" si="1"/>
        <v>35</v>
      </c>
      <c r="B49" s="18" t="s">
        <v>68</v>
      </c>
      <c r="C49" s="19" t="s">
        <v>69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23">
        <f t="shared" si="0"/>
        <v>0</v>
      </c>
    </row>
    <row r="50" spans="1:16">
      <c r="A50" s="17">
        <f t="shared" si="1"/>
        <v>36</v>
      </c>
      <c r="B50" s="18" t="s">
        <v>70</v>
      </c>
      <c r="C50" s="19" t="s">
        <v>71</v>
      </c>
      <c r="D50" s="72">
        <v>0</v>
      </c>
      <c r="E50" s="72">
        <v>0</v>
      </c>
      <c r="F50" s="72">
        <v>0</v>
      </c>
      <c r="G50" s="72">
        <v>0</v>
      </c>
      <c r="H50" s="72">
        <v>0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  <c r="P50" s="23">
        <f t="shared" si="0"/>
        <v>0</v>
      </c>
    </row>
    <row r="51" spans="1:16">
      <c r="A51" s="17">
        <f t="shared" si="1"/>
        <v>37</v>
      </c>
      <c r="B51" s="18" t="s">
        <v>72</v>
      </c>
      <c r="C51" s="19" t="s">
        <v>73</v>
      </c>
      <c r="D51" s="72">
        <v>0</v>
      </c>
      <c r="E51" s="72">
        <v>0</v>
      </c>
      <c r="F51" s="72">
        <v>0</v>
      </c>
      <c r="G51" s="72">
        <v>0</v>
      </c>
      <c r="H51" s="72">
        <v>0</v>
      </c>
      <c r="I51" s="72">
        <v>0</v>
      </c>
      <c r="J51" s="72">
        <v>0</v>
      </c>
      <c r="K51" s="72">
        <v>0</v>
      </c>
      <c r="L51" s="72">
        <v>0</v>
      </c>
      <c r="M51" s="72">
        <v>0</v>
      </c>
      <c r="N51" s="72">
        <v>0</v>
      </c>
      <c r="O51" s="72">
        <v>0</v>
      </c>
      <c r="P51" s="23">
        <f t="shared" si="0"/>
        <v>0</v>
      </c>
    </row>
    <row r="52" spans="1:16">
      <c r="A52" s="17">
        <f t="shared" si="1"/>
        <v>38</v>
      </c>
      <c r="B52" s="18" t="s">
        <v>74</v>
      </c>
      <c r="C52" s="19" t="s">
        <v>75</v>
      </c>
      <c r="D52" s="72">
        <v>0</v>
      </c>
      <c r="E52" s="72">
        <v>0</v>
      </c>
      <c r="F52" s="72">
        <v>0</v>
      </c>
      <c r="G52" s="72">
        <v>0</v>
      </c>
      <c r="H52" s="72">
        <v>0</v>
      </c>
      <c r="I52" s="72">
        <v>0</v>
      </c>
      <c r="J52" s="72">
        <v>0</v>
      </c>
      <c r="K52" s="72">
        <v>0</v>
      </c>
      <c r="L52" s="72">
        <v>0</v>
      </c>
      <c r="M52" s="72">
        <v>0</v>
      </c>
      <c r="N52" s="72">
        <v>0</v>
      </c>
      <c r="O52" s="72">
        <v>0</v>
      </c>
      <c r="P52" s="23">
        <f t="shared" si="0"/>
        <v>0</v>
      </c>
    </row>
    <row r="53" spans="1:16">
      <c r="A53" s="26"/>
      <c r="B53" s="27"/>
      <c r="C53" s="4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29"/>
    </row>
    <row r="54" spans="1:16">
      <c r="A54" s="34"/>
      <c r="B54" s="14"/>
      <c r="C54" s="1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9"/>
    </row>
    <row r="55" spans="1:16" ht="15.75" thickBot="1">
      <c r="A55" s="4">
        <v>39</v>
      </c>
      <c r="C55" s="1" t="s">
        <v>76</v>
      </c>
      <c r="D55" s="31">
        <f t="shared" ref="D55:O55" si="2">SUM(D15:D54)</f>
        <v>3007.5</v>
      </c>
      <c r="E55" s="31">
        <f t="shared" si="2"/>
        <v>4010.0000000000146</v>
      </c>
      <c r="F55" s="31">
        <f t="shared" si="2"/>
        <v>5012.5</v>
      </c>
      <c r="G55" s="31">
        <f t="shared" si="2"/>
        <v>8020</v>
      </c>
      <c r="H55" s="31">
        <f t="shared" si="2"/>
        <v>8020</v>
      </c>
      <c r="I55" s="31">
        <f t="shared" si="2"/>
        <v>8020</v>
      </c>
      <c r="J55" s="31">
        <f t="shared" si="2"/>
        <v>9022.5</v>
      </c>
      <c r="K55" s="31">
        <f t="shared" si="2"/>
        <v>9022.5</v>
      </c>
      <c r="L55" s="31">
        <f t="shared" si="2"/>
        <v>9022.5</v>
      </c>
      <c r="M55" s="31">
        <f t="shared" si="2"/>
        <v>9022.5</v>
      </c>
      <c r="N55" s="31">
        <f t="shared" si="2"/>
        <v>8020</v>
      </c>
      <c r="O55" s="31">
        <f t="shared" si="2"/>
        <v>20050</v>
      </c>
      <c r="P55" s="112">
        <f>SUM(P15:P54)</f>
        <v>100250.00000000001</v>
      </c>
    </row>
    <row r="56" spans="1:16" ht="15.75" thickTop="1"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1:16" ht="15.75" thickBot="1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>
      <c r="A58" s="1" t="s">
        <v>77</v>
      </c>
      <c r="D58" s="29"/>
      <c r="E58" s="29"/>
      <c r="F58" s="29"/>
      <c r="G58" s="29"/>
      <c r="H58" s="29"/>
      <c r="I58" s="33"/>
      <c r="J58" s="33" t="s">
        <v>112</v>
      </c>
      <c r="K58" s="29"/>
      <c r="L58" s="29"/>
      <c r="M58" s="29"/>
      <c r="N58" s="29"/>
      <c r="O58" s="33"/>
      <c r="P58" s="29"/>
    </row>
    <row r="59" spans="1:16">
      <c r="A59" s="34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opLeftCell="C38" zoomScale="70" zoomScaleNormal="70" workbookViewId="0"/>
  </sheetViews>
  <sheetFormatPr defaultColWidth="14.42578125" defaultRowHeight="15"/>
  <cols>
    <col min="1" max="1" width="11.42578125" style="4" customWidth="1"/>
    <col min="2" max="2" width="11.42578125" style="2" customWidth="1"/>
    <col min="3" max="3" width="57" style="2" customWidth="1"/>
    <col min="4" max="256" width="14.42578125" style="2"/>
    <col min="257" max="258" width="11.42578125" style="2" customWidth="1"/>
    <col min="259" max="259" width="57" style="2" customWidth="1"/>
    <col min="260" max="512" width="14.42578125" style="2"/>
    <col min="513" max="514" width="11.42578125" style="2" customWidth="1"/>
    <col min="515" max="515" width="57" style="2" customWidth="1"/>
    <col min="516" max="768" width="14.42578125" style="2"/>
    <col min="769" max="770" width="11.42578125" style="2" customWidth="1"/>
    <col min="771" max="771" width="57" style="2" customWidth="1"/>
    <col min="772" max="1024" width="14.42578125" style="2"/>
    <col min="1025" max="1026" width="11.42578125" style="2" customWidth="1"/>
    <col min="1027" max="1027" width="57" style="2" customWidth="1"/>
    <col min="1028" max="1280" width="14.42578125" style="2"/>
    <col min="1281" max="1282" width="11.42578125" style="2" customWidth="1"/>
    <col min="1283" max="1283" width="57" style="2" customWidth="1"/>
    <col min="1284" max="1536" width="14.42578125" style="2"/>
    <col min="1537" max="1538" width="11.42578125" style="2" customWidth="1"/>
    <col min="1539" max="1539" width="57" style="2" customWidth="1"/>
    <col min="1540" max="1792" width="14.42578125" style="2"/>
    <col min="1793" max="1794" width="11.42578125" style="2" customWidth="1"/>
    <col min="1795" max="1795" width="57" style="2" customWidth="1"/>
    <col min="1796" max="2048" width="14.42578125" style="2"/>
    <col min="2049" max="2050" width="11.42578125" style="2" customWidth="1"/>
    <col min="2051" max="2051" width="57" style="2" customWidth="1"/>
    <col min="2052" max="2304" width="14.42578125" style="2"/>
    <col min="2305" max="2306" width="11.42578125" style="2" customWidth="1"/>
    <col min="2307" max="2307" width="57" style="2" customWidth="1"/>
    <col min="2308" max="2560" width="14.42578125" style="2"/>
    <col min="2561" max="2562" width="11.42578125" style="2" customWidth="1"/>
    <col min="2563" max="2563" width="57" style="2" customWidth="1"/>
    <col min="2564" max="2816" width="14.42578125" style="2"/>
    <col min="2817" max="2818" width="11.42578125" style="2" customWidth="1"/>
    <col min="2819" max="2819" width="57" style="2" customWidth="1"/>
    <col min="2820" max="3072" width="14.42578125" style="2"/>
    <col min="3073" max="3074" width="11.42578125" style="2" customWidth="1"/>
    <col min="3075" max="3075" width="57" style="2" customWidth="1"/>
    <col min="3076" max="3328" width="14.42578125" style="2"/>
    <col min="3329" max="3330" width="11.42578125" style="2" customWidth="1"/>
    <col min="3331" max="3331" width="57" style="2" customWidth="1"/>
    <col min="3332" max="3584" width="14.42578125" style="2"/>
    <col min="3585" max="3586" width="11.42578125" style="2" customWidth="1"/>
    <col min="3587" max="3587" width="57" style="2" customWidth="1"/>
    <col min="3588" max="3840" width="14.42578125" style="2"/>
    <col min="3841" max="3842" width="11.42578125" style="2" customWidth="1"/>
    <col min="3843" max="3843" width="57" style="2" customWidth="1"/>
    <col min="3844" max="4096" width="14.42578125" style="2"/>
    <col min="4097" max="4098" width="11.42578125" style="2" customWidth="1"/>
    <col min="4099" max="4099" width="57" style="2" customWidth="1"/>
    <col min="4100" max="4352" width="14.42578125" style="2"/>
    <col min="4353" max="4354" width="11.42578125" style="2" customWidth="1"/>
    <col min="4355" max="4355" width="57" style="2" customWidth="1"/>
    <col min="4356" max="4608" width="14.42578125" style="2"/>
    <col min="4609" max="4610" width="11.42578125" style="2" customWidth="1"/>
    <col min="4611" max="4611" width="57" style="2" customWidth="1"/>
    <col min="4612" max="4864" width="14.42578125" style="2"/>
    <col min="4865" max="4866" width="11.42578125" style="2" customWidth="1"/>
    <col min="4867" max="4867" width="57" style="2" customWidth="1"/>
    <col min="4868" max="5120" width="14.42578125" style="2"/>
    <col min="5121" max="5122" width="11.42578125" style="2" customWidth="1"/>
    <col min="5123" max="5123" width="57" style="2" customWidth="1"/>
    <col min="5124" max="5376" width="14.42578125" style="2"/>
    <col min="5377" max="5378" width="11.42578125" style="2" customWidth="1"/>
    <col min="5379" max="5379" width="57" style="2" customWidth="1"/>
    <col min="5380" max="5632" width="14.42578125" style="2"/>
    <col min="5633" max="5634" width="11.42578125" style="2" customWidth="1"/>
    <col min="5635" max="5635" width="57" style="2" customWidth="1"/>
    <col min="5636" max="5888" width="14.42578125" style="2"/>
    <col min="5889" max="5890" width="11.42578125" style="2" customWidth="1"/>
    <col min="5891" max="5891" width="57" style="2" customWidth="1"/>
    <col min="5892" max="6144" width="14.42578125" style="2"/>
    <col min="6145" max="6146" width="11.42578125" style="2" customWidth="1"/>
    <col min="6147" max="6147" width="57" style="2" customWidth="1"/>
    <col min="6148" max="6400" width="14.42578125" style="2"/>
    <col min="6401" max="6402" width="11.42578125" style="2" customWidth="1"/>
    <col min="6403" max="6403" width="57" style="2" customWidth="1"/>
    <col min="6404" max="6656" width="14.42578125" style="2"/>
    <col min="6657" max="6658" width="11.42578125" style="2" customWidth="1"/>
    <col min="6659" max="6659" width="57" style="2" customWidth="1"/>
    <col min="6660" max="6912" width="14.42578125" style="2"/>
    <col min="6913" max="6914" width="11.42578125" style="2" customWidth="1"/>
    <col min="6915" max="6915" width="57" style="2" customWidth="1"/>
    <col min="6916" max="7168" width="14.42578125" style="2"/>
    <col min="7169" max="7170" width="11.42578125" style="2" customWidth="1"/>
    <col min="7171" max="7171" width="57" style="2" customWidth="1"/>
    <col min="7172" max="7424" width="14.42578125" style="2"/>
    <col min="7425" max="7426" width="11.42578125" style="2" customWidth="1"/>
    <col min="7427" max="7427" width="57" style="2" customWidth="1"/>
    <col min="7428" max="7680" width="14.42578125" style="2"/>
    <col min="7681" max="7682" width="11.42578125" style="2" customWidth="1"/>
    <col min="7683" max="7683" width="57" style="2" customWidth="1"/>
    <col min="7684" max="7936" width="14.42578125" style="2"/>
    <col min="7937" max="7938" width="11.42578125" style="2" customWidth="1"/>
    <col min="7939" max="7939" width="57" style="2" customWidth="1"/>
    <col min="7940" max="8192" width="14.42578125" style="2"/>
    <col min="8193" max="8194" width="11.42578125" style="2" customWidth="1"/>
    <col min="8195" max="8195" width="57" style="2" customWidth="1"/>
    <col min="8196" max="8448" width="14.42578125" style="2"/>
    <col min="8449" max="8450" width="11.42578125" style="2" customWidth="1"/>
    <col min="8451" max="8451" width="57" style="2" customWidth="1"/>
    <col min="8452" max="8704" width="14.42578125" style="2"/>
    <col min="8705" max="8706" width="11.42578125" style="2" customWidth="1"/>
    <col min="8707" max="8707" width="57" style="2" customWidth="1"/>
    <col min="8708" max="8960" width="14.42578125" style="2"/>
    <col min="8961" max="8962" width="11.42578125" style="2" customWidth="1"/>
    <col min="8963" max="8963" width="57" style="2" customWidth="1"/>
    <col min="8964" max="9216" width="14.42578125" style="2"/>
    <col min="9217" max="9218" width="11.42578125" style="2" customWidth="1"/>
    <col min="9219" max="9219" width="57" style="2" customWidth="1"/>
    <col min="9220" max="9472" width="14.42578125" style="2"/>
    <col min="9473" max="9474" width="11.42578125" style="2" customWidth="1"/>
    <col min="9475" max="9475" width="57" style="2" customWidth="1"/>
    <col min="9476" max="9728" width="14.42578125" style="2"/>
    <col min="9729" max="9730" width="11.42578125" style="2" customWidth="1"/>
    <col min="9731" max="9731" width="57" style="2" customWidth="1"/>
    <col min="9732" max="9984" width="14.42578125" style="2"/>
    <col min="9985" max="9986" width="11.42578125" style="2" customWidth="1"/>
    <col min="9987" max="9987" width="57" style="2" customWidth="1"/>
    <col min="9988" max="10240" width="14.42578125" style="2"/>
    <col min="10241" max="10242" width="11.42578125" style="2" customWidth="1"/>
    <col min="10243" max="10243" width="57" style="2" customWidth="1"/>
    <col min="10244" max="10496" width="14.42578125" style="2"/>
    <col min="10497" max="10498" width="11.42578125" style="2" customWidth="1"/>
    <col min="10499" max="10499" width="57" style="2" customWidth="1"/>
    <col min="10500" max="10752" width="14.42578125" style="2"/>
    <col min="10753" max="10754" width="11.42578125" style="2" customWidth="1"/>
    <col min="10755" max="10755" width="57" style="2" customWidth="1"/>
    <col min="10756" max="11008" width="14.42578125" style="2"/>
    <col min="11009" max="11010" width="11.42578125" style="2" customWidth="1"/>
    <col min="11011" max="11011" width="57" style="2" customWidth="1"/>
    <col min="11012" max="11264" width="14.42578125" style="2"/>
    <col min="11265" max="11266" width="11.42578125" style="2" customWidth="1"/>
    <col min="11267" max="11267" width="57" style="2" customWidth="1"/>
    <col min="11268" max="11520" width="14.42578125" style="2"/>
    <col min="11521" max="11522" width="11.42578125" style="2" customWidth="1"/>
    <col min="11523" max="11523" width="57" style="2" customWidth="1"/>
    <col min="11524" max="11776" width="14.42578125" style="2"/>
    <col min="11777" max="11778" width="11.42578125" style="2" customWidth="1"/>
    <col min="11779" max="11779" width="57" style="2" customWidth="1"/>
    <col min="11780" max="12032" width="14.42578125" style="2"/>
    <col min="12033" max="12034" width="11.42578125" style="2" customWidth="1"/>
    <col min="12035" max="12035" width="57" style="2" customWidth="1"/>
    <col min="12036" max="12288" width="14.42578125" style="2"/>
    <col min="12289" max="12290" width="11.42578125" style="2" customWidth="1"/>
    <col min="12291" max="12291" width="57" style="2" customWidth="1"/>
    <col min="12292" max="12544" width="14.42578125" style="2"/>
    <col min="12545" max="12546" width="11.42578125" style="2" customWidth="1"/>
    <col min="12547" max="12547" width="57" style="2" customWidth="1"/>
    <col min="12548" max="12800" width="14.42578125" style="2"/>
    <col min="12801" max="12802" width="11.42578125" style="2" customWidth="1"/>
    <col min="12803" max="12803" width="57" style="2" customWidth="1"/>
    <col min="12804" max="13056" width="14.42578125" style="2"/>
    <col min="13057" max="13058" width="11.42578125" style="2" customWidth="1"/>
    <col min="13059" max="13059" width="57" style="2" customWidth="1"/>
    <col min="13060" max="13312" width="14.42578125" style="2"/>
    <col min="13313" max="13314" width="11.42578125" style="2" customWidth="1"/>
    <col min="13315" max="13315" width="57" style="2" customWidth="1"/>
    <col min="13316" max="13568" width="14.42578125" style="2"/>
    <col min="13569" max="13570" width="11.42578125" style="2" customWidth="1"/>
    <col min="13571" max="13571" width="57" style="2" customWidth="1"/>
    <col min="13572" max="13824" width="14.42578125" style="2"/>
    <col min="13825" max="13826" width="11.42578125" style="2" customWidth="1"/>
    <col min="13827" max="13827" width="57" style="2" customWidth="1"/>
    <col min="13828" max="14080" width="14.42578125" style="2"/>
    <col min="14081" max="14082" width="11.42578125" style="2" customWidth="1"/>
    <col min="14083" max="14083" width="57" style="2" customWidth="1"/>
    <col min="14084" max="14336" width="14.42578125" style="2"/>
    <col min="14337" max="14338" width="11.42578125" style="2" customWidth="1"/>
    <col min="14339" max="14339" width="57" style="2" customWidth="1"/>
    <col min="14340" max="14592" width="14.42578125" style="2"/>
    <col min="14593" max="14594" width="11.42578125" style="2" customWidth="1"/>
    <col min="14595" max="14595" width="57" style="2" customWidth="1"/>
    <col min="14596" max="14848" width="14.42578125" style="2"/>
    <col min="14849" max="14850" width="11.42578125" style="2" customWidth="1"/>
    <col min="14851" max="14851" width="57" style="2" customWidth="1"/>
    <col min="14852" max="15104" width="14.42578125" style="2"/>
    <col min="15105" max="15106" width="11.42578125" style="2" customWidth="1"/>
    <col min="15107" max="15107" width="57" style="2" customWidth="1"/>
    <col min="15108" max="15360" width="14.42578125" style="2"/>
    <col min="15361" max="15362" width="11.42578125" style="2" customWidth="1"/>
    <col min="15363" max="15363" width="57" style="2" customWidth="1"/>
    <col min="15364" max="15616" width="14.42578125" style="2"/>
    <col min="15617" max="15618" width="11.42578125" style="2" customWidth="1"/>
    <col min="15619" max="15619" width="57" style="2" customWidth="1"/>
    <col min="15620" max="15872" width="14.42578125" style="2"/>
    <col min="15873" max="15874" width="11.42578125" style="2" customWidth="1"/>
    <col min="15875" max="15875" width="57" style="2" customWidth="1"/>
    <col min="15876" max="16128" width="14.42578125" style="2"/>
    <col min="16129" max="16130" width="11.42578125" style="2" customWidth="1"/>
    <col min="16131" max="16131" width="57" style="2" customWidth="1"/>
    <col min="16132" max="16384" width="14.42578125" style="2"/>
  </cols>
  <sheetData>
    <row r="1" spans="1:16">
      <c r="A1" s="1" t="s">
        <v>0</v>
      </c>
      <c r="B1" s="2" t="s">
        <v>113</v>
      </c>
      <c r="E1" s="75" t="s">
        <v>80</v>
      </c>
      <c r="F1" s="76"/>
      <c r="H1" s="1"/>
      <c r="I1" s="14"/>
      <c r="L1" s="41" t="s">
        <v>114</v>
      </c>
      <c r="O1" s="1"/>
      <c r="P1" s="5"/>
    </row>
    <row r="2" spans="1:16" ht="15.75" thickBot="1">
      <c r="A2" s="6"/>
      <c r="B2" s="7"/>
      <c r="C2" s="7"/>
      <c r="D2" s="7"/>
      <c r="E2" s="7"/>
      <c r="F2" s="7"/>
      <c r="G2" s="7"/>
      <c r="H2" s="7"/>
      <c r="I2" s="77"/>
      <c r="J2" s="7"/>
      <c r="K2" s="7"/>
      <c r="L2" s="45"/>
      <c r="M2" s="7"/>
      <c r="N2" s="7"/>
      <c r="O2" s="7"/>
      <c r="P2" s="7"/>
    </row>
    <row r="3" spans="1:16">
      <c r="A3" s="8"/>
      <c r="B3" s="9"/>
      <c r="C3" s="9"/>
      <c r="D3" s="9"/>
      <c r="E3" s="9"/>
      <c r="F3" s="9"/>
      <c r="G3" s="9"/>
      <c r="H3" s="9"/>
      <c r="I3" s="78"/>
      <c r="J3" s="9"/>
      <c r="K3" s="9"/>
      <c r="L3" s="47"/>
      <c r="M3" s="9"/>
      <c r="N3" s="9"/>
      <c r="O3" s="9"/>
      <c r="P3" s="9"/>
    </row>
    <row r="4" spans="1:16">
      <c r="A4" s="1" t="s">
        <v>5</v>
      </c>
      <c r="E4" s="2" t="s">
        <v>82</v>
      </c>
      <c r="F4" s="3" t="s">
        <v>83</v>
      </c>
      <c r="H4" s="1"/>
      <c r="I4" s="1"/>
      <c r="L4" s="3" t="s">
        <v>8</v>
      </c>
      <c r="N4" s="1"/>
    </row>
    <row r="5" spans="1:16">
      <c r="F5" s="3" t="s">
        <v>110</v>
      </c>
      <c r="H5" s="1"/>
      <c r="I5" s="1"/>
      <c r="L5" s="3" t="s">
        <v>111</v>
      </c>
      <c r="N5" s="10"/>
    </row>
    <row r="6" spans="1:16">
      <c r="A6" s="1" t="s">
        <v>11</v>
      </c>
      <c r="B6" s="11" t="str">
        <f>'[1]G1-1'!B6</f>
        <v>Florida Public Utilities Company Consolidated Gas</v>
      </c>
      <c r="C6" s="1"/>
      <c r="L6" s="3" t="s">
        <v>91</v>
      </c>
      <c r="N6" s="1"/>
      <c r="O6" s="12"/>
    </row>
    <row r="7" spans="1:16">
      <c r="B7" s="11"/>
    </row>
    <row r="8" spans="1:16">
      <c r="A8" s="1" t="s">
        <v>13</v>
      </c>
      <c r="B8" s="11">
        <f>'[1]G1-1'!B8</f>
        <v>0</v>
      </c>
      <c r="C8" s="35" t="s">
        <v>138</v>
      </c>
    </row>
    <row r="9" spans="1:16" ht="15.75" thickBo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>
      <c r="G10" s="1" t="s">
        <v>14</v>
      </c>
      <c r="H10" s="1" t="s">
        <v>14</v>
      </c>
      <c r="I10" s="1" t="s">
        <v>14</v>
      </c>
      <c r="J10" s="1" t="s">
        <v>14</v>
      </c>
      <c r="K10" s="13" t="s">
        <v>14</v>
      </c>
      <c r="N10" s="1" t="s">
        <v>14</v>
      </c>
    </row>
    <row r="11" spans="1:16">
      <c r="A11" s="1" t="s">
        <v>15</v>
      </c>
      <c r="B11" s="14" t="s">
        <v>16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6">
      <c r="A12" s="1" t="s">
        <v>17</v>
      </c>
      <c r="B12" s="14" t="s">
        <v>17</v>
      </c>
      <c r="C12" s="14" t="s">
        <v>18</v>
      </c>
      <c r="D12" s="16">
        <v>44927</v>
      </c>
      <c r="E12" s="16">
        <v>44958</v>
      </c>
      <c r="F12" s="16">
        <v>44986</v>
      </c>
      <c r="G12" s="16">
        <v>45017</v>
      </c>
      <c r="H12" s="16">
        <v>45047</v>
      </c>
      <c r="I12" s="16">
        <v>45078</v>
      </c>
      <c r="J12" s="16">
        <v>45108</v>
      </c>
      <c r="K12" s="16">
        <v>45139</v>
      </c>
      <c r="L12" s="16">
        <v>45170</v>
      </c>
      <c r="M12" s="16">
        <v>45200</v>
      </c>
      <c r="N12" s="16">
        <v>45231</v>
      </c>
      <c r="O12" s="16">
        <v>45261</v>
      </c>
      <c r="P12" s="14" t="s">
        <v>19</v>
      </c>
    </row>
    <row r="13" spans="1:16" ht="15.75" thickBo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>
      <c r="A15" s="17">
        <v>1</v>
      </c>
      <c r="B15" s="18" t="s">
        <v>20</v>
      </c>
      <c r="C15" s="19" t="s">
        <v>21</v>
      </c>
      <c r="D15" s="20">
        <f>ROUND('2023 plant additions'!D15*'2023 plant retirements'!$D$61,0)</f>
        <v>0</v>
      </c>
      <c r="E15" s="20">
        <f>ROUND('2023 plant additions'!E15*'2023 plant retirements'!$D$61,0)</f>
        <v>0</v>
      </c>
      <c r="F15" s="20">
        <f>ROUND('2023 plant additions'!F15*'2023 plant retirements'!$D$61,0)</f>
        <v>0</v>
      </c>
      <c r="G15" s="20">
        <f>ROUND('2023 plant additions'!G15*'2023 plant retirements'!$D$61,0)</f>
        <v>0</v>
      </c>
      <c r="H15" s="20">
        <f>ROUND('2023 plant additions'!H15*'2023 plant retirements'!$D$61,0)</f>
        <v>0</v>
      </c>
      <c r="I15" s="20">
        <f>ROUND('2023 plant additions'!I15*'2023 plant retirements'!$D$61,0)</f>
        <v>0</v>
      </c>
      <c r="J15" s="20">
        <f>ROUND('2023 plant additions'!J15*'2023 plant retirements'!$D$61,0)</f>
        <v>0</v>
      </c>
      <c r="K15" s="20">
        <f>ROUND('2023 plant additions'!K15*'2023 plant retirements'!$D$61,0)</f>
        <v>0</v>
      </c>
      <c r="L15" s="20">
        <f>ROUND('2023 plant additions'!L15*'2023 plant retirements'!$D$61,0)</f>
        <v>0</v>
      </c>
      <c r="M15" s="20">
        <f>ROUND('2023 plant additions'!M15*'2023 plant retirements'!$D$61,0)</f>
        <v>0</v>
      </c>
      <c r="N15" s="20">
        <f>ROUND('2023 plant additions'!N15*'2023 plant retirements'!$D$61,0)</f>
        <v>0</v>
      </c>
      <c r="O15" s="20">
        <f>ROUND('2023 plant additions'!O15*'2023 plant retirements'!$D$61,0)</f>
        <v>0</v>
      </c>
      <c r="P15" s="21">
        <f t="shared" ref="P15:P52" si="0">SUM(D15:O15)</f>
        <v>0</v>
      </c>
    </row>
    <row r="16" spans="1:16">
      <c r="A16" s="17">
        <f>+A15+1</f>
        <v>2</v>
      </c>
      <c r="B16" s="18" t="s">
        <v>22</v>
      </c>
      <c r="C16" s="19" t="s">
        <v>23</v>
      </c>
      <c r="D16" s="72">
        <f>ROUND('2023 plant additions'!D16*'2023 plant retirements'!$D$61,0)</f>
        <v>0</v>
      </c>
      <c r="E16" s="72">
        <f>ROUND('2023 plant additions'!E16*'2023 plant retirements'!$D$61,0)</f>
        <v>0</v>
      </c>
      <c r="F16" s="72">
        <f>ROUND('2023 plant additions'!F16*'2023 plant retirements'!$D$61,0)</f>
        <v>0</v>
      </c>
      <c r="G16" s="72">
        <f>ROUND('2023 plant additions'!G16*'2023 plant retirements'!$D$61,0)</f>
        <v>0</v>
      </c>
      <c r="H16" s="72">
        <f>ROUND('2023 plant additions'!H16*'2023 plant retirements'!$D$61,0)</f>
        <v>0</v>
      </c>
      <c r="I16" s="72">
        <f>ROUND('2023 plant additions'!I16*'2023 plant retirements'!$D$61,0)</f>
        <v>0</v>
      </c>
      <c r="J16" s="72">
        <f>ROUND('2023 plant additions'!J16*'2023 plant retirements'!$D$61,0)</f>
        <v>0</v>
      </c>
      <c r="K16" s="72">
        <f>ROUND('2023 plant additions'!K16*'2023 plant retirements'!$D$61,0)</f>
        <v>0</v>
      </c>
      <c r="L16" s="72">
        <f>ROUND('2023 plant additions'!L16*'2023 plant retirements'!$D$61,0)</f>
        <v>0</v>
      </c>
      <c r="M16" s="72">
        <f>ROUND('2023 plant additions'!M16*'2023 plant retirements'!$D$61,0)</f>
        <v>0</v>
      </c>
      <c r="N16" s="72">
        <f>ROUND('2023 plant additions'!N16*'2023 plant retirements'!$D$61,0)</f>
        <v>0</v>
      </c>
      <c r="O16" s="72">
        <f>ROUND('2023 plant additions'!O16*'2023 plant retirements'!$D$61,0)</f>
        <v>0</v>
      </c>
      <c r="P16" s="23">
        <f t="shared" si="0"/>
        <v>0</v>
      </c>
    </row>
    <row r="17" spans="1:16">
      <c r="A17" s="17">
        <f t="shared" ref="A17:A52" si="1">+A16+1</f>
        <v>3</v>
      </c>
      <c r="B17" s="18">
        <v>303</v>
      </c>
      <c r="C17" s="19" t="s">
        <v>24</v>
      </c>
      <c r="D17" s="72">
        <f>ROUND('2023 plant additions'!D17*'2023 plant retirements'!$D$61,0)</f>
        <v>0</v>
      </c>
      <c r="E17" s="72">
        <f>ROUND('2023 plant additions'!E17*'2023 plant retirements'!$D$61,0)</f>
        <v>0</v>
      </c>
      <c r="F17" s="72">
        <f>ROUND('2023 plant additions'!F17*'2023 plant retirements'!$D$61,0)</f>
        <v>0</v>
      </c>
      <c r="G17" s="72">
        <f>ROUND('2023 plant additions'!G17*'2023 plant retirements'!$D$61,0)</f>
        <v>0</v>
      </c>
      <c r="H17" s="72">
        <f>ROUND('2023 plant additions'!H17*'2023 plant retirements'!$D$61,0)</f>
        <v>0</v>
      </c>
      <c r="I17" s="72">
        <f>ROUND('2023 plant additions'!I17*'2023 plant retirements'!$D$61,0)</f>
        <v>0</v>
      </c>
      <c r="J17" s="72">
        <f>ROUND('2023 plant additions'!J17*'2023 plant retirements'!$D$61,0)</f>
        <v>0</v>
      </c>
      <c r="K17" s="72">
        <f>ROUND('2023 plant additions'!K17*'2023 plant retirements'!$D$61,0)</f>
        <v>0</v>
      </c>
      <c r="L17" s="72">
        <f>ROUND('2023 plant additions'!L17*'2023 plant retirements'!$D$61,0)</f>
        <v>0</v>
      </c>
      <c r="M17" s="72">
        <f>ROUND('2023 plant additions'!M17*'2023 plant retirements'!$D$61,0)</f>
        <v>0</v>
      </c>
      <c r="N17" s="72">
        <f>ROUND('2023 plant additions'!N17*'2023 plant retirements'!$D$61,0)</f>
        <v>0</v>
      </c>
      <c r="O17" s="72">
        <f>ROUND('2023 plant additions'!O17*'2023 plant retirements'!$D$61,0)</f>
        <v>0</v>
      </c>
      <c r="P17" s="23">
        <f t="shared" si="0"/>
        <v>0</v>
      </c>
    </row>
    <row r="18" spans="1:16">
      <c r="A18" s="17">
        <f t="shared" si="1"/>
        <v>4</v>
      </c>
      <c r="B18" s="18">
        <v>305</v>
      </c>
      <c r="C18" s="19" t="s">
        <v>25</v>
      </c>
      <c r="D18" s="72">
        <f>ROUND('2023 plant additions'!D18*'2023 plant retirements'!$D$61,0)</f>
        <v>0</v>
      </c>
      <c r="E18" s="72">
        <f>ROUND('2023 plant additions'!E18*'2023 plant retirements'!$D$61,0)</f>
        <v>0</v>
      </c>
      <c r="F18" s="72">
        <f>ROUND('2023 plant additions'!F18*'2023 plant retirements'!$D$61,0)</f>
        <v>0</v>
      </c>
      <c r="G18" s="72">
        <f>ROUND('2023 plant additions'!G18*'2023 plant retirements'!$D$61,0)</f>
        <v>0</v>
      </c>
      <c r="H18" s="72">
        <f>ROUND('2023 plant additions'!H18*'2023 plant retirements'!$D$61,0)</f>
        <v>0</v>
      </c>
      <c r="I18" s="72">
        <f>ROUND('2023 plant additions'!I18*'2023 plant retirements'!$D$61,0)</f>
        <v>0</v>
      </c>
      <c r="J18" s="72">
        <f>ROUND('2023 plant additions'!J18*'2023 plant retirements'!$D$61,0)</f>
        <v>0</v>
      </c>
      <c r="K18" s="72">
        <f>ROUND('2023 plant additions'!K18*'2023 plant retirements'!$D$61,0)</f>
        <v>0</v>
      </c>
      <c r="L18" s="72">
        <f>ROUND('2023 plant additions'!L18*'2023 plant retirements'!$D$61,0)</f>
        <v>0</v>
      </c>
      <c r="M18" s="72">
        <f>ROUND('2023 plant additions'!M18*'2023 plant retirements'!$D$61,0)</f>
        <v>0</v>
      </c>
      <c r="N18" s="72">
        <f>ROUND('2023 plant additions'!N18*'2023 plant retirements'!$D$61,0)</f>
        <v>0</v>
      </c>
      <c r="O18" s="72">
        <f>ROUND('2023 plant additions'!O18*'2023 plant retirements'!$D$61,0)</f>
        <v>0</v>
      </c>
      <c r="P18" s="23">
        <f t="shared" si="0"/>
        <v>0</v>
      </c>
    </row>
    <row r="19" spans="1:16">
      <c r="A19" s="17">
        <f t="shared" si="1"/>
        <v>5</v>
      </c>
      <c r="B19" s="18" t="s">
        <v>26</v>
      </c>
      <c r="C19" s="19" t="s">
        <v>27</v>
      </c>
      <c r="D19" s="72">
        <f>ROUND('2023 plant additions'!D19*'2023 plant retirements'!$D$61,0)</f>
        <v>0</v>
      </c>
      <c r="E19" s="72">
        <f>ROUND('2023 plant additions'!E19*'2023 plant retirements'!$D$61,0)</f>
        <v>0</v>
      </c>
      <c r="F19" s="72">
        <f>ROUND('2023 plant additions'!F19*'2023 plant retirements'!$D$61,0)</f>
        <v>0</v>
      </c>
      <c r="G19" s="72">
        <f>ROUND('2023 plant additions'!G19*'2023 plant retirements'!$D$61,0)</f>
        <v>0</v>
      </c>
      <c r="H19" s="72">
        <f>ROUND('2023 plant additions'!H19*'2023 plant retirements'!$D$61,0)</f>
        <v>0</v>
      </c>
      <c r="I19" s="72">
        <f>ROUND('2023 plant additions'!I19*'2023 plant retirements'!$D$61,0)</f>
        <v>0</v>
      </c>
      <c r="J19" s="72">
        <f>ROUND('2023 plant additions'!J19*'2023 plant retirements'!$D$61,0)</f>
        <v>0</v>
      </c>
      <c r="K19" s="72">
        <f>ROUND('2023 plant additions'!K19*'2023 plant retirements'!$D$61,0)</f>
        <v>0</v>
      </c>
      <c r="L19" s="72">
        <f>ROUND('2023 plant additions'!L19*'2023 plant retirements'!$D$61,0)</f>
        <v>0</v>
      </c>
      <c r="M19" s="72">
        <f>ROUND('2023 plant additions'!M19*'2023 plant retirements'!$D$61,0)</f>
        <v>0</v>
      </c>
      <c r="N19" s="72">
        <f>ROUND('2023 plant additions'!N19*'2023 plant retirements'!$D$61,0)</f>
        <v>0</v>
      </c>
      <c r="O19" s="72">
        <f>ROUND('2023 plant additions'!O19*'2023 plant retirements'!$D$61,0)</f>
        <v>0</v>
      </c>
      <c r="P19" s="23">
        <f t="shared" si="0"/>
        <v>0</v>
      </c>
    </row>
    <row r="20" spans="1:16">
      <c r="A20" s="17">
        <f t="shared" si="1"/>
        <v>6</v>
      </c>
      <c r="B20" s="18" t="s">
        <v>28</v>
      </c>
      <c r="C20" s="19" t="s">
        <v>25</v>
      </c>
      <c r="D20" s="72">
        <f>ROUND('2023 plant additions'!D20*'2023 plant retirements'!$D$61,0)</f>
        <v>0</v>
      </c>
      <c r="E20" s="72">
        <f>ROUND('2023 plant additions'!E20*'2023 plant retirements'!$D$61,0)</f>
        <v>0</v>
      </c>
      <c r="F20" s="72">
        <f>ROUND('2023 plant additions'!F20*'2023 plant retirements'!$D$61,0)</f>
        <v>0</v>
      </c>
      <c r="G20" s="72">
        <f>ROUND('2023 plant additions'!G20*'2023 plant retirements'!$D$61,0)</f>
        <v>0</v>
      </c>
      <c r="H20" s="72">
        <f>ROUND('2023 plant additions'!H20*'2023 plant retirements'!$D$61,0)</f>
        <v>0</v>
      </c>
      <c r="I20" s="72">
        <f>ROUND('2023 plant additions'!I20*'2023 plant retirements'!$D$61,0)</f>
        <v>0</v>
      </c>
      <c r="J20" s="72">
        <f>ROUND('2023 plant additions'!J20*'2023 plant retirements'!$D$61,0)</f>
        <v>0</v>
      </c>
      <c r="K20" s="72">
        <f>ROUND('2023 plant additions'!K20*'2023 plant retirements'!$D$61,0)</f>
        <v>0</v>
      </c>
      <c r="L20" s="72">
        <f>ROUND('2023 plant additions'!L20*'2023 plant retirements'!$D$61,0)</f>
        <v>0</v>
      </c>
      <c r="M20" s="72">
        <f>ROUND('2023 plant additions'!M20*'2023 plant retirements'!$D$61,0)</f>
        <v>0</v>
      </c>
      <c r="N20" s="72">
        <f>ROUND('2023 plant additions'!N20*'2023 plant retirements'!$D$61,0)</f>
        <v>0</v>
      </c>
      <c r="O20" s="72">
        <f>ROUND('2023 plant additions'!O20*'2023 plant retirements'!$D$61,0)</f>
        <v>0</v>
      </c>
      <c r="P20" s="23">
        <f t="shared" si="0"/>
        <v>0</v>
      </c>
    </row>
    <row r="21" spans="1:16">
      <c r="A21" s="17">
        <f t="shared" si="1"/>
        <v>7</v>
      </c>
      <c r="B21" s="24">
        <v>3761</v>
      </c>
      <c r="C21" s="25" t="s">
        <v>29</v>
      </c>
      <c r="D21" s="72">
        <f>ROUND('2023 plant additions'!D21*'2023 plant retirements'!$D$61,0)</f>
        <v>0</v>
      </c>
      <c r="E21" s="72">
        <f>ROUND('2023 plant additions'!E21*'2023 plant retirements'!$D$61,0)</f>
        <v>0</v>
      </c>
      <c r="F21" s="72">
        <f>ROUND('2023 plant additions'!F21*'2023 plant retirements'!$D$61,0)</f>
        <v>0</v>
      </c>
      <c r="G21" s="72">
        <f>ROUND('2023 plant additions'!G21*'2023 plant retirements'!$D$61,0)</f>
        <v>0</v>
      </c>
      <c r="H21" s="72">
        <f>ROUND('2023 plant additions'!H21*'2023 plant retirements'!$D$61,0)</f>
        <v>0</v>
      </c>
      <c r="I21" s="72">
        <f>ROUND('2023 plant additions'!I21*'2023 plant retirements'!$D$61,0)</f>
        <v>0</v>
      </c>
      <c r="J21" s="72">
        <f>ROUND('2023 plant additions'!J21*'2023 plant retirements'!$D$61,0)</f>
        <v>0</v>
      </c>
      <c r="K21" s="72">
        <f>ROUND('2023 plant additions'!K21*'2023 plant retirements'!$D$61,0)</f>
        <v>0</v>
      </c>
      <c r="L21" s="72">
        <f>ROUND('2023 plant additions'!L21*'2023 plant retirements'!$D$61,0)</f>
        <v>0</v>
      </c>
      <c r="M21" s="72">
        <f>ROUND('2023 plant additions'!M21*'2023 plant retirements'!$D$61,0)</f>
        <v>0</v>
      </c>
      <c r="N21" s="72">
        <f>ROUND('2023 plant additions'!N21*'2023 plant retirements'!$D$61,0)</f>
        <v>0</v>
      </c>
      <c r="O21" s="72">
        <f>ROUND('2023 plant additions'!O21*'2023 plant retirements'!$D$61,0)</f>
        <v>0</v>
      </c>
      <c r="P21" s="23">
        <f t="shared" si="0"/>
        <v>0</v>
      </c>
    </row>
    <row r="22" spans="1:16">
      <c r="A22" s="17">
        <f t="shared" si="1"/>
        <v>8</v>
      </c>
      <c r="B22" s="24">
        <v>3762</v>
      </c>
      <c r="C22" s="25" t="s">
        <v>30</v>
      </c>
      <c r="D22" s="72">
        <f>ROUND('2023 plant additions'!D22*'2023 plant retirements'!$D$61,0)</f>
        <v>0</v>
      </c>
      <c r="E22" s="72">
        <f>ROUND('2023 plant additions'!E22*'2023 plant retirements'!$D$61,0)</f>
        <v>0</v>
      </c>
      <c r="F22" s="72">
        <f>ROUND('2023 plant additions'!F22*'2023 plant retirements'!$D$61,0)</f>
        <v>0</v>
      </c>
      <c r="G22" s="72">
        <f>ROUND('2023 plant additions'!G22*'2023 plant retirements'!$D$61,0)</f>
        <v>0</v>
      </c>
      <c r="H22" s="72">
        <f>ROUND('2023 plant additions'!H22*'2023 plant retirements'!$D$61,0)</f>
        <v>0</v>
      </c>
      <c r="I22" s="72">
        <f>ROUND('2023 plant additions'!I22*'2023 plant retirements'!$D$61,0)</f>
        <v>0</v>
      </c>
      <c r="J22" s="72">
        <f>ROUND('2023 plant additions'!J22*'2023 plant retirements'!$D$61,0)</f>
        <v>0</v>
      </c>
      <c r="K22" s="72">
        <f>ROUND('2023 plant additions'!K22*'2023 plant retirements'!$D$61,0)</f>
        <v>0</v>
      </c>
      <c r="L22" s="72">
        <f>ROUND('2023 plant additions'!L22*'2023 plant retirements'!$D$61,0)</f>
        <v>0</v>
      </c>
      <c r="M22" s="72">
        <f>ROUND('2023 plant additions'!M22*'2023 plant retirements'!$D$61,0)</f>
        <v>0</v>
      </c>
      <c r="N22" s="72">
        <f>ROUND('2023 plant additions'!N22*'2023 plant retirements'!$D$61,0)</f>
        <v>0</v>
      </c>
      <c r="O22" s="72">
        <f>ROUND('2023 plant additions'!O22*'2023 plant retirements'!$D$61,0)</f>
        <v>0</v>
      </c>
      <c r="P22" s="23">
        <f t="shared" si="0"/>
        <v>0</v>
      </c>
    </row>
    <row r="23" spans="1:16">
      <c r="A23" s="17">
        <f t="shared" si="1"/>
        <v>9</v>
      </c>
      <c r="B23" s="24" t="s">
        <v>31</v>
      </c>
      <c r="C23" s="25" t="s">
        <v>32</v>
      </c>
      <c r="D23" s="72">
        <f>ROUND('2023 plant additions'!D23*'2023 plant retirements'!$D$61,0)</f>
        <v>0</v>
      </c>
      <c r="E23" s="72">
        <f>ROUND('2023 plant additions'!E23*'2023 plant retirements'!$D$61,0)</f>
        <v>0</v>
      </c>
      <c r="F23" s="72">
        <f>ROUND('2023 plant additions'!F23*'2023 plant retirements'!$D$61,0)</f>
        <v>0</v>
      </c>
      <c r="G23" s="72">
        <f>ROUND('2023 plant additions'!G23*'2023 plant retirements'!$D$61,0)</f>
        <v>0</v>
      </c>
      <c r="H23" s="72">
        <f>ROUND('2023 plant additions'!H23*'2023 plant retirements'!$D$61,0)</f>
        <v>0</v>
      </c>
      <c r="I23" s="72">
        <f>ROUND('2023 plant additions'!I23*'2023 plant retirements'!$D$61,0)</f>
        <v>0</v>
      </c>
      <c r="J23" s="72">
        <f>ROUND('2023 plant additions'!J23*'2023 plant retirements'!$D$61,0)</f>
        <v>0</v>
      </c>
      <c r="K23" s="72">
        <f>ROUND('2023 plant additions'!K23*'2023 plant retirements'!$D$61,0)</f>
        <v>0</v>
      </c>
      <c r="L23" s="72">
        <f>ROUND('2023 plant additions'!L23*'2023 plant retirements'!$D$61,0)</f>
        <v>0</v>
      </c>
      <c r="M23" s="72">
        <f>ROUND('2023 plant additions'!M23*'2023 plant retirements'!$D$61,0)</f>
        <v>0</v>
      </c>
      <c r="N23" s="72">
        <f>ROUND('2023 plant additions'!N23*'2023 plant retirements'!$D$61,0)</f>
        <v>0</v>
      </c>
      <c r="O23" s="72">
        <f>ROUND('2023 plant additions'!O23*'2023 plant retirements'!$D$61,0)</f>
        <v>0</v>
      </c>
      <c r="P23" s="23">
        <f t="shared" si="0"/>
        <v>0</v>
      </c>
    </row>
    <row r="24" spans="1:16">
      <c r="A24" s="17">
        <f t="shared" si="1"/>
        <v>10</v>
      </c>
      <c r="B24" s="18" t="s">
        <v>33</v>
      </c>
      <c r="C24" s="19" t="s">
        <v>34</v>
      </c>
      <c r="D24" s="72">
        <f>ROUND('2023 plant additions'!D24*'2023 plant retirements'!$D$61,0)</f>
        <v>0</v>
      </c>
      <c r="E24" s="72">
        <f>ROUND('2023 plant additions'!E24*'2023 plant retirements'!$D$61,0)</f>
        <v>0</v>
      </c>
      <c r="F24" s="72">
        <f>ROUND('2023 plant additions'!F24*'2023 plant retirements'!$D$61,0)</f>
        <v>0</v>
      </c>
      <c r="G24" s="72">
        <f>ROUND('2023 plant additions'!G24*'2023 plant retirements'!$D$61,0)</f>
        <v>0</v>
      </c>
      <c r="H24" s="72">
        <f>ROUND('2023 plant additions'!H24*'2023 plant retirements'!$D$61,0)</f>
        <v>0</v>
      </c>
      <c r="I24" s="72">
        <f>ROUND('2023 plant additions'!I24*'2023 plant retirements'!$D$61,0)</f>
        <v>0</v>
      </c>
      <c r="J24" s="72">
        <f>ROUND('2023 plant additions'!J24*'2023 plant retirements'!$D$61,0)</f>
        <v>0</v>
      </c>
      <c r="K24" s="72">
        <f>ROUND('2023 plant additions'!K24*'2023 plant retirements'!$D$61,0)</f>
        <v>0</v>
      </c>
      <c r="L24" s="72">
        <f>ROUND('2023 plant additions'!L24*'2023 plant retirements'!$D$61,0)</f>
        <v>0</v>
      </c>
      <c r="M24" s="72">
        <f>ROUND('2023 plant additions'!M24*'2023 plant retirements'!$D$61,0)</f>
        <v>0</v>
      </c>
      <c r="N24" s="72">
        <f>ROUND('2023 plant additions'!N24*'2023 plant retirements'!$D$61,0)</f>
        <v>0</v>
      </c>
      <c r="O24" s="72">
        <f>ROUND('2023 plant additions'!O24*'2023 plant retirements'!$D$61,0)</f>
        <v>0</v>
      </c>
      <c r="P24" s="23">
        <f t="shared" si="0"/>
        <v>0</v>
      </c>
    </row>
    <row r="25" spans="1:16">
      <c r="A25" s="17">
        <f t="shared" si="1"/>
        <v>11</v>
      </c>
      <c r="B25" s="18" t="s">
        <v>35</v>
      </c>
      <c r="C25" s="19" t="s">
        <v>36</v>
      </c>
      <c r="D25" s="72">
        <f>ROUND('2023 plant additions'!D25*'2023 plant retirements'!$D$61,0)</f>
        <v>0</v>
      </c>
      <c r="E25" s="72">
        <f>ROUND('2023 plant additions'!E25*'2023 plant retirements'!$D$61,0)</f>
        <v>0</v>
      </c>
      <c r="F25" s="72">
        <f>ROUND('2023 plant additions'!F25*'2023 plant retirements'!$D$61,0)</f>
        <v>0</v>
      </c>
      <c r="G25" s="72">
        <f>ROUND('2023 plant additions'!G25*'2023 plant retirements'!$D$61,0)</f>
        <v>0</v>
      </c>
      <c r="H25" s="72">
        <f>ROUND('2023 plant additions'!H25*'2023 plant retirements'!$D$61,0)</f>
        <v>0</v>
      </c>
      <c r="I25" s="72">
        <f>ROUND('2023 plant additions'!I25*'2023 plant retirements'!$D$61,0)</f>
        <v>0</v>
      </c>
      <c r="J25" s="72">
        <f>ROUND('2023 plant additions'!J25*'2023 plant retirements'!$D$61,0)</f>
        <v>0</v>
      </c>
      <c r="K25" s="72">
        <f>ROUND('2023 plant additions'!K25*'2023 plant retirements'!$D$61,0)</f>
        <v>0</v>
      </c>
      <c r="L25" s="72">
        <f>ROUND('2023 plant additions'!L25*'2023 plant retirements'!$D$61,0)</f>
        <v>0</v>
      </c>
      <c r="M25" s="72">
        <f>ROUND('2023 plant additions'!M25*'2023 plant retirements'!$D$61,0)</f>
        <v>0</v>
      </c>
      <c r="N25" s="72">
        <f>ROUND('2023 plant additions'!N25*'2023 plant retirements'!$D$61,0)</f>
        <v>0</v>
      </c>
      <c r="O25" s="72">
        <f>ROUND('2023 plant additions'!O25*'2023 plant retirements'!$D$61,0)</f>
        <v>0</v>
      </c>
      <c r="P25" s="23">
        <f t="shared" si="0"/>
        <v>0</v>
      </c>
    </row>
    <row r="26" spans="1:16">
      <c r="A26" s="17">
        <f t="shared" si="1"/>
        <v>12</v>
      </c>
      <c r="B26" s="18">
        <v>3801</v>
      </c>
      <c r="C26" s="19" t="s">
        <v>37</v>
      </c>
      <c r="D26" s="72">
        <f>ROUND('2023 plant additions'!D26*'2023 plant retirements'!$D$61,0)</f>
        <v>0</v>
      </c>
      <c r="E26" s="72">
        <f>ROUND('2023 plant additions'!E26*'2023 plant retirements'!$D$61,0)</f>
        <v>0</v>
      </c>
      <c r="F26" s="72">
        <f>ROUND('2023 plant additions'!F26*'2023 plant retirements'!$D$61,0)</f>
        <v>0</v>
      </c>
      <c r="G26" s="72">
        <f>ROUND('2023 plant additions'!G26*'2023 plant retirements'!$D$61,0)</f>
        <v>0</v>
      </c>
      <c r="H26" s="72">
        <f>ROUND('2023 plant additions'!H26*'2023 plant retirements'!$D$61,0)</f>
        <v>0</v>
      </c>
      <c r="I26" s="72">
        <f>ROUND('2023 plant additions'!I26*'2023 plant retirements'!$D$61,0)</f>
        <v>0</v>
      </c>
      <c r="J26" s="72">
        <f>ROUND('2023 plant additions'!J26*'2023 plant retirements'!$D$61,0)</f>
        <v>0</v>
      </c>
      <c r="K26" s="72">
        <f>ROUND('2023 plant additions'!K26*'2023 plant retirements'!$D$61,0)</f>
        <v>0</v>
      </c>
      <c r="L26" s="72">
        <f>ROUND('2023 plant additions'!L26*'2023 plant retirements'!$D$61,0)</f>
        <v>0</v>
      </c>
      <c r="M26" s="72">
        <f>ROUND('2023 plant additions'!M26*'2023 plant retirements'!$D$61,0)</f>
        <v>0</v>
      </c>
      <c r="N26" s="72">
        <f>ROUND('2023 plant additions'!N26*'2023 plant retirements'!$D$61,0)</f>
        <v>0</v>
      </c>
      <c r="O26" s="72">
        <f>ROUND('2023 plant additions'!O26*'2023 plant retirements'!$D$61,0)</f>
        <v>0</v>
      </c>
      <c r="P26" s="23">
        <f t="shared" si="0"/>
        <v>0</v>
      </c>
    </row>
    <row r="27" spans="1:16">
      <c r="A27" s="17">
        <f t="shared" si="1"/>
        <v>13</v>
      </c>
      <c r="B27" s="18">
        <v>3802</v>
      </c>
      <c r="C27" s="19" t="s">
        <v>38</v>
      </c>
      <c r="D27" s="72">
        <f>ROUND('2023 plant additions'!D27*'2023 plant retirements'!$D$61,0)</f>
        <v>0</v>
      </c>
      <c r="E27" s="72">
        <f>ROUND('2023 plant additions'!E27*'2023 plant retirements'!$D$61,0)</f>
        <v>0</v>
      </c>
      <c r="F27" s="72">
        <f>ROUND('2023 plant additions'!F27*'2023 plant retirements'!$D$61,0)</f>
        <v>0</v>
      </c>
      <c r="G27" s="72">
        <f>ROUND('2023 plant additions'!G27*'2023 plant retirements'!$D$61,0)</f>
        <v>0</v>
      </c>
      <c r="H27" s="72">
        <f>ROUND('2023 plant additions'!H27*'2023 plant retirements'!$D$61,0)</f>
        <v>0</v>
      </c>
      <c r="I27" s="72">
        <f>ROUND('2023 plant additions'!I27*'2023 plant retirements'!$D$61,0)</f>
        <v>0</v>
      </c>
      <c r="J27" s="72">
        <f>ROUND('2023 plant additions'!J27*'2023 plant retirements'!$D$61,0)</f>
        <v>0</v>
      </c>
      <c r="K27" s="72">
        <f>ROUND('2023 plant additions'!K27*'2023 plant retirements'!$D$61,0)</f>
        <v>0</v>
      </c>
      <c r="L27" s="72">
        <f>ROUND('2023 plant additions'!L27*'2023 plant retirements'!$D$61,0)</f>
        <v>0</v>
      </c>
      <c r="M27" s="72">
        <f>ROUND('2023 plant additions'!M27*'2023 plant retirements'!$D$61,0)</f>
        <v>0</v>
      </c>
      <c r="N27" s="72">
        <f>ROUND('2023 plant additions'!N27*'2023 plant retirements'!$D$61,0)</f>
        <v>0</v>
      </c>
      <c r="O27" s="72">
        <f>ROUND('2023 plant additions'!O27*'2023 plant retirements'!$D$61,0)</f>
        <v>0</v>
      </c>
      <c r="P27" s="23">
        <f t="shared" si="0"/>
        <v>0</v>
      </c>
    </row>
    <row r="28" spans="1:16">
      <c r="A28" s="17">
        <f t="shared" si="1"/>
        <v>14</v>
      </c>
      <c r="B28" s="18" t="s">
        <v>39</v>
      </c>
      <c r="C28" s="19" t="s">
        <v>40</v>
      </c>
      <c r="D28" s="72">
        <f>ROUND('2023 plant additions'!D28*'2023 plant retirements'!$D$61,0)</f>
        <v>0</v>
      </c>
      <c r="E28" s="72">
        <f>ROUND('2023 plant additions'!E28*'2023 plant retirements'!$D$61,0)</f>
        <v>0</v>
      </c>
      <c r="F28" s="72">
        <f>ROUND('2023 plant additions'!F28*'2023 plant retirements'!$D$61,0)</f>
        <v>0</v>
      </c>
      <c r="G28" s="72">
        <f>ROUND('2023 plant additions'!G28*'2023 plant retirements'!$D$61,0)</f>
        <v>0</v>
      </c>
      <c r="H28" s="72">
        <f>ROUND('2023 plant additions'!H28*'2023 plant retirements'!$D$61,0)</f>
        <v>0</v>
      </c>
      <c r="I28" s="72">
        <f>ROUND('2023 plant additions'!I28*'2023 plant retirements'!$D$61,0)</f>
        <v>0</v>
      </c>
      <c r="J28" s="72">
        <f>ROUND('2023 plant additions'!J28*'2023 plant retirements'!$D$61,0)</f>
        <v>0</v>
      </c>
      <c r="K28" s="72">
        <f>ROUND('2023 plant additions'!K28*'2023 plant retirements'!$D$61,0)</f>
        <v>0</v>
      </c>
      <c r="L28" s="72">
        <f>ROUND('2023 plant additions'!L28*'2023 plant retirements'!$D$61,0)</f>
        <v>0</v>
      </c>
      <c r="M28" s="72">
        <f>ROUND('2023 plant additions'!M28*'2023 plant retirements'!$D$61,0)</f>
        <v>0</v>
      </c>
      <c r="N28" s="72">
        <f>ROUND('2023 plant additions'!N28*'2023 plant retirements'!$D$61,0)</f>
        <v>0</v>
      </c>
      <c r="O28" s="72">
        <f>ROUND('2023 plant additions'!O28*'2023 plant retirements'!$D$61,0)</f>
        <v>0</v>
      </c>
      <c r="P28" s="23">
        <f t="shared" si="0"/>
        <v>0</v>
      </c>
    </row>
    <row r="29" spans="1:16">
      <c r="A29" s="17">
        <f t="shared" si="1"/>
        <v>15</v>
      </c>
      <c r="B29" s="18" t="s">
        <v>41</v>
      </c>
      <c r="C29" s="19" t="s">
        <v>42</v>
      </c>
      <c r="D29" s="72">
        <f>ROUND('2023 plant additions'!D29*'2023 plant retirements'!$D$61,0)</f>
        <v>0</v>
      </c>
      <c r="E29" s="72">
        <f>ROUND('2023 plant additions'!E29*'2023 plant retirements'!$D$61,0)</f>
        <v>0</v>
      </c>
      <c r="F29" s="72">
        <f>ROUND('2023 plant additions'!F29*'2023 plant retirements'!$D$61,0)</f>
        <v>0</v>
      </c>
      <c r="G29" s="72">
        <f>ROUND('2023 plant additions'!G29*'2023 plant retirements'!$D$61,0)</f>
        <v>0</v>
      </c>
      <c r="H29" s="72">
        <f>ROUND('2023 plant additions'!H29*'2023 plant retirements'!$D$61,0)</f>
        <v>0</v>
      </c>
      <c r="I29" s="72">
        <f>ROUND('2023 plant additions'!I29*'2023 plant retirements'!$D$61,0)</f>
        <v>0</v>
      </c>
      <c r="J29" s="72">
        <f>ROUND('2023 plant additions'!J29*'2023 plant retirements'!$D$61,0)</f>
        <v>0</v>
      </c>
      <c r="K29" s="72">
        <f>ROUND('2023 plant additions'!K29*'2023 plant retirements'!$D$61,0)</f>
        <v>0</v>
      </c>
      <c r="L29" s="72">
        <f>ROUND('2023 plant additions'!L29*'2023 plant retirements'!$D$61,0)</f>
        <v>0</v>
      </c>
      <c r="M29" s="72">
        <f>ROUND('2023 plant additions'!M29*'2023 plant retirements'!$D$61,0)</f>
        <v>0</v>
      </c>
      <c r="N29" s="72">
        <f>ROUND('2023 plant additions'!N29*'2023 plant retirements'!$D$61,0)</f>
        <v>0</v>
      </c>
      <c r="O29" s="72">
        <f>ROUND('2023 plant additions'!O29*'2023 plant retirements'!$D$61,0)</f>
        <v>0</v>
      </c>
      <c r="P29" s="23">
        <f t="shared" si="0"/>
        <v>0</v>
      </c>
    </row>
    <row r="30" spans="1:16">
      <c r="A30" s="17">
        <f t="shared" si="1"/>
        <v>16</v>
      </c>
      <c r="B30" s="18">
        <v>3811</v>
      </c>
      <c r="C30" s="19" t="s">
        <v>43</v>
      </c>
      <c r="D30" s="72">
        <f>ROUND('2023 plant additions'!D30*'2023 plant retirements'!$D$61,0)</f>
        <v>0</v>
      </c>
      <c r="E30" s="72">
        <f>ROUND('2023 plant additions'!E30*'2023 plant retirements'!$D$61,0)</f>
        <v>0</v>
      </c>
      <c r="F30" s="72">
        <f>ROUND('2023 plant additions'!F30*'2023 plant retirements'!$D$61,0)</f>
        <v>0</v>
      </c>
      <c r="G30" s="72">
        <f>ROUND('2023 plant additions'!G30*'2023 plant retirements'!$D$61,0)</f>
        <v>0</v>
      </c>
      <c r="H30" s="72">
        <f>ROUND('2023 plant additions'!H30*'2023 plant retirements'!$D$61,0)</f>
        <v>0</v>
      </c>
      <c r="I30" s="72">
        <f>ROUND('2023 plant additions'!I30*'2023 plant retirements'!$D$61,0)</f>
        <v>0</v>
      </c>
      <c r="J30" s="72">
        <f>ROUND('2023 plant additions'!J30*'2023 plant retirements'!$D$61,0)</f>
        <v>0</v>
      </c>
      <c r="K30" s="72">
        <f>ROUND('2023 plant additions'!K30*'2023 plant retirements'!$D$61,0)</f>
        <v>0</v>
      </c>
      <c r="L30" s="72">
        <f>ROUND('2023 plant additions'!L30*'2023 plant retirements'!$D$61,0)</f>
        <v>0</v>
      </c>
      <c r="M30" s="72">
        <f>ROUND('2023 plant additions'!M30*'2023 plant retirements'!$D$61,0)</f>
        <v>0</v>
      </c>
      <c r="N30" s="72">
        <f>ROUND('2023 plant additions'!N30*'2023 plant retirements'!$D$61,0)</f>
        <v>0</v>
      </c>
      <c r="O30" s="72">
        <f>ROUND('2023 plant additions'!O30*'2023 plant retirements'!$D$61,0)</f>
        <v>0</v>
      </c>
      <c r="P30" s="23">
        <f t="shared" si="0"/>
        <v>0</v>
      </c>
    </row>
    <row r="31" spans="1:16">
      <c r="A31" s="17">
        <f t="shared" si="1"/>
        <v>17</v>
      </c>
      <c r="B31" s="18" t="s">
        <v>44</v>
      </c>
      <c r="C31" s="19" t="s">
        <v>45</v>
      </c>
      <c r="D31" s="72">
        <f>ROUND('2023 plant additions'!D31*'2023 plant retirements'!$D$61,0)</f>
        <v>0</v>
      </c>
      <c r="E31" s="72">
        <f>ROUND('2023 plant additions'!E31*'2023 plant retirements'!$D$61,0)</f>
        <v>0</v>
      </c>
      <c r="F31" s="72">
        <f>ROUND('2023 plant additions'!F31*'2023 plant retirements'!$D$61,0)</f>
        <v>0</v>
      </c>
      <c r="G31" s="72">
        <f>ROUND('2023 plant additions'!G31*'2023 plant retirements'!$D$61,0)</f>
        <v>0</v>
      </c>
      <c r="H31" s="72">
        <f>ROUND('2023 plant additions'!H31*'2023 plant retirements'!$D$61,0)</f>
        <v>0</v>
      </c>
      <c r="I31" s="72">
        <f>ROUND('2023 plant additions'!I31*'2023 plant retirements'!$D$61,0)</f>
        <v>0</v>
      </c>
      <c r="J31" s="72">
        <f>ROUND('2023 plant additions'!J31*'2023 plant retirements'!$D$61,0)</f>
        <v>0</v>
      </c>
      <c r="K31" s="72">
        <f>ROUND('2023 plant additions'!K31*'2023 plant retirements'!$D$61,0)</f>
        <v>0</v>
      </c>
      <c r="L31" s="72">
        <f>ROUND('2023 plant additions'!L31*'2023 plant retirements'!$D$61,0)</f>
        <v>0</v>
      </c>
      <c r="M31" s="72">
        <f>ROUND('2023 plant additions'!M31*'2023 plant retirements'!$D$61,0)</f>
        <v>0</v>
      </c>
      <c r="N31" s="72">
        <f>ROUND('2023 plant additions'!N31*'2023 plant retirements'!$D$61,0)</f>
        <v>0</v>
      </c>
      <c r="O31" s="72">
        <f>ROUND('2023 plant additions'!O31*'2023 plant retirements'!$D$61,0)</f>
        <v>0</v>
      </c>
      <c r="P31" s="23">
        <f t="shared" si="0"/>
        <v>0</v>
      </c>
    </row>
    <row r="32" spans="1:16">
      <c r="A32" s="17">
        <f t="shared" si="1"/>
        <v>18</v>
      </c>
      <c r="B32" s="18">
        <v>3821</v>
      </c>
      <c r="C32" s="25" t="s">
        <v>46</v>
      </c>
      <c r="D32" s="72">
        <f>ROUND('2023 plant additions'!D32*'2023 plant retirements'!$D$61,0)</f>
        <v>0</v>
      </c>
      <c r="E32" s="72">
        <f>ROUND('2023 plant additions'!E32*'2023 plant retirements'!$D$61,0)</f>
        <v>0</v>
      </c>
      <c r="F32" s="72">
        <f>ROUND('2023 plant additions'!F32*'2023 plant retirements'!$D$61,0)</f>
        <v>0</v>
      </c>
      <c r="G32" s="72">
        <f>ROUND('2023 plant additions'!G32*'2023 plant retirements'!$D$61,0)</f>
        <v>0</v>
      </c>
      <c r="H32" s="72">
        <f>ROUND('2023 plant additions'!H32*'2023 plant retirements'!$D$61,0)</f>
        <v>0</v>
      </c>
      <c r="I32" s="72">
        <f>ROUND('2023 plant additions'!I32*'2023 plant retirements'!$D$61,0)</f>
        <v>0</v>
      </c>
      <c r="J32" s="72">
        <f>ROUND('2023 plant additions'!J32*'2023 plant retirements'!$D$61,0)</f>
        <v>0</v>
      </c>
      <c r="K32" s="72">
        <f>ROUND('2023 plant additions'!K32*'2023 plant retirements'!$D$61,0)</f>
        <v>0</v>
      </c>
      <c r="L32" s="72">
        <f>ROUND('2023 plant additions'!L32*'2023 plant retirements'!$D$61,0)</f>
        <v>0</v>
      </c>
      <c r="M32" s="72">
        <f>ROUND('2023 plant additions'!M32*'2023 plant retirements'!$D$61,0)</f>
        <v>0</v>
      </c>
      <c r="N32" s="72">
        <f>ROUND('2023 plant additions'!N32*'2023 plant retirements'!$D$61,0)</f>
        <v>0</v>
      </c>
      <c r="O32" s="72">
        <f>ROUND('2023 plant additions'!O32*'2023 plant retirements'!$D$61,0)</f>
        <v>0</v>
      </c>
      <c r="P32" s="23">
        <f t="shared" si="0"/>
        <v>0</v>
      </c>
    </row>
    <row r="33" spans="1:16">
      <c r="A33" s="17">
        <f t="shared" si="1"/>
        <v>19</v>
      </c>
      <c r="B33" s="18" t="s">
        <v>47</v>
      </c>
      <c r="C33" s="19" t="s">
        <v>48</v>
      </c>
      <c r="D33" s="72">
        <f>ROUND('2023 plant additions'!D33*'2023 plant retirements'!$D$61,0)</f>
        <v>0</v>
      </c>
      <c r="E33" s="72">
        <f>ROUND('2023 plant additions'!E33*'2023 plant retirements'!$D$61,0)</f>
        <v>0</v>
      </c>
      <c r="F33" s="72">
        <f>ROUND('2023 plant additions'!F33*'2023 plant retirements'!$D$61,0)</f>
        <v>0</v>
      </c>
      <c r="G33" s="72">
        <f>ROUND('2023 plant additions'!G33*'2023 plant retirements'!$D$61,0)</f>
        <v>0</v>
      </c>
      <c r="H33" s="72">
        <f>ROUND('2023 plant additions'!H33*'2023 plant retirements'!$D$61,0)</f>
        <v>0</v>
      </c>
      <c r="I33" s="72">
        <f>ROUND('2023 plant additions'!I33*'2023 plant retirements'!$D$61,0)</f>
        <v>0</v>
      </c>
      <c r="J33" s="72">
        <f>ROUND('2023 plant additions'!J33*'2023 plant retirements'!$D$61,0)</f>
        <v>0</v>
      </c>
      <c r="K33" s="72">
        <f>ROUND('2023 plant additions'!K33*'2023 plant retirements'!$D$61,0)</f>
        <v>0</v>
      </c>
      <c r="L33" s="72">
        <f>ROUND('2023 plant additions'!L33*'2023 plant retirements'!$D$61,0)</f>
        <v>0</v>
      </c>
      <c r="M33" s="72">
        <f>ROUND('2023 plant additions'!M33*'2023 plant retirements'!$D$61,0)</f>
        <v>0</v>
      </c>
      <c r="N33" s="72">
        <f>ROUND('2023 plant additions'!N33*'2023 plant retirements'!$D$61,0)</f>
        <v>0</v>
      </c>
      <c r="O33" s="72">
        <f>ROUND('2023 plant additions'!O33*'2023 plant retirements'!$D$61,0)</f>
        <v>0</v>
      </c>
      <c r="P33" s="23">
        <f t="shared" si="0"/>
        <v>0</v>
      </c>
    </row>
    <row r="34" spans="1:16">
      <c r="A34" s="17">
        <f t="shared" si="1"/>
        <v>20</v>
      </c>
      <c r="B34" s="18" t="s">
        <v>49</v>
      </c>
      <c r="C34" s="19" t="s">
        <v>50</v>
      </c>
      <c r="D34" s="72">
        <f>ROUND('2023 plant additions'!D34*'2023 plant retirements'!$D$61,0)</f>
        <v>0</v>
      </c>
      <c r="E34" s="72">
        <f>ROUND('2023 plant additions'!E34*'2023 plant retirements'!$D$61,0)</f>
        <v>0</v>
      </c>
      <c r="F34" s="72">
        <f>ROUND('2023 plant additions'!F34*'2023 plant retirements'!$D$61,0)</f>
        <v>0</v>
      </c>
      <c r="G34" s="72">
        <f>ROUND('2023 plant additions'!G34*'2023 plant retirements'!$D$61,0)</f>
        <v>0</v>
      </c>
      <c r="H34" s="72">
        <f>ROUND('2023 plant additions'!H34*'2023 plant retirements'!$D$61,0)</f>
        <v>0</v>
      </c>
      <c r="I34" s="72">
        <f>ROUND('2023 plant additions'!I34*'2023 plant retirements'!$D$61,0)</f>
        <v>0</v>
      </c>
      <c r="J34" s="72">
        <f>ROUND('2023 plant additions'!J34*'2023 plant retirements'!$D$61,0)</f>
        <v>0</v>
      </c>
      <c r="K34" s="72">
        <f>ROUND('2023 plant additions'!K34*'2023 plant retirements'!$D$61,0)</f>
        <v>0</v>
      </c>
      <c r="L34" s="72">
        <f>ROUND('2023 plant additions'!L34*'2023 plant retirements'!$D$61,0)</f>
        <v>0</v>
      </c>
      <c r="M34" s="72">
        <f>ROUND('2023 plant additions'!M34*'2023 plant retirements'!$D$61,0)</f>
        <v>0</v>
      </c>
      <c r="N34" s="72">
        <f>ROUND('2023 plant additions'!N34*'2023 plant retirements'!$D$61,0)</f>
        <v>0</v>
      </c>
      <c r="O34" s="72">
        <f>ROUND('2023 plant additions'!O34*'2023 plant retirements'!$D$61,0)</f>
        <v>0</v>
      </c>
      <c r="P34" s="23">
        <f>SUM(D34:O34)</f>
        <v>0</v>
      </c>
    </row>
    <row r="35" spans="1:16">
      <c r="A35" s="17">
        <f t="shared" si="1"/>
        <v>21</v>
      </c>
      <c r="B35" s="18" t="s">
        <v>51</v>
      </c>
      <c r="C35" s="19" t="s">
        <v>52</v>
      </c>
      <c r="D35" s="72">
        <f>ROUND('2023 plant additions'!D35*'2023 plant retirements'!$D$61,0)</f>
        <v>0</v>
      </c>
      <c r="E35" s="72">
        <f>ROUND('2023 plant additions'!E35*'2023 plant retirements'!$D$61,0)</f>
        <v>0</v>
      </c>
      <c r="F35" s="72">
        <f>ROUND('2023 plant additions'!F35*'2023 plant retirements'!$D$61,0)</f>
        <v>0</v>
      </c>
      <c r="G35" s="72">
        <f>ROUND('2023 plant additions'!G35*'2023 plant retirements'!$D$61,0)</f>
        <v>0</v>
      </c>
      <c r="H35" s="72">
        <f>ROUND('2023 plant additions'!H35*'2023 plant retirements'!$D$61,0)</f>
        <v>0</v>
      </c>
      <c r="I35" s="72">
        <f>ROUND('2023 plant additions'!I35*'2023 plant retirements'!$D$61,0)</f>
        <v>0</v>
      </c>
      <c r="J35" s="72">
        <f>ROUND('2023 plant additions'!J35*'2023 plant retirements'!$D$61,0)</f>
        <v>0</v>
      </c>
      <c r="K35" s="72">
        <f>ROUND('2023 plant additions'!K35*'2023 plant retirements'!$D$61,0)</f>
        <v>0</v>
      </c>
      <c r="L35" s="72">
        <f>ROUND('2023 plant additions'!L35*'2023 plant retirements'!$D$61,0)</f>
        <v>0</v>
      </c>
      <c r="M35" s="72">
        <f>ROUND('2023 plant additions'!M35*'2023 plant retirements'!$D$61,0)</f>
        <v>0</v>
      </c>
      <c r="N35" s="72">
        <f>ROUND('2023 plant additions'!N35*'2023 plant retirements'!$D$61,0)</f>
        <v>0</v>
      </c>
      <c r="O35" s="72">
        <f>ROUND('2023 plant additions'!O35*'2023 plant retirements'!$D$61,0)</f>
        <v>0</v>
      </c>
      <c r="P35" s="23">
        <f t="shared" si="0"/>
        <v>0</v>
      </c>
    </row>
    <row r="36" spans="1:16">
      <c r="A36" s="17">
        <f t="shared" si="1"/>
        <v>22</v>
      </c>
      <c r="B36" s="18" t="s">
        <v>53</v>
      </c>
      <c r="C36" s="19" t="s">
        <v>54</v>
      </c>
      <c r="D36" s="72">
        <f>ROUND('2023 plant additions'!D36*'2023 plant retirements'!$D$61,0)</f>
        <v>0</v>
      </c>
      <c r="E36" s="72">
        <f>ROUND('2023 plant additions'!E36*'2023 plant retirements'!$D$61,0)</f>
        <v>0</v>
      </c>
      <c r="F36" s="72">
        <f>ROUND('2023 plant additions'!F36*'2023 plant retirements'!$D$61,0)</f>
        <v>0</v>
      </c>
      <c r="G36" s="72">
        <f>ROUND('2023 plant additions'!G36*'2023 plant retirements'!$D$61,0)</f>
        <v>0</v>
      </c>
      <c r="H36" s="72">
        <f>ROUND('2023 plant additions'!H36*'2023 plant retirements'!$D$61,0)</f>
        <v>0</v>
      </c>
      <c r="I36" s="72">
        <f>ROUND('2023 plant additions'!I36*'2023 plant retirements'!$D$61,0)</f>
        <v>0</v>
      </c>
      <c r="J36" s="72">
        <f>ROUND('2023 plant additions'!J36*'2023 plant retirements'!$D$61,0)</f>
        <v>0</v>
      </c>
      <c r="K36" s="72">
        <f>ROUND('2023 plant additions'!K36*'2023 plant retirements'!$D$61,0)</f>
        <v>0</v>
      </c>
      <c r="L36" s="72">
        <f>ROUND('2023 plant additions'!L36*'2023 plant retirements'!$D$61,0)</f>
        <v>0</v>
      </c>
      <c r="M36" s="72">
        <f>ROUND('2023 plant additions'!M36*'2023 plant retirements'!$D$61,0)</f>
        <v>0</v>
      </c>
      <c r="N36" s="72">
        <f>ROUND('2023 plant additions'!N36*'2023 plant retirements'!$D$61,0)</f>
        <v>0</v>
      </c>
      <c r="O36" s="72">
        <f>ROUND('2023 plant additions'!O36*'2023 plant retirements'!$D$61,0)</f>
        <v>0</v>
      </c>
      <c r="P36" s="23">
        <f t="shared" si="0"/>
        <v>0</v>
      </c>
    </row>
    <row r="37" spans="1:16">
      <c r="A37" s="17">
        <f t="shared" si="1"/>
        <v>23</v>
      </c>
      <c r="B37" s="18" t="s">
        <v>55</v>
      </c>
      <c r="C37" s="19" t="s">
        <v>27</v>
      </c>
      <c r="D37" s="72">
        <f>ROUND('2023 plant additions'!D37*'2023 plant retirements'!$D$61,0)</f>
        <v>0</v>
      </c>
      <c r="E37" s="72">
        <f>ROUND('2023 plant additions'!E37*'2023 plant retirements'!$D$61,0)</f>
        <v>0</v>
      </c>
      <c r="F37" s="72">
        <f>ROUND('2023 plant additions'!F37*'2023 plant retirements'!$D$61,0)</f>
        <v>0</v>
      </c>
      <c r="G37" s="72">
        <f>ROUND('2023 plant additions'!G37*'2023 plant retirements'!$D$61,0)</f>
        <v>0</v>
      </c>
      <c r="H37" s="72">
        <f>ROUND('2023 plant additions'!H37*'2023 plant retirements'!$D$61,0)</f>
        <v>0</v>
      </c>
      <c r="I37" s="72">
        <f>ROUND('2023 plant additions'!I37*'2023 plant retirements'!$D$61,0)</f>
        <v>0</v>
      </c>
      <c r="J37" s="72">
        <f>ROUND('2023 plant additions'!J37*'2023 plant retirements'!$D$61,0)</f>
        <v>0</v>
      </c>
      <c r="K37" s="72">
        <f>ROUND('2023 plant additions'!K37*'2023 plant retirements'!$D$61,0)</f>
        <v>0</v>
      </c>
      <c r="L37" s="72">
        <f>ROUND('2023 plant additions'!L37*'2023 plant retirements'!$D$61,0)</f>
        <v>0</v>
      </c>
      <c r="M37" s="72">
        <f>ROUND('2023 plant additions'!M37*'2023 plant retirements'!$D$61,0)</f>
        <v>0</v>
      </c>
      <c r="N37" s="72">
        <f>ROUND('2023 plant additions'!N37*'2023 plant retirements'!$D$61,0)</f>
        <v>0</v>
      </c>
      <c r="O37" s="72">
        <f>ROUND('2023 plant additions'!O37*'2023 plant retirements'!$D$61,0)</f>
        <v>0</v>
      </c>
      <c r="P37" s="23">
        <f t="shared" si="0"/>
        <v>0</v>
      </c>
    </row>
    <row r="38" spans="1:16">
      <c r="A38" s="17">
        <f t="shared" si="1"/>
        <v>24</v>
      </c>
      <c r="B38" s="18" t="s">
        <v>56</v>
      </c>
      <c r="C38" s="19" t="s">
        <v>25</v>
      </c>
      <c r="D38" s="72">
        <f>ROUND('2023 plant additions'!D38*'2023 plant retirements'!$D$61,0)</f>
        <v>0</v>
      </c>
      <c r="E38" s="72">
        <f>ROUND('2023 plant additions'!E38*'2023 plant retirements'!$D$61,0)</f>
        <v>0</v>
      </c>
      <c r="F38" s="72">
        <f>ROUND('2023 plant additions'!F38*'2023 plant retirements'!$D$61,0)</f>
        <v>0</v>
      </c>
      <c r="G38" s="72">
        <f>ROUND('2023 plant additions'!G38*'2023 plant retirements'!$D$61,0)</f>
        <v>0</v>
      </c>
      <c r="H38" s="72">
        <f>ROUND('2023 plant additions'!H38*'2023 plant retirements'!$D$61,0)</f>
        <v>0</v>
      </c>
      <c r="I38" s="72">
        <f>ROUND('2023 plant additions'!I38*'2023 plant retirements'!$D$61,0)</f>
        <v>0</v>
      </c>
      <c r="J38" s="72">
        <f>ROUND('2023 plant additions'!J38*'2023 plant retirements'!$D$61,0)</f>
        <v>0</v>
      </c>
      <c r="K38" s="72">
        <f>ROUND('2023 plant additions'!K38*'2023 plant retirements'!$D$61,0)</f>
        <v>0</v>
      </c>
      <c r="L38" s="72">
        <f>ROUND('2023 plant additions'!L38*'2023 plant retirements'!$D$61,0)</f>
        <v>0</v>
      </c>
      <c r="M38" s="72">
        <f>ROUND('2023 plant additions'!M38*'2023 plant retirements'!$D$61,0)</f>
        <v>0</v>
      </c>
      <c r="N38" s="72">
        <f>ROUND('2023 plant additions'!N38*'2023 plant retirements'!$D$61,0)</f>
        <v>0</v>
      </c>
      <c r="O38" s="72">
        <f>ROUND('2023 plant additions'!O38*'2023 plant retirements'!$D$61,0)</f>
        <v>0</v>
      </c>
      <c r="P38" s="23">
        <f t="shared" si="0"/>
        <v>0</v>
      </c>
    </row>
    <row r="39" spans="1:16">
      <c r="A39" s="17">
        <f t="shared" si="1"/>
        <v>25</v>
      </c>
      <c r="B39" s="18">
        <v>3910</v>
      </c>
      <c r="C39" s="19" t="s">
        <v>57</v>
      </c>
      <c r="D39" s="72">
        <f>ROUND('2023 plant additions'!D39*'2023 plant retirements'!$D$61,0)</f>
        <v>0</v>
      </c>
      <c r="E39" s="72">
        <f>ROUND('2023 plant additions'!E39*'2023 plant retirements'!$D$61,0)</f>
        <v>0</v>
      </c>
      <c r="F39" s="72">
        <f>ROUND('2023 plant additions'!F39*'2023 plant retirements'!$D$61,0)</f>
        <v>0</v>
      </c>
      <c r="G39" s="72">
        <f>ROUND('2023 plant additions'!G39*'2023 plant retirements'!$D$61,0)</f>
        <v>0</v>
      </c>
      <c r="H39" s="72">
        <f>ROUND('2023 plant additions'!H39*'2023 plant retirements'!$D$61,0)</f>
        <v>0</v>
      </c>
      <c r="I39" s="72">
        <f>ROUND('2023 plant additions'!I39*'2023 plant retirements'!$D$61,0)</f>
        <v>0</v>
      </c>
      <c r="J39" s="72">
        <f>ROUND('2023 plant additions'!J39*'2023 plant retirements'!$D$61,0)</f>
        <v>0</v>
      </c>
      <c r="K39" s="72">
        <f>ROUND('2023 plant additions'!K39*'2023 plant retirements'!$D$61,0)</f>
        <v>0</v>
      </c>
      <c r="L39" s="72">
        <f>ROUND('2023 plant additions'!L39*'2023 plant retirements'!$D$61,0)</f>
        <v>0</v>
      </c>
      <c r="M39" s="72">
        <f>ROUND('2023 plant additions'!M39*'2023 plant retirements'!$D$61,0)</f>
        <v>0</v>
      </c>
      <c r="N39" s="72">
        <f>ROUND('2023 plant additions'!N39*'2023 plant retirements'!$D$61,0)</f>
        <v>0</v>
      </c>
      <c r="O39" s="72">
        <f>ROUND('2023 plant additions'!O39*'2023 plant retirements'!$D$61,0)</f>
        <v>0</v>
      </c>
      <c r="P39" s="23">
        <f t="shared" si="0"/>
        <v>0</v>
      </c>
    </row>
    <row r="40" spans="1:16">
      <c r="A40" s="17">
        <f t="shared" si="1"/>
        <v>26</v>
      </c>
      <c r="B40" s="18">
        <v>3911</v>
      </c>
      <c r="C40" s="19" t="s">
        <v>58</v>
      </c>
      <c r="D40" s="72">
        <f>ROUND('2023 plant additions'!D40*'2023 plant retirements'!$D$61,0)</f>
        <v>0</v>
      </c>
      <c r="E40" s="72">
        <f>ROUND('2023 plant additions'!E40*'2023 plant retirements'!$D$61,0)</f>
        <v>0</v>
      </c>
      <c r="F40" s="72">
        <f>ROUND('2023 plant additions'!F40*'2023 plant retirements'!$D$61,0)</f>
        <v>0</v>
      </c>
      <c r="G40" s="72">
        <f>ROUND('2023 plant additions'!G40*'2023 plant retirements'!$D$61,0)</f>
        <v>0</v>
      </c>
      <c r="H40" s="72">
        <f>ROUND('2023 plant additions'!H40*'2023 plant retirements'!$D$61,0)</f>
        <v>0</v>
      </c>
      <c r="I40" s="72">
        <f>ROUND('2023 plant additions'!I40*'2023 plant retirements'!$D$61,0)</f>
        <v>0</v>
      </c>
      <c r="J40" s="72">
        <f>ROUND('2023 plant additions'!J40*'2023 plant retirements'!$D$61,0)</f>
        <v>0</v>
      </c>
      <c r="K40" s="72">
        <f>ROUND('2023 plant additions'!K40*'2023 plant retirements'!$D$61,0)</f>
        <v>0</v>
      </c>
      <c r="L40" s="72">
        <f>ROUND('2023 plant additions'!L40*'2023 plant retirements'!$D$61,0)</f>
        <v>0</v>
      </c>
      <c r="M40" s="72">
        <f>ROUND('2023 plant additions'!M40*'2023 plant retirements'!$D$61,0)</f>
        <v>0</v>
      </c>
      <c r="N40" s="72">
        <f>ROUND('2023 plant additions'!N40*'2023 plant retirements'!$D$61,0)</f>
        <v>0</v>
      </c>
      <c r="O40" s="72">
        <f>ROUND('2023 plant additions'!O40*'2023 plant retirements'!$D$61,0)</f>
        <v>0</v>
      </c>
      <c r="P40" s="23">
        <f t="shared" si="0"/>
        <v>0</v>
      </c>
    </row>
    <row r="41" spans="1:16">
      <c r="A41" s="17">
        <f t="shared" si="1"/>
        <v>27</v>
      </c>
      <c r="B41" s="18">
        <v>3912</v>
      </c>
      <c r="C41" s="19" t="s">
        <v>59</v>
      </c>
      <c r="D41" s="72">
        <f>ROUND('2023 plant additions'!D41*'2023 plant retirements'!$D$61,0)</f>
        <v>0</v>
      </c>
      <c r="E41" s="72">
        <f>ROUND('2023 plant additions'!E41*'2023 plant retirements'!$D$61,0)</f>
        <v>0</v>
      </c>
      <c r="F41" s="72">
        <f>ROUND('2023 plant additions'!F41*'2023 plant retirements'!$D$61,0)</f>
        <v>0</v>
      </c>
      <c r="G41" s="72">
        <f>ROUND('2023 plant additions'!G41*'2023 plant retirements'!$D$61,0)</f>
        <v>0</v>
      </c>
      <c r="H41" s="72">
        <f>ROUND('2023 plant additions'!H41*'2023 plant retirements'!$D$61,0)</f>
        <v>0</v>
      </c>
      <c r="I41" s="72">
        <f>ROUND('2023 plant additions'!I41*'2023 plant retirements'!$D$61,0)</f>
        <v>0</v>
      </c>
      <c r="J41" s="72">
        <f>ROUND('2023 plant additions'!J41*'2023 plant retirements'!$D$61,0)</f>
        <v>0</v>
      </c>
      <c r="K41" s="72">
        <f>ROUND('2023 plant additions'!K41*'2023 plant retirements'!$D$61,0)</f>
        <v>0</v>
      </c>
      <c r="L41" s="72">
        <f>ROUND('2023 plant additions'!L41*'2023 plant retirements'!$D$61,0)</f>
        <v>0</v>
      </c>
      <c r="M41" s="72">
        <f>ROUND('2023 plant additions'!M41*'2023 plant retirements'!$D$61,0)</f>
        <v>0</v>
      </c>
      <c r="N41" s="72">
        <f>ROUND('2023 plant additions'!N41*'2023 plant retirements'!$D$61,0)</f>
        <v>0</v>
      </c>
      <c r="O41" s="72">
        <f>ROUND('2023 plant additions'!O41*'2023 plant retirements'!$D$61,0)</f>
        <v>0</v>
      </c>
      <c r="P41" s="23">
        <f t="shared" si="0"/>
        <v>0</v>
      </c>
    </row>
    <row r="42" spans="1:16">
      <c r="A42" s="17">
        <f t="shared" si="1"/>
        <v>28</v>
      </c>
      <c r="B42" s="18">
        <v>3913</v>
      </c>
      <c r="C42" s="19" t="s">
        <v>60</v>
      </c>
      <c r="D42" s="72">
        <f>ROUND('2023 plant additions'!D42*'2023 plant retirements'!$D$61,0)</f>
        <v>0</v>
      </c>
      <c r="E42" s="72">
        <f>ROUND('2023 plant additions'!E42*'2023 plant retirements'!$D$61,0)</f>
        <v>0</v>
      </c>
      <c r="F42" s="72">
        <f>ROUND('2023 plant additions'!F42*'2023 plant retirements'!$D$61,0)</f>
        <v>0</v>
      </c>
      <c r="G42" s="72">
        <f>ROUND('2023 plant additions'!G42*'2023 plant retirements'!$D$61,0)</f>
        <v>0</v>
      </c>
      <c r="H42" s="72">
        <f>ROUND('2023 plant additions'!H42*'2023 plant retirements'!$D$61,0)</f>
        <v>0</v>
      </c>
      <c r="I42" s="72">
        <f>ROUND('2023 plant additions'!I42*'2023 plant retirements'!$D$61,0)</f>
        <v>0</v>
      </c>
      <c r="J42" s="72">
        <f>ROUND('2023 plant additions'!J42*'2023 plant retirements'!$D$61,0)</f>
        <v>0</v>
      </c>
      <c r="K42" s="72">
        <f>ROUND('2023 plant additions'!K42*'2023 plant retirements'!$D$61,0)</f>
        <v>0</v>
      </c>
      <c r="L42" s="72">
        <f>ROUND('2023 plant additions'!L42*'2023 plant retirements'!$D$61,0)</f>
        <v>0</v>
      </c>
      <c r="M42" s="72">
        <f>ROUND('2023 plant additions'!M42*'2023 plant retirements'!$D$61,0)</f>
        <v>0</v>
      </c>
      <c r="N42" s="72">
        <f>ROUND('2023 plant additions'!N42*'2023 plant retirements'!$D$61,0)</f>
        <v>0</v>
      </c>
      <c r="O42" s="72">
        <f>ROUND('2023 plant additions'!O42*'2023 plant retirements'!$D$61,0)</f>
        <v>0</v>
      </c>
      <c r="P42" s="23">
        <f t="shared" si="0"/>
        <v>0</v>
      </c>
    </row>
    <row r="43" spans="1:16">
      <c r="A43" s="17">
        <f t="shared" si="1"/>
        <v>29</v>
      </c>
      <c r="B43" s="18">
        <v>3914</v>
      </c>
      <c r="C43" s="19" t="s">
        <v>61</v>
      </c>
      <c r="D43" s="72">
        <f>ROUND('2023 plant additions'!D43*'2023 plant retirements'!$D$61,0)</f>
        <v>0</v>
      </c>
      <c r="E43" s="72">
        <f>ROUND('2023 plant additions'!E43*'2023 plant retirements'!$D$61,0)</f>
        <v>0</v>
      </c>
      <c r="F43" s="72">
        <f>ROUND('2023 plant additions'!F43*'2023 plant retirements'!$D$61,0)</f>
        <v>0</v>
      </c>
      <c r="G43" s="72">
        <f>ROUND('2023 plant additions'!G43*'2023 plant retirements'!$D$61,0)</f>
        <v>0</v>
      </c>
      <c r="H43" s="72">
        <f>ROUND('2023 plant additions'!H43*'2023 plant retirements'!$D$61,0)</f>
        <v>0</v>
      </c>
      <c r="I43" s="72">
        <f>ROUND('2023 plant additions'!I43*'2023 plant retirements'!$D$61,0)</f>
        <v>0</v>
      </c>
      <c r="J43" s="72">
        <f>ROUND('2023 plant additions'!J43*'2023 plant retirements'!$D$61,0)</f>
        <v>0</v>
      </c>
      <c r="K43" s="72">
        <f>ROUND('2023 plant additions'!K43*'2023 plant retirements'!$D$61,0)</f>
        <v>0</v>
      </c>
      <c r="L43" s="72">
        <f>ROUND('2023 plant additions'!L43*'2023 plant retirements'!$D$61,0)</f>
        <v>0</v>
      </c>
      <c r="M43" s="72">
        <f>ROUND('2023 plant additions'!M43*'2023 plant retirements'!$D$61,0)</f>
        <v>0</v>
      </c>
      <c r="N43" s="72">
        <f>ROUND('2023 plant additions'!N43*'2023 plant retirements'!$D$61,0)</f>
        <v>0</v>
      </c>
      <c r="O43" s="72">
        <f>ROUND('2023 plant additions'!O43*'2023 plant retirements'!$D$61,0)</f>
        <v>0</v>
      </c>
      <c r="P43" s="23">
        <f t="shared" si="0"/>
        <v>0</v>
      </c>
    </row>
    <row r="44" spans="1:16">
      <c r="A44" s="17">
        <f t="shared" si="1"/>
        <v>30</v>
      </c>
      <c r="B44" s="18">
        <v>392</v>
      </c>
      <c r="C44" s="25" t="s">
        <v>62</v>
      </c>
      <c r="D44" s="72">
        <f>ROUND('2023 plant additions'!D44*'2023 plant retirements'!$D$61,0)</f>
        <v>0</v>
      </c>
      <c r="E44" s="72">
        <f>ROUND('2023 plant additions'!E44*'2023 plant retirements'!$D$61,0)</f>
        <v>0</v>
      </c>
      <c r="F44" s="72">
        <f>ROUND('2023 plant additions'!F44*'2023 plant retirements'!$D$61,0)</f>
        <v>0</v>
      </c>
      <c r="G44" s="72">
        <f>ROUND('2023 plant additions'!G44*'2023 plant retirements'!$D$61,0)</f>
        <v>0</v>
      </c>
      <c r="H44" s="72">
        <f>ROUND('2023 plant additions'!H44*'2023 plant retirements'!$D$61,0)</f>
        <v>0</v>
      </c>
      <c r="I44" s="72">
        <f>ROUND('2023 plant additions'!I44*'2023 plant retirements'!$D$61,0)</f>
        <v>0</v>
      </c>
      <c r="J44" s="72">
        <f>ROUND('2023 plant additions'!J44*'2023 plant retirements'!$D$61,0)</f>
        <v>0</v>
      </c>
      <c r="K44" s="72">
        <f>ROUND('2023 plant additions'!K44*'2023 plant retirements'!$D$61,0)</f>
        <v>0</v>
      </c>
      <c r="L44" s="72">
        <f>ROUND('2023 plant additions'!L44*'2023 plant retirements'!$D$61,0)</f>
        <v>0</v>
      </c>
      <c r="M44" s="72">
        <f>ROUND('2023 plant additions'!M44*'2023 plant retirements'!$D$61,0)</f>
        <v>0</v>
      </c>
      <c r="N44" s="72">
        <f>ROUND('2023 plant additions'!N44*'2023 plant retirements'!$D$61,0)</f>
        <v>0</v>
      </c>
      <c r="O44" s="72">
        <f>ROUND('2023 plant additions'!O44*'2023 plant retirements'!$D$61,0)</f>
        <v>0</v>
      </c>
      <c r="P44" s="23">
        <f t="shared" si="0"/>
        <v>0</v>
      </c>
    </row>
    <row r="45" spans="1:16">
      <c r="A45" s="17">
        <f t="shared" si="1"/>
        <v>31</v>
      </c>
      <c r="B45" s="18">
        <v>3921</v>
      </c>
      <c r="C45" s="19" t="s">
        <v>63</v>
      </c>
      <c r="D45" s="72">
        <f>ROUND('2023 plant additions'!D45*'2023 plant retirements'!$D$61,0)</f>
        <v>0</v>
      </c>
      <c r="E45" s="72">
        <f>ROUND('2023 plant additions'!E45*'2023 plant retirements'!$D$61,0)</f>
        <v>0</v>
      </c>
      <c r="F45" s="72">
        <f>ROUND('2023 plant additions'!F45*'2023 plant retirements'!$D$61,0)</f>
        <v>0</v>
      </c>
      <c r="G45" s="72">
        <f>ROUND('2023 plant additions'!G45*'2023 plant retirements'!$D$61,0)</f>
        <v>0</v>
      </c>
      <c r="H45" s="72">
        <f>ROUND('2023 plant additions'!H45*'2023 plant retirements'!$D$61,0)</f>
        <v>0</v>
      </c>
      <c r="I45" s="72">
        <f>ROUND('2023 plant additions'!I45*'2023 plant retirements'!$D$61,0)</f>
        <v>0</v>
      </c>
      <c r="J45" s="72">
        <f>ROUND('2023 plant additions'!J45*'2023 plant retirements'!$D$61,0)</f>
        <v>0</v>
      </c>
      <c r="K45" s="72">
        <f>ROUND('2023 plant additions'!K45*'2023 plant retirements'!$D$61,0)</f>
        <v>0</v>
      </c>
      <c r="L45" s="72">
        <f>ROUND('2023 plant additions'!L45*'2023 plant retirements'!$D$61,0)</f>
        <v>0</v>
      </c>
      <c r="M45" s="72">
        <f>ROUND('2023 plant additions'!M45*'2023 plant retirements'!$D$61,0)</f>
        <v>0</v>
      </c>
      <c r="N45" s="72">
        <f>ROUND('2023 plant additions'!N45*'2023 plant retirements'!$D$61,0)</f>
        <v>0</v>
      </c>
      <c r="O45" s="72">
        <f>ROUND('2023 plant additions'!O45*'2023 plant retirements'!$D$61,0)</f>
        <v>0</v>
      </c>
      <c r="P45" s="23">
        <f t="shared" si="0"/>
        <v>0</v>
      </c>
    </row>
    <row r="46" spans="1:16">
      <c r="A46" s="17">
        <f t="shared" si="1"/>
        <v>32</v>
      </c>
      <c r="B46" s="18">
        <v>3922</v>
      </c>
      <c r="C46" s="19" t="s">
        <v>64</v>
      </c>
      <c r="D46" s="72">
        <f>ROUND('2023 plant additions'!D46*'2023 plant retirements'!$D$61,0)</f>
        <v>0</v>
      </c>
      <c r="E46" s="72">
        <f>ROUND('2023 plant additions'!E46*'2023 plant retirements'!$D$61,0)</f>
        <v>0</v>
      </c>
      <c r="F46" s="72">
        <f>ROUND('2023 plant additions'!F46*'2023 plant retirements'!$D$61,0)</f>
        <v>0</v>
      </c>
      <c r="G46" s="72">
        <f>ROUND('2023 plant additions'!G46*'2023 plant retirements'!$D$61,0)</f>
        <v>0</v>
      </c>
      <c r="H46" s="72">
        <f>ROUND('2023 plant additions'!H46*'2023 plant retirements'!$D$61,0)</f>
        <v>0</v>
      </c>
      <c r="I46" s="72">
        <f>ROUND('2023 plant additions'!I46*'2023 plant retirements'!$D$61,0)</f>
        <v>0</v>
      </c>
      <c r="J46" s="72">
        <f>ROUND('2023 plant additions'!J46*'2023 plant retirements'!$D$61,0)</f>
        <v>0</v>
      </c>
      <c r="K46" s="72">
        <f>ROUND('2023 plant additions'!K46*'2023 plant retirements'!$D$61,0)</f>
        <v>0</v>
      </c>
      <c r="L46" s="72">
        <f>ROUND('2023 plant additions'!L46*'2023 plant retirements'!$D$61,0)</f>
        <v>0</v>
      </c>
      <c r="M46" s="72">
        <f>ROUND('2023 plant additions'!M46*'2023 plant retirements'!$D$61,0)</f>
        <v>0</v>
      </c>
      <c r="N46" s="72">
        <f>ROUND('2023 plant additions'!N46*'2023 plant retirements'!$D$61,0)</f>
        <v>0</v>
      </c>
      <c r="O46" s="72">
        <f>ROUND('2023 plant additions'!O46*'2023 plant retirements'!$D$61,0)</f>
        <v>0</v>
      </c>
      <c r="P46" s="23">
        <f t="shared" si="0"/>
        <v>0</v>
      </c>
    </row>
    <row r="47" spans="1:16">
      <c r="A47" s="17">
        <f t="shared" si="1"/>
        <v>33</v>
      </c>
      <c r="B47" s="18">
        <v>3924</v>
      </c>
      <c r="C47" s="25" t="s">
        <v>65</v>
      </c>
      <c r="D47" s="72">
        <f>ROUND('2023 plant additions'!D47*'2023 plant retirements'!$D$61,0)</f>
        <v>0</v>
      </c>
      <c r="E47" s="72">
        <f>ROUND('2023 plant additions'!E47*'2023 plant retirements'!$D$61,0)</f>
        <v>0</v>
      </c>
      <c r="F47" s="72">
        <f>ROUND('2023 plant additions'!F47*'2023 plant retirements'!$D$61,0)</f>
        <v>0</v>
      </c>
      <c r="G47" s="72">
        <f>ROUND('2023 plant additions'!G47*'2023 plant retirements'!$D$61,0)</f>
        <v>0</v>
      </c>
      <c r="H47" s="72">
        <f>ROUND('2023 plant additions'!H47*'2023 plant retirements'!$D$61,0)</f>
        <v>0</v>
      </c>
      <c r="I47" s="72">
        <f>ROUND('2023 plant additions'!I47*'2023 plant retirements'!$D$61,0)</f>
        <v>0</v>
      </c>
      <c r="J47" s="72">
        <f>ROUND('2023 plant additions'!J47*'2023 plant retirements'!$D$61,0)</f>
        <v>0</v>
      </c>
      <c r="K47" s="72">
        <f>ROUND('2023 plant additions'!K47*'2023 plant retirements'!$D$61,0)</f>
        <v>0</v>
      </c>
      <c r="L47" s="72">
        <f>ROUND('2023 plant additions'!L47*'2023 plant retirements'!$D$61,0)</f>
        <v>0</v>
      </c>
      <c r="M47" s="72">
        <f>ROUND('2023 plant additions'!M47*'2023 plant retirements'!$D$61,0)</f>
        <v>0</v>
      </c>
      <c r="N47" s="72">
        <f>ROUND('2023 plant additions'!N47*'2023 plant retirements'!$D$61,0)</f>
        <v>0</v>
      </c>
      <c r="O47" s="72">
        <f>ROUND('2023 plant additions'!O47*'2023 plant retirements'!$D$61,0)</f>
        <v>0</v>
      </c>
      <c r="P47" s="23">
        <f t="shared" si="0"/>
        <v>0</v>
      </c>
    </row>
    <row r="48" spans="1:16">
      <c r="A48" s="17">
        <f t="shared" si="1"/>
        <v>34</v>
      </c>
      <c r="B48" s="18" t="s">
        <v>66</v>
      </c>
      <c r="C48" s="19" t="s">
        <v>67</v>
      </c>
      <c r="D48" s="72">
        <f>ROUND('2023 plant additions'!D48*'2023 plant retirements'!$D$61,0)</f>
        <v>0</v>
      </c>
      <c r="E48" s="72">
        <f>ROUND('2023 plant additions'!E48*'2023 plant retirements'!$D$61,0)</f>
        <v>0</v>
      </c>
      <c r="F48" s="72">
        <f>ROUND('2023 plant additions'!F48*'2023 plant retirements'!$D$61,0)</f>
        <v>0</v>
      </c>
      <c r="G48" s="72">
        <f>ROUND('2023 plant additions'!G48*'2023 plant retirements'!$D$61,0)</f>
        <v>0</v>
      </c>
      <c r="H48" s="72">
        <f>ROUND('2023 plant additions'!H48*'2023 plant retirements'!$D$61,0)</f>
        <v>0</v>
      </c>
      <c r="I48" s="72">
        <f>ROUND('2023 plant additions'!I48*'2023 plant retirements'!$D$61,0)</f>
        <v>0</v>
      </c>
      <c r="J48" s="72">
        <f>ROUND('2023 plant additions'!J48*'2023 plant retirements'!$D$61,0)</f>
        <v>0</v>
      </c>
      <c r="K48" s="72">
        <f>ROUND('2023 plant additions'!K48*'2023 plant retirements'!$D$61,0)</f>
        <v>0</v>
      </c>
      <c r="L48" s="72">
        <f>ROUND('2023 plant additions'!L48*'2023 plant retirements'!$D$61,0)</f>
        <v>0</v>
      </c>
      <c r="M48" s="72">
        <f>ROUND('2023 plant additions'!M48*'2023 plant retirements'!$D$61,0)</f>
        <v>0</v>
      </c>
      <c r="N48" s="72">
        <f>ROUND('2023 plant additions'!N48*'2023 plant retirements'!$D$61,0)</f>
        <v>0</v>
      </c>
      <c r="O48" s="72">
        <f>ROUND('2023 plant additions'!O48*'2023 plant retirements'!$D$61,0)</f>
        <v>0</v>
      </c>
      <c r="P48" s="23">
        <f t="shared" si="0"/>
        <v>0</v>
      </c>
    </row>
    <row r="49" spans="1:16">
      <c r="A49" s="17">
        <f t="shared" si="1"/>
        <v>35</v>
      </c>
      <c r="B49" s="18" t="s">
        <v>68</v>
      </c>
      <c r="C49" s="19" t="s">
        <v>69</v>
      </c>
      <c r="D49" s="72">
        <f>ROUND('2023 plant additions'!D49*'2023 plant retirements'!$D$61,0)</f>
        <v>0</v>
      </c>
      <c r="E49" s="72">
        <f>ROUND('2023 plant additions'!E49*'2023 plant retirements'!$D$61,0)</f>
        <v>0</v>
      </c>
      <c r="F49" s="72">
        <f>ROUND('2023 plant additions'!F49*'2023 plant retirements'!$D$61,0)</f>
        <v>0</v>
      </c>
      <c r="G49" s="72">
        <f>ROUND('2023 plant additions'!G49*'2023 plant retirements'!$D$61,0)</f>
        <v>0</v>
      </c>
      <c r="H49" s="72">
        <f>ROUND('2023 plant additions'!H49*'2023 plant retirements'!$D$61,0)</f>
        <v>0</v>
      </c>
      <c r="I49" s="72">
        <f>ROUND('2023 plant additions'!I49*'2023 plant retirements'!$D$61,0)</f>
        <v>0</v>
      </c>
      <c r="J49" s="72">
        <f>ROUND('2023 plant additions'!J49*'2023 plant retirements'!$D$61,0)</f>
        <v>0</v>
      </c>
      <c r="K49" s="72">
        <f>ROUND('2023 plant additions'!K49*'2023 plant retirements'!$D$61,0)</f>
        <v>0</v>
      </c>
      <c r="L49" s="72">
        <f>ROUND('2023 plant additions'!L49*'2023 plant retirements'!$D$61,0)</f>
        <v>0</v>
      </c>
      <c r="M49" s="72">
        <f>ROUND('2023 plant additions'!M49*'2023 plant retirements'!$D$61,0)</f>
        <v>0</v>
      </c>
      <c r="N49" s="72">
        <f>ROUND('2023 plant additions'!N49*'2023 plant retirements'!$D$61,0)</f>
        <v>0</v>
      </c>
      <c r="O49" s="72">
        <f>ROUND('2023 plant additions'!O49*'2023 plant retirements'!$D$61,0)</f>
        <v>0</v>
      </c>
      <c r="P49" s="23">
        <f t="shared" si="0"/>
        <v>0</v>
      </c>
    </row>
    <row r="50" spans="1:16">
      <c r="A50" s="17">
        <f t="shared" si="1"/>
        <v>36</v>
      </c>
      <c r="B50" s="18" t="s">
        <v>70</v>
      </c>
      <c r="C50" s="19" t="s">
        <v>71</v>
      </c>
      <c r="D50" s="72">
        <f>ROUND('2023 plant additions'!D50*'2023 plant retirements'!$D$61,0)</f>
        <v>0</v>
      </c>
      <c r="E50" s="72">
        <f>ROUND('2023 plant additions'!E50*'2023 plant retirements'!$D$61,0)</f>
        <v>0</v>
      </c>
      <c r="F50" s="72">
        <f>ROUND('2023 plant additions'!F50*'2023 plant retirements'!$D$61,0)</f>
        <v>0</v>
      </c>
      <c r="G50" s="72">
        <f>ROUND('2023 plant additions'!G50*'2023 plant retirements'!$D$61,0)</f>
        <v>0</v>
      </c>
      <c r="H50" s="72">
        <f>ROUND('2023 plant additions'!H50*'2023 plant retirements'!$D$61,0)</f>
        <v>0</v>
      </c>
      <c r="I50" s="72">
        <f>ROUND('2023 plant additions'!I50*'2023 plant retirements'!$D$61,0)</f>
        <v>0</v>
      </c>
      <c r="J50" s="72">
        <f>ROUND('2023 plant additions'!J50*'2023 plant retirements'!$D$61,0)</f>
        <v>0</v>
      </c>
      <c r="K50" s="72">
        <f>ROUND('2023 plant additions'!K50*'2023 plant retirements'!$D$61,0)</f>
        <v>0</v>
      </c>
      <c r="L50" s="72">
        <f>ROUND('2023 plant additions'!L50*'2023 plant retirements'!$D$61,0)</f>
        <v>0</v>
      </c>
      <c r="M50" s="72">
        <f>ROUND('2023 plant additions'!M50*'2023 plant retirements'!$D$61,0)</f>
        <v>0</v>
      </c>
      <c r="N50" s="72">
        <f>ROUND('2023 plant additions'!N50*'2023 plant retirements'!$D$61,0)</f>
        <v>0</v>
      </c>
      <c r="O50" s="72">
        <f>ROUND('2023 plant additions'!O50*'2023 plant retirements'!$D$61,0)</f>
        <v>0</v>
      </c>
      <c r="P50" s="23">
        <f t="shared" si="0"/>
        <v>0</v>
      </c>
    </row>
    <row r="51" spans="1:16">
      <c r="A51" s="17">
        <f t="shared" si="1"/>
        <v>37</v>
      </c>
      <c r="B51" s="18" t="s">
        <v>72</v>
      </c>
      <c r="C51" s="19" t="s">
        <v>73</v>
      </c>
      <c r="D51" s="72">
        <f>ROUND('2023 plant additions'!D51*'2023 plant retirements'!$D$61,0)</f>
        <v>0</v>
      </c>
      <c r="E51" s="72">
        <f>ROUND('2023 plant additions'!E51*'2023 plant retirements'!$D$61,0)</f>
        <v>0</v>
      </c>
      <c r="F51" s="72">
        <f>ROUND('2023 plant additions'!F51*'2023 plant retirements'!$D$61,0)</f>
        <v>0</v>
      </c>
      <c r="G51" s="72">
        <f>ROUND('2023 plant additions'!G51*'2023 plant retirements'!$D$61,0)</f>
        <v>0</v>
      </c>
      <c r="H51" s="72">
        <f>ROUND('2023 plant additions'!H51*'2023 plant retirements'!$D$61,0)</f>
        <v>0</v>
      </c>
      <c r="I51" s="72">
        <f>ROUND('2023 plant additions'!I51*'2023 plant retirements'!$D$61,0)</f>
        <v>0</v>
      </c>
      <c r="J51" s="72">
        <f>ROUND('2023 plant additions'!J51*'2023 plant retirements'!$D$61,0)</f>
        <v>0</v>
      </c>
      <c r="K51" s="72">
        <f>ROUND('2023 plant additions'!K51*'2023 plant retirements'!$D$61,0)</f>
        <v>0</v>
      </c>
      <c r="L51" s="72">
        <f>ROUND('2023 plant additions'!L51*'2023 plant retirements'!$D$61,0)</f>
        <v>0</v>
      </c>
      <c r="M51" s="72">
        <f>ROUND('2023 plant additions'!M51*'2023 plant retirements'!$D$61,0)</f>
        <v>0</v>
      </c>
      <c r="N51" s="72">
        <f>ROUND('2023 plant additions'!N51*'2023 plant retirements'!$D$61,0)</f>
        <v>0</v>
      </c>
      <c r="O51" s="72">
        <f>ROUND('2023 plant additions'!O51*'2023 plant retirements'!$D$61,0)</f>
        <v>0</v>
      </c>
      <c r="P51" s="23">
        <f t="shared" si="0"/>
        <v>0</v>
      </c>
    </row>
    <row r="52" spans="1:16">
      <c r="A52" s="17">
        <f t="shared" si="1"/>
        <v>38</v>
      </c>
      <c r="B52" s="18" t="s">
        <v>74</v>
      </c>
      <c r="C52" s="19" t="s">
        <v>75</v>
      </c>
      <c r="D52" s="72">
        <f>ROUND('2023 plant additions'!D52*'2023 plant retirements'!$D$61,0)</f>
        <v>0</v>
      </c>
      <c r="E52" s="72">
        <f>ROUND('2023 plant additions'!E52*'2023 plant retirements'!$D$61,0)</f>
        <v>0</v>
      </c>
      <c r="F52" s="72">
        <f>ROUND('2023 plant additions'!F52*'2023 plant retirements'!$D$61,0)</f>
        <v>0</v>
      </c>
      <c r="G52" s="72">
        <f>ROUND('2023 plant additions'!G52*'2023 plant retirements'!$D$61,0)</f>
        <v>0</v>
      </c>
      <c r="H52" s="72">
        <f>ROUND('2023 plant additions'!H52*'2023 plant retirements'!$D$61,0)</f>
        <v>0</v>
      </c>
      <c r="I52" s="72">
        <f>ROUND('2023 plant additions'!I52*'2023 plant retirements'!$D$61,0)</f>
        <v>0</v>
      </c>
      <c r="J52" s="72">
        <f>ROUND('2023 plant additions'!J52*'2023 plant retirements'!$D$61,0)</f>
        <v>0</v>
      </c>
      <c r="K52" s="72">
        <f>ROUND('2023 plant additions'!K52*'2023 plant retirements'!$D$61,0)</f>
        <v>0</v>
      </c>
      <c r="L52" s="72">
        <f>ROUND('2023 plant additions'!L52*'2023 plant retirements'!$D$61,0)</f>
        <v>0</v>
      </c>
      <c r="M52" s="72">
        <f>ROUND('2023 plant additions'!M52*'2023 plant retirements'!$D$61,0)</f>
        <v>0</v>
      </c>
      <c r="N52" s="72">
        <f>ROUND('2023 plant additions'!N52*'2023 plant retirements'!$D$61,0)</f>
        <v>0</v>
      </c>
      <c r="O52" s="72">
        <f>ROUND('2023 plant additions'!O52*'2023 plant retirements'!$D$61,0)</f>
        <v>0</v>
      </c>
      <c r="P52" s="23">
        <f t="shared" si="0"/>
        <v>0</v>
      </c>
    </row>
    <row r="53" spans="1:16">
      <c r="A53" s="26"/>
      <c r="B53" s="27"/>
      <c r="C53" s="4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29"/>
    </row>
    <row r="54" spans="1:16"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</row>
    <row r="55" spans="1:16" ht="15.75" thickBot="1">
      <c r="A55" s="4">
        <v>39</v>
      </c>
      <c r="C55" s="1" t="s">
        <v>85</v>
      </c>
      <c r="D55" s="31">
        <f t="shared" ref="D55:O55" si="2">SUM(D15:D54)</f>
        <v>0</v>
      </c>
      <c r="E55" s="31">
        <f t="shared" si="2"/>
        <v>0</v>
      </c>
      <c r="F55" s="31">
        <f t="shared" si="2"/>
        <v>0</v>
      </c>
      <c r="G55" s="31">
        <f t="shared" si="2"/>
        <v>0</v>
      </c>
      <c r="H55" s="31">
        <f t="shared" si="2"/>
        <v>0</v>
      </c>
      <c r="I55" s="31">
        <f t="shared" si="2"/>
        <v>0</v>
      </c>
      <c r="J55" s="31">
        <f t="shared" si="2"/>
        <v>0</v>
      </c>
      <c r="K55" s="31">
        <f t="shared" si="2"/>
        <v>0</v>
      </c>
      <c r="L55" s="31">
        <f t="shared" si="2"/>
        <v>0</v>
      </c>
      <c r="M55" s="31">
        <f t="shared" si="2"/>
        <v>0</v>
      </c>
      <c r="N55" s="31">
        <f t="shared" si="2"/>
        <v>0</v>
      </c>
      <c r="O55" s="31">
        <f t="shared" si="2"/>
        <v>0</v>
      </c>
      <c r="P55" s="31">
        <f>SUM(P15:P54)</f>
        <v>0</v>
      </c>
    </row>
    <row r="56" spans="1:16" ht="15.75" thickTop="1"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ht="15.75" thickBot="1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>
      <c r="A58" s="1" t="s">
        <v>77</v>
      </c>
      <c r="D58" s="29"/>
      <c r="E58" s="29"/>
      <c r="F58" s="29"/>
      <c r="G58" s="29"/>
      <c r="H58" s="29"/>
      <c r="I58" s="29"/>
      <c r="J58" s="33" t="s">
        <v>112</v>
      </c>
      <c r="K58" s="29"/>
      <c r="L58" s="29"/>
      <c r="M58" s="29"/>
      <c r="N58" s="29"/>
      <c r="O58" s="33"/>
      <c r="P58" s="29"/>
    </row>
    <row r="59" spans="1:16">
      <c r="A59" s="34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1" spans="1:16">
      <c r="D61" s="7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43" workbookViewId="0">
      <selection activeCell="E33" sqref="E33"/>
    </sheetView>
  </sheetViews>
  <sheetFormatPr defaultColWidth="12.140625" defaultRowHeight="15"/>
  <cols>
    <col min="1" max="1" width="11.42578125" style="50" customWidth="1"/>
    <col min="2" max="2" width="11.42578125" style="42" customWidth="1"/>
    <col min="3" max="3" width="46.42578125" style="42" customWidth="1"/>
    <col min="4" max="8" width="33" style="42" customWidth="1"/>
    <col min="9" max="19" width="12.140625" style="42"/>
    <col min="20" max="20" width="35" style="42" customWidth="1"/>
    <col min="21" max="38" width="12.140625" style="42"/>
    <col min="39" max="39" width="7.5703125" style="42" customWidth="1"/>
    <col min="40" max="40" width="35" style="42" customWidth="1"/>
    <col min="41" max="41" width="6.42578125" style="42" customWidth="1"/>
    <col min="42" max="42" width="11" style="42" customWidth="1"/>
    <col min="43" max="43" width="3" style="42" customWidth="1"/>
    <col min="44" max="256" width="12.140625" style="42"/>
    <col min="257" max="258" width="11.42578125" style="42" customWidth="1"/>
    <col min="259" max="259" width="46.42578125" style="42" customWidth="1"/>
    <col min="260" max="264" width="33" style="42" customWidth="1"/>
    <col min="265" max="275" width="12.140625" style="42"/>
    <col min="276" max="276" width="35" style="42" customWidth="1"/>
    <col min="277" max="294" width="12.140625" style="42"/>
    <col min="295" max="295" width="7.5703125" style="42" customWidth="1"/>
    <col min="296" max="296" width="35" style="42" customWidth="1"/>
    <col min="297" max="297" width="6.42578125" style="42" customWidth="1"/>
    <col min="298" max="298" width="11" style="42" customWidth="1"/>
    <col min="299" max="299" width="3" style="42" customWidth="1"/>
    <col min="300" max="512" width="12.140625" style="42"/>
    <col min="513" max="514" width="11.42578125" style="42" customWidth="1"/>
    <col min="515" max="515" width="46.42578125" style="42" customWidth="1"/>
    <col min="516" max="520" width="33" style="42" customWidth="1"/>
    <col min="521" max="531" width="12.140625" style="42"/>
    <col min="532" max="532" width="35" style="42" customWidth="1"/>
    <col min="533" max="550" width="12.140625" style="42"/>
    <col min="551" max="551" width="7.5703125" style="42" customWidth="1"/>
    <col min="552" max="552" width="35" style="42" customWidth="1"/>
    <col min="553" max="553" width="6.42578125" style="42" customWidth="1"/>
    <col min="554" max="554" width="11" style="42" customWidth="1"/>
    <col min="555" max="555" width="3" style="42" customWidth="1"/>
    <col min="556" max="768" width="12.140625" style="42"/>
    <col min="769" max="770" width="11.42578125" style="42" customWidth="1"/>
    <col min="771" max="771" width="46.42578125" style="42" customWidth="1"/>
    <col min="772" max="776" width="33" style="42" customWidth="1"/>
    <col min="777" max="787" width="12.140625" style="42"/>
    <col min="788" max="788" width="35" style="42" customWidth="1"/>
    <col min="789" max="806" width="12.140625" style="42"/>
    <col min="807" max="807" width="7.5703125" style="42" customWidth="1"/>
    <col min="808" max="808" width="35" style="42" customWidth="1"/>
    <col min="809" max="809" width="6.42578125" style="42" customWidth="1"/>
    <col min="810" max="810" width="11" style="42" customWidth="1"/>
    <col min="811" max="811" width="3" style="42" customWidth="1"/>
    <col min="812" max="1024" width="12.140625" style="42"/>
    <col min="1025" max="1026" width="11.42578125" style="42" customWidth="1"/>
    <col min="1027" max="1027" width="46.42578125" style="42" customWidth="1"/>
    <col min="1028" max="1032" width="33" style="42" customWidth="1"/>
    <col min="1033" max="1043" width="12.140625" style="42"/>
    <col min="1044" max="1044" width="35" style="42" customWidth="1"/>
    <col min="1045" max="1062" width="12.140625" style="42"/>
    <col min="1063" max="1063" width="7.5703125" style="42" customWidth="1"/>
    <col min="1064" max="1064" width="35" style="42" customWidth="1"/>
    <col min="1065" max="1065" width="6.42578125" style="42" customWidth="1"/>
    <col min="1066" max="1066" width="11" style="42" customWidth="1"/>
    <col min="1067" max="1067" width="3" style="42" customWidth="1"/>
    <col min="1068" max="1280" width="12.140625" style="42"/>
    <col min="1281" max="1282" width="11.42578125" style="42" customWidth="1"/>
    <col min="1283" max="1283" width="46.42578125" style="42" customWidth="1"/>
    <col min="1284" max="1288" width="33" style="42" customWidth="1"/>
    <col min="1289" max="1299" width="12.140625" style="42"/>
    <col min="1300" max="1300" width="35" style="42" customWidth="1"/>
    <col min="1301" max="1318" width="12.140625" style="42"/>
    <col min="1319" max="1319" width="7.5703125" style="42" customWidth="1"/>
    <col min="1320" max="1320" width="35" style="42" customWidth="1"/>
    <col min="1321" max="1321" width="6.42578125" style="42" customWidth="1"/>
    <col min="1322" max="1322" width="11" style="42" customWidth="1"/>
    <col min="1323" max="1323" width="3" style="42" customWidth="1"/>
    <col min="1324" max="1536" width="12.140625" style="42"/>
    <col min="1537" max="1538" width="11.42578125" style="42" customWidth="1"/>
    <col min="1539" max="1539" width="46.42578125" style="42" customWidth="1"/>
    <col min="1540" max="1544" width="33" style="42" customWidth="1"/>
    <col min="1545" max="1555" width="12.140625" style="42"/>
    <col min="1556" max="1556" width="35" style="42" customWidth="1"/>
    <col min="1557" max="1574" width="12.140625" style="42"/>
    <col min="1575" max="1575" width="7.5703125" style="42" customWidth="1"/>
    <col min="1576" max="1576" width="35" style="42" customWidth="1"/>
    <col min="1577" max="1577" width="6.42578125" style="42" customWidth="1"/>
    <col min="1578" max="1578" width="11" style="42" customWidth="1"/>
    <col min="1579" max="1579" width="3" style="42" customWidth="1"/>
    <col min="1580" max="1792" width="12.140625" style="42"/>
    <col min="1793" max="1794" width="11.42578125" style="42" customWidth="1"/>
    <col min="1795" max="1795" width="46.42578125" style="42" customWidth="1"/>
    <col min="1796" max="1800" width="33" style="42" customWidth="1"/>
    <col min="1801" max="1811" width="12.140625" style="42"/>
    <col min="1812" max="1812" width="35" style="42" customWidth="1"/>
    <col min="1813" max="1830" width="12.140625" style="42"/>
    <col min="1831" max="1831" width="7.5703125" style="42" customWidth="1"/>
    <col min="1832" max="1832" width="35" style="42" customWidth="1"/>
    <col min="1833" max="1833" width="6.42578125" style="42" customWidth="1"/>
    <col min="1834" max="1834" width="11" style="42" customWidth="1"/>
    <col min="1835" max="1835" width="3" style="42" customWidth="1"/>
    <col min="1836" max="2048" width="12.140625" style="42"/>
    <col min="2049" max="2050" width="11.42578125" style="42" customWidth="1"/>
    <col min="2051" max="2051" width="46.42578125" style="42" customWidth="1"/>
    <col min="2052" max="2056" width="33" style="42" customWidth="1"/>
    <col min="2057" max="2067" width="12.140625" style="42"/>
    <col min="2068" max="2068" width="35" style="42" customWidth="1"/>
    <col min="2069" max="2086" width="12.140625" style="42"/>
    <col min="2087" max="2087" width="7.5703125" style="42" customWidth="1"/>
    <col min="2088" max="2088" width="35" style="42" customWidth="1"/>
    <col min="2089" max="2089" width="6.42578125" style="42" customWidth="1"/>
    <col min="2090" max="2090" width="11" style="42" customWidth="1"/>
    <col min="2091" max="2091" width="3" style="42" customWidth="1"/>
    <col min="2092" max="2304" width="12.140625" style="42"/>
    <col min="2305" max="2306" width="11.42578125" style="42" customWidth="1"/>
    <col min="2307" max="2307" width="46.42578125" style="42" customWidth="1"/>
    <col min="2308" max="2312" width="33" style="42" customWidth="1"/>
    <col min="2313" max="2323" width="12.140625" style="42"/>
    <col min="2324" max="2324" width="35" style="42" customWidth="1"/>
    <col min="2325" max="2342" width="12.140625" style="42"/>
    <col min="2343" max="2343" width="7.5703125" style="42" customWidth="1"/>
    <col min="2344" max="2344" width="35" style="42" customWidth="1"/>
    <col min="2345" max="2345" width="6.42578125" style="42" customWidth="1"/>
    <col min="2346" max="2346" width="11" style="42" customWidth="1"/>
    <col min="2347" max="2347" width="3" style="42" customWidth="1"/>
    <col min="2348" max="2560" width="12.140625" style="42"/>
    <col min="2561" max="2562" width="11.42578125" style="42" customWidth="1"/>
    <col min="2563" max="2563" width="46.42578125" style="42" customWidth="1"/>
    <col min="2564" max="2568" width="33" style="42" customWidth="1"/>
    <col min="2569" max="2579" width="12.140625" style="42"/>
    <col min="2580" max="2580" width="35" style="42" customWidth="1"/>
    <col min="2581" max="2598" width="12.140625" style="42"/>
    <col min="2599" max="2599" width="7.5703125" style="42" customWidth="1"/>
    <col min="2600" max="2600" width="35" style="42" customWidth="1"/>
    <col min="2601" max="2601" width="6.42578125" style="42" customWidth="1"/>
    <col min="2602" max="2602" width="11" style="42" customWidth="1"/>
    <col min="2603" max="2603" width="3" style="42" customWidth="1"/>
    <col min="2604" max="2816" width="12.140625" style="42"/>
    <col min="2817" max="2818" width="11.42578125" style="42" customWidth="1"/>
    <col min="2819" max="2819" width="46.42578125" style="42" customWidth="1"/>
    <col min="2820" max="2824" width="33" style="42" customWidth="1"/>
    <col min="2825" max="2835" width="12.140625" style="42"/>
    <col min="2836" max="2836" width="35" style="42" customWidth="1"/>
    <col min="2837" max="2854" width="12.140625" style="42"/>
    <col min="2855" max="2855" width="7.5703125" style="42" customWidth="1"/>
    <col min="2856" max="2856" width="35" style="42" customWidth="1"/>
    <col min="2857" max="2857" width="6.42578125" style="42" customWidth="1"/>
    <col min="2858" max="2858" width="11" style="42" customWidth="1"/>
    <col min="2859" max="2859" width="3" style="42" customWidth="1"/>
    <col min="2860" max="3072" width="12.140625" style="42"/>
    <col min="3073" max="3074" width="11.42578125" style="42" customWidth="1"/>
    <col min="3075" max="3075" width="46.42578125" style="42" customWidth="1"/>
    <col min="3076" max="3080" width="33" style="42" customWidth="1"/>
    <col min="3081" max="3091" width="12.140625" style="42"/>
    <col min="3092" max="3092" width="35" style="42" customWidth="1"/>
    <col min="3093" max="3110" width="12.140625" style="42"/>
    <col min="3111" max="3111" width="7.5703125" style="42" customWidth="1"/>
    <col min="3112" max="3112" width="35" style="42" customWidth="1"/>
    <col min="3113" max="3113" width="6.42578125" style="42" customWidth="1"/>
    <col min="3114" max="3114" width="11" style="42" customWidth="1"/>
    <col min="3115" max="3115" width="3" style="42" customWidth="1"/>
    <col min="3116" max="3328" width="12.140625" style="42"/>
    <col min="3329" max="3330" width="11.42578125" style="42" customWidth="1"/>
    <col min="3331" max="3331" width="46.42578125" style="42" customWidth="1"/>
    <col min="3332" max="3336" width="33" style="42" customWidth="1"/>
    <col min="3337" max="3347" width="12.140625" style="42"/>
    <col min="3348" max="3348" width="35" style="42" customWidth="1"/>
    <col min="3349" max="3366" width="12.140625" style="42"/>
    <col min="3367" max="3367" width="7.5703125" style="42" customWidth="1"/>
    <col min="3368" max="3368" width="35" style="42" customWidth="1"/>
    <col min="3369" max="3369" width="6.42578125" style="42" customWidth="1"/>
    <col min="3370" max="3370" width="11" style="42" customWidth="1"/>
    <col min="3371" max="3371" width="3" style="42" customWidth="1"/>
    <col min="3372" max="3584" width="12.140625" style="42"/>
    <col min="3585" max="3586" width="11.42578125" style="42" customWidth="1"/>
    <col min="3587" max="3587" width="46.42578125" style="42" customWidth="1"/>
    <col min="3588" max="3592" width="33" style="42" customWidth="1"/>
    <col min="3593" max="3603" width="12.140625" style="42"/>
    <col min="3604" max="3604" width="35" style="42" customWidth="1"/>
    <col min="3605" max="3622" width="12.140625" style="42"/>
    <col min="3623" max="3623" width="7.5703125" style="42" customWidth="1"/>
    <col min="3624" max="3624" width="35" style="42" customWidth="1"/>
    <col min="3625" max="3625" width="6.42578125" style="42" customWidth="1"/>
    <col min="3626" max="3626" width="11" style="42" customWidth="1"/>
    <col min="3627" max="3627" width="3" style="42" customWidth="1"/>
    <col min="3628" max="3840" width="12.140625" style="42"/>
    <col min="3841" max="3842" width="11.42578125" style="42" customWidth="1"/>
    <col min="3843" max="3843" width="46.42578125" style="42" customWidth="1"/>
    <col min="3844" max="3848" width="33" style="42" customWidth="1"/>
    <col min="3849" max="3859" width="12.140625" style="42"/>
    <col min="3860" max="3860" width="35" style="42" customWidth="1"/>
    <col min="3861" max="3878" width="12.140625" style="42"/>
    <col min="3879" max="3879" width="7.5703125" style="42" customWidth="1"/>
    <col min="3880" max="3880" width="35" style="42" customWidth="1"/>
    <col min="3881" max="3881" width="6.42578125" style="42" customWidth="1"/>
    <col min="3882" max="3882" width="11" style="42" customWidth="1"/>
    <col min="3883" max="3883" width="3" style="42" customWidth="1"/>
    <col min="3884" max="4096" width="12.140625" style="42"/>
    <col min="4097" max="4098" width="11.42578125" style="42" customWidth="1"/>
    <col min="4099" max="4099" width="46.42578125" style="42" customWidth="1"/>
    <col min="4100" max="4104" width="33" style="42" customWidth="1"/>
    <col min="4105" max="4115" width="12.140625" style="42"/>
    <col min="4116" max="4116" width="35" style="42" customWidth="1"/>
    <col min="4117" max="4134" width="12.140625" style="42"/>
    <col min="4135" max="4135" width="7.5703125" style="42" customWidth="1"/>
    <col min="4136" max="4136" width="35" style="42" customWidth="1"/>
    <col min="4137" max="4137" width="6.42578125" style="42" customWidth="1"/>
    <col min="4138" max="4138" width="11" style="42" customWidth="1"/>
    <col min="4139" max="4139" width="3" style="42" customWidth="1"/>
    <col min="4140" max="4352" width="12.140625" style="42"/>
    <col min="4353" max="4354" width="11.42578125" style="42" customWidth="1"/>
    <col min="4355" max="4355" width="46.42578125" style="42" customWidth="1"/>
    <col min="4356" max="4360" width="33" style="42" customWidth="1"/>
    <col min="4361" max="4371" width="12.140625" style="42"/>
    <col min="4372" max="4372" width="35" style="42" customWidth="1"/>
    <col min="4373" max="4390" width="12.140625" style="42"/>
    <col min="4391" max="4391" width="7.5703125" style="42" customWidth="1"/>
    <col min="4392" max="4392" width="35" style="42" customWidth="1"/>
    <col min="4393" max="4393" width="6.42578125" style="42" customWidth="1"/>
    <col min="4394" max="4394" width="11" style="42" customWidth="1"/>
    <col min="4395" max="4395" width="3" style="42" customWidth="1"/>
    <col min="4396" max="4608" width="12.140625" style="42"/>
    <col min="4609" max="4610" width="11.42578125" style="42" customWidth="1"/>
    <col min="4611" max="4611" width="46.42578125" style="42" customWidth="1"/>
    <col min="4612" max="4616" width="33" style="42" customWidth="1"/>
    <col min="4617" max="4627" width="12.140625" style="42"/>
    <col min="4628" max="4628" width="35" style="42" customWidth="1"/>
    <col min="4629" max="4646" width="12.140625" style="42"/>
    <col min="4647" max="4647" width="7.5703125" style="42" customWidth="1"/>
    <col min="4648" max="4648" width="35" style="42" customWidth="1"/>
    <col min="4649" max="4649" width="6.42578125" style="42" customWidth="1"/>
    <col min="4650" max="4650" width="11" style="42" customWidth="1"/>
    <col min="4651" max="4651" width="3" style="42" customWidth="1"/>
    <col min="4652" max="4864" width="12.140625" style="42"/>
    <col min="4865" max="4866" width="11.42578125" style="42" customWidth="1"/>
    <col min="4867" max="4867" width="46.42578125" style="42" customWidth="1"/>
    <col min="4868" max="4872" width="33" style="42" customWidth="1"/>
    <col min="4873" max="4883" width="12.140625" style="42"/>
    <col min="4884" max="4884" width="35" style="42" customWidth="1"/>
    <col min="4885" max="4902" width="12.140625" style="42"/>
    <col min="4903" max="4903" width="7.5703125" style="42" customWidth="1"/>
    <col min="4904" max="4904" width="35" style="42" customWidth="1"/>
    <col min="4905" max="4905" width="6.42578125" style="42" customWidth="1"/>
    <col min="4906" max="4906" width="11" style="42" customWidth="1"/>
    <col min="4907" max="4907" width="3" style="42" customWidth="1"/>
    <col min="4908" max="5120" width="12.140625" style="42"/>
    <col min="5121" max="5122" width="11.42578125" style="42" customWidth="1"/>
    <col min="5123" max="5123" width="46.42578125" style="42" customWidth="1"/>
    <col min="5124" max="5128" width="33" style="42" customWidth="1"/>
    <col min="5129" max="5139" width="12.140625" style="42"/>
    <col min="5140" max="5140" width="35" style="42" customWidth="1"/>
    <col min="5141" max="5158" width="12.140625" style="42"/>
    <col min="5159" max="5159" width="7.5703125" style="42" customWidth="1"/>
    <col min="5160" max="5160" width="35" style="42" customWidth="1"/>
    <col min="5161" max="5161" width="6.42578125" style="42" customWidth="1"/>
    <col min="5162" max="5162" width="11" style="42" customWidth="1"/>
    <col min="5163" max="5163" width="3" style="42" customWidth="1"/>
    <col min="5164" max="5376" width="12.140625" style="42"/>
    <col min="5377" max="5378" width="11.42578125" style="42" customWidth="1"/>
    <col min="5379" max="5379" width="46.42578125" style="42" customWidth="1"/>
    <col min="5380" max="5384" width="33" style="42" customWidth="1"/>
    <col min="5385" max="5395" width="12.140625" style="42"/>
    <col min="5396" max="5396" width="35" style="42" customWidth="1"/>
    <col min="5397" max="5414" width="12.140625" style="42"/>
    <col min="5415" max="5415" width="7.5703125" style="42" customWidth="1"/>
    <col min="5416" max="5416" width="35" style="42" customWidth="1"/>
    <col min="5417" max="5417" width="6.42578125" style="42" customWidth="1"/>
    <col min="5418" max="5418" width="11" style="42" customWidth="1"/>
    <col min="5419" max="5419" width="3" style="42" customWidth="1"/>
    <col min="5420" max="5632" width="12.140625" style="42"/>
    <col min="5633" max="5634" width="11.42578125" style="42" customWidth="1"/>
    <col min="5635" max="5635" width="46.42578125" style="42" customWidth="1"/>
    <col min="5636" max="5640" width="33" style="42" customWidth="1"/>
    <col min="5641" max="5651" width="12.140625" style="42"/>
    <col min="5652" max="5652" width="35" style="42" customWidth="1"/>
    <col min="5653" max="5670" width="12.140625" style="42"/>
    <col min="5671" max="5671" width="7.5703125" style="42" customWidth="1"/>
    <col min="5672" max="5672" width="35" style="42" customWidth="1"/>
    <col min="5673" max="5673" width="6.42578125" style="42" customWidth="1"/>
    <col min="5674" max="5674" width="11" style="42" customWidth="1"/>
    <col min="5675" max="5675" width="3" style="42" customWidth="1"/>
    <col min="5676" max="5888" width="12.140625" style="42"/>
    <col min="5889" max="5890" width="11.42578125" style="42" customWidth="1"/>
    <col min="5891" max="5891" width="46.42578125" style="42" customWidth="1"/>
    <col min="5892" max="5896" width="33" style="42" customWidth="1"/>
    <col min="5897" max="5907" width="12.140625" style="42"/>
    <col min="5908" max="5908" width="35" style="42" customWidth="1"/>
    <col min="5909" max="5926" width="12.140625" style="42"/>
    <col min="5927" max="5927" width="7.5703125" style="42" customWidth="1"/>
    <col min="5928" max="5928" width="35" style="42" customWidth="1"/>
    <col min="5929" max="5929" width="6.42578125" style="42" customWidth="1"/>
    <col min="5930" max="5930" width="11" style="42" customWidth="1"/>
    <col min="5931" max="5931" width="3" style="42" customWidth="1"/>
    <col min="5932" max="6144" width="12.140625" style="42"/>
    <col min="6145" max="6146" width="11.42578125" style="42" customWidth="1"/>
    <col min="6147" max="6147" width="46.42578125" style="42" customWidth="1"/>
    <col min="6148" max="6152" width="33" style="42" customWidth="1"/>
    <col min="6153" max="6163" width="12.140625" style="42"/>
    <col min="6164" max="6164" width="35" style="42" customWidth="1"/>
    <col min="6165" max="6182" width="12.140625" style="42"/>
    <col min="6183" max="6183" width="7.5703125" style="42" customWidth="1"/>
    <col min="6184" max="6184" width="35" style="42" customWidth="1"/>
    <col min="6185" max="6185" width="6.42578125" style="42" customWidth="1"/>
    <col min="6186" max="6186" width="11" style="42" customWidth="1"/>
    <col min="6187" max="6187" width="3" style="42" customWidth="1"/>
    <col min="6188" max="6400" width="12.140625" style="42"/>
    <col min="6401" max="6402" width="11.42578125" style="42" customWidth="1"/>
    <col min="6403" max="6403" width="46.42578125" style="42" customWidth="1"/>
    <col min="6404" max="6408" width="33" style="42" customWidth="1"/>
    <col min="6409" max="6419" width="12.140625" style="42"/>
    <col min="6420" max="6420" width="35" style="42" customWidth="1"/>
    <col min="6421" max="6438" width="12.140625" style="42"/>
    <col min="6439" max="6439" width="7.5703125" style="42" customWidth="1"/>
    <col min="6440" max="6440" width="35" style="42" customWidth="1"/>
    <col min="6441" max="6441" width="6.42578125" style="42" customWidth="1"/>
    <col min="6442" max="6442" width="11" style="42" customWidth="1"/>
    <col min="6443" max="6443" width="3" style="42" customWidth="1"/>
    <col min="6444" max="6656" width="12.140625" style="42"/>
    <col min="6657" max="6658" width="11.42578125" style="42" customWidth="1"/>
    <col min="6659" max="6659" width="46.42578125" style="42" customWidth="1"/>
    <col min="6660" max="6664" width="33" style="42" customWidth="1"/>
    <col min="6665" max="6675" width="12.140625" style="42"/>
    <col min="6676" max="6676" width="35" style="42" customWidth="1"/>
    <col min="6677" max="6694" width="12.140625" style="42"/>
    <col min="6695" max="6695" width="7.5703125" style="42" customWidth="1"/>
    <col min="6696" max="6696" width="35" style="42" customWidth="1"/>
    <col min="6697" max="6697" width="6.42578125" style="42" customWidth="1"/>
    <col min="6698" max="6698" width="11" style="42" customWidth="1"/>
    <col min="6699" max="6699" width="3" style="42" customWidth="1"/>
    <col min="6700" max="6912" width="12.140625" style="42"/>
    <col min="6913" max="6914" width="11.42578125" style="42" customWidth="1"/>
    <col min="6915" max="6915" width="46.42578125" style="42" customWidth="1"/>
    <col min="6916" max="6920" width="33" style="42" customWidth="1"/>
    <col min="6921" max="6931" width="12.140625" style="42"/>
    <col min="6932" max="6932" width="35" style="42" customWidth="1"/>
    <col min="6933" max="6950" width="12.140625" style="42"/>
    <col min="6951" max="6951" width="7.5703125" style="42" customWidth="1"/>
    <col min="6952" max="6952" width="35" style="42" customWidth="1"/>
    <col min="6953" max="6953" width="6.42578125" style="42" customWidth="1"/>
    <col min="6954" max="6954" width="11" style="42" customWidth="1"/>
    <col min="6955" max="6955" width="3" style="42" customWidth="1"/>
    <col min="6956" max="7168" width="12.140625" style="42"/>
    <col min="7169" max="7170" width="11.42578125" style="42" customWidth="1"/>
    <col min="7171" max="7171" width="46.42578125" style="42" customWidth="1"/>
    <col min="7172" max="7176" width="33" style="42" customWidth="1"/>
    <col min="7177" max="7187" width="12.140625" style="42"/>
    <col min="7188" max="7188" width="35" style="42" customWidth="1"/>
    <col min="7189" max="7206" width="12.140625" style="42"/>
    <col min="7207" max="7207" width="7.5703125" style="42" customWidth="1"/>
    <col min="7208" max="7208" width="35" style="42" customWidth="1"/>
    <col min="7209" max="7209" width="6.42578125" style="42" customWidth="1"/>
    <col min="7210" max="7210" width="11" style="42" customWidth="1"/>
    <col min="7211" max="7211" width="3" style="42" customWidth="1"/>
    <col min="7212" max="7424" width="12.140625" style="42"/>
    <col min="7425" max="7426" width="11.42578125" style="42" customWidth="1"/>
    <col min="7427" max="7427" width="46.42578125" style="42" customWidth="1"/>
    <col min="7428" max="7432" width="33" style="42" customWidth="1"/>
    <col min="7433" max="7443" width="12.140625" style="42"/>
    <col min="7444" max="7444" width="35" style="42" customWidth="1"/>
    <col min="7445" max="7462" width="12.140625" style="42"/>
    <col min="7463" max="7463" width="7.5703125" style="42" customWidth="1"/>
    <col min="7464" max="7464" width="35" style="42" customWidth="1"/>
    <col min="7465" max="7465" width="6.42578125" style="42" customWidth="1"/>
    <col min="7466" max="7466" width="11" style="42" customWidth="1"/>
    <col min="7467" max="7467" width="3" style="42" customWidth="1"/>
    <col min="7468" max="7680" width="12.140625" style="42"/>
    <col min="7681" max="7682" width="11.42578125" style="42" customWidth="1"/>
    <col min="7683" max="7683" width="46.42578125" style="42" customWidth="1"/>
    <col min="7684" max="7688" width="33" style="42" customWidth="1"/>
    <col min="7689" max="7699" width="12.140625" style="42"/>
    <col min="7700" max="7700" width="35" style="42" customWidth="1"/>
    <col min="7701" max="7718" width="12.140625" style="42"/>
    <col min="7719" max="7719" width="7.5703125" style="42" customWidth="1"/>
    <col min="7720" max="7720" width="35" style="42" customWidth="1"/>
    <col min="7721" max="7721" width="6.42578125" style="42" customWidth="1"/>
    <col min="7722" max="7722" width="11" style="42" customWidth="1"/>
    <col min="7723" max="7723" width="3" style="42" customWidth="1"/>
    <col min="7724" max="7936" width="12.140625" style="42"/>
    <col min="7937" max="7938" width="11.42578125" style="42" customWidth="1"/>
    <col min="7939" max="7939" width="46.42578125" style="42" customWidth="1"/>
    <col min="7940" max="7944" width="33" style="42" customWidth="1"/>
    <col min="7945" max="7955" width="12.140625" style="42"/>
    <col min="7956" max="7956" width="35" style="42" customWidth="1"/>
    <col min="7957" max="7974" width="12.140625" style="42"/>
    <col min="7975" max="7975" width="7.5703125" style="42" customWidth="1"/>
    <col min="7976" max="7976" width="35" style="42" customWidth="1"/>
    <col min="7977" max="7977" width="6.42578125" style="42" customWidth="1"/>
    <col min="7978" max="7978" width="11" style="42" customWidth="1"/>
    <col min="7979" max="7979" width="3" style="42" customWidth="1"/>
    <col min="7980" max="8192" width="12.140625" style="42"/>
    <col min="8193" max="8194" width="11.42578125" style="42" customWidth="1"/>
    <col min="8195" max="8195" width="46.42578125" style="42" customWidth="1"/>
    <col min="8196" max="8200" width="33" style="42" customWidth="1"/>
    <col min="8201" max="8211" width="12.140625" style="42"/>
    <col min="8212" max="8212" width="35" style="42" customWidth="1"/>
    <col min="8213" max="8230" width="12.140625" style="42"/>
    <col min="8231" max="8231" width="7.5703125" style="42" customWidth="1"/>
    <col min="8232" max="8232" width="35" style="42" customWidth="1"/>
    <col min="8233" max="8233" width="6.42578125" style="42" customWidth="1"/>
    <col min="8234" max="8234" width="11" style="42" customWidth="1"/>
    <col min="8235" max="8235" width="3" style="42" customWidth="1"/>
    <col min="8236" max="8448" width="12.140625" style="42"/>
    <col min="8449" max="8450" width="11.42578125" style="42" customWidth="1"/>
    <col min="8451" max="8451" width="46.42578125" style="42" customWidth="1"/>
    <col min="8452" max="8456" width="33" style="42" customWidth="1"/>
    <col min="8457" max="8467" width="12.140625" style="42"/>
    <col min="8468" max="8468" width="35" style="42" customWidth="1"/>
    <col min="8469" max="8486" width="12.140625" style="42"/>
    <col min="8487" max="8487" width="7.5703125" style="42" customWidth="1"/>
    <col min="8488" max="8488" width="35" style="42" customWidth="1"/>
    <col min="8489" max="8489" width="6.42578125" style="42" customWidth="1"/>
    <col min="8490" max="8490" width="11" style="42" customWidth="1"/>
    <col min="8491" max="8491" width="3" style="42" customWidth="1"/>
    <col min="8492" max="8704" width="12.140625" style="42"/>
    <col min="8705" max="8706" width="11.42578125" style="42" customWidth="1"/>
    <col min="8707" max="8707" width="46.42578125" style="42" customWidth="1"/>
    <col min="8708" max="8712" width="33" style="42" customWidth="1"/>
    <col min="8713" max="8723" width="12.140625" style="42"/>
    <col min="8724" max="8724" width="35" style="42" customWidth="1"/>
    <col min="8725" max="8742" width="12.140625" style="42"/>
    <col min="8743" max="8743" width="7.5703125" style="42" customWidth="1"/>
    <col min="8744" max="8744" width="35" style="42" customWidth="1"/>
    <col min="8745" max="8745" width="6.42578125" style="42" customWidth="1"/>
    <col min="8746" max="8746" width="11" style="42" customWidth="1"/>
    <col min="8747" max="8747" width="3" style="42" customWidth="1"/>
    <col min="8748" max="8960" width="12.140625" style="42"/>
    <col min="8961" max="8962" width="11.42578125" style="42" customWidth="1"/>
    <col min="8963" max="8963" width="46.42578125" style="42" customWidth="1"/>
    <col min="8964" max="8968" width="33" style="42" customWidth="1"/>
    <col min="8969" max="8979" width="12.140625" style="42"/>
    <col min="8980" max="8980" width="35" style="42" customWidth="1"/>
    <col min="8981" max="8998" width="12.140625" style="42"/>
    <col min="8999" max="8999" width="7.5703125" style="42" customWidth="1"/>
    <col min="9000" max="9000" width="35" style="42" customWidth="1"/>
    <col min="9001" max="9001" width="6.42578125" style="42" customWidth="1"/>
    <col min="9002" max="9002" width="11" style="42" customWidth="1"/>
    <col min="9003" max="9003" width="3" style="42" customWidth="1"/>
    <col min="9004" max="9216" width="12.140625" style="42"/>
    <col min="9217" max="9218" width="11.42578125" style="42" customWidth="1"/>
    <col min="9219" max="9219" width="46.42578125" style="42" customWidth="1"/>
    <col min="9220" max="9224" width="33" style="42" customWidth="1"/>
    <col min="9225" max="9235" width="12.140625" style="42"/>
    <col min="9236" max="9236" width="35" style="42" customWidth="1"/>
    <col min="9237" max="9254" width="12.140625" style="42"/>
    <col min="9255" max="9255" width="7.5703125" style="42" customWidth="1"/>
    <col min="9256" max="9256" width="35" style="42" customWidth="1"/>
    <col min="9257" max="9257" width="6.42578125" style="42" customWidth="1"/>
    <col min="9258" max="9258" width="11" style="42" customWidth="1"/>
    <col min="9259" max="9259" width="3" style="42" customWidth="1"/>
    <col min="9260" max="9472" width="12.140625" style="42"/>
    <col min="9473" max="9474" width="11.42578125" style="42" customWidth="1"/>
    <col min="9475" max="9475" width="46.42578125" style="42" customWidth="1"/>
    <col min="9476" max="9480" width="33" style="42" customWidth="1"/>
    <col min="9481" max="9491" width="12.140625" style="42"/>
    <col min="9492" max="9492" width="35" style="42" customWidth="1"/>
    <col min="9493" max="9510" width="12.140625" style="42"/>
    <col min="9511" max="9511" width="7.5703125" style="42" customWidth="1"/>
    <col min="9512" max="9512" width="35" style="42" customWidth="1"/>
    <col min="9513" max="9513" width="6.42578125" style="42" customWidth="1"/>
    <col min="9514" max="9514" width="11" style="42" customWidth="1"/>
    <col min="9515" max="9515" width="3" style="42" customWidth="1"/>
    <col min="9516" max="9728" width="12.140625" style="42"/>
    <col min="9729" max="9730" width="11.42578125" style="42" customWidth="1"/>
    <col min="9731" max="9731" width="46.42578125" style="42" customWidth="1"/>
    <col min="9732" max="9736" width="33" style="42" customWidth="1"/>
    <col min="9737" max="9747" width="12.140625" style="42"/>
    <col min="9748" max="9748" width="35" style="42" customWidth="1"/>
    <col min="9749" max="9766" width="12.140625" style="42"/>
    <col min="9767" max="9767" width="7.5703125" style="42" customWidth="1"/>
    <col min="9768" max="9768" width="35" style="42" customWidth="1"/>
    <col min="9769" max="9769" width="6.42578125" style="42" customWidth="1"/>
    <col min="9770" max="9770" width="11" style="42" customWidth="1"/>
    <col min="9771" max="9771" width="3" style="42" customWidth="1"/>
    <col min="9772" max="9984" width="12.140625" style="42"/>
    <col min="9985" max="9986" width="11.42578125" style="42" customWidth="1"/>
    <col min="9987" max="9987" width="46.42578125" style="42" customWidth="1"/>
    <col min="9988" max="9992" width="33" style="42" customWidth="1"/>
    <col min="9993" max="10003" width="12.140625" style="42"/>
    <col min="10004" max="10004" width="35" style="42" customWidth="1"/>
    <col min="10005" max="10022" width="12.140625" style="42"/>
    <col min="10023" max="10023" width="7.5703125" style="42" customWidth="1"/>
    <col min="10024" max="10024" width="35" style="42" customWidth="1"/>
    <col min="10025" max="10025" width="6.42578125" style="42" customWidth="1"/>
    <col min="10026" max="10026" width="11" style="42" customWidth="1"/>
    <col min="10027" max="10027" width="3" style="42" customWidth="1"/>
    <col min="10028" max="10240" width="12.140625" style="42"/>
    <col min="10241" max="10242" width="11.42578125" style="42" customWidth="1"/>
    <col min="10243" max="10243" width="46.42578125" style="42" customWidth="1"/>
    <col min="10244" max="10248" width="33" style="42" customWidth="1"/>
    <col min="10249" max="10259" width="12.140625" style="42"/>
    <col min="10260" max="10260" width="35" style="42" customWidth="1"/>
    <col min="10261" max="10278" width="12.140625" style="42"/>
    <col min="10279" max="10279" width="7.5703125" style="42" customWidth="1"/>
    <col min="10280" max="10280" width="35" style="42" customWidth="1"/>
    <col min="10281" max="10281" width="6.42578125" style="42" customWidth="1"/>
    <col min="10282" max="10282" width="11" style="42" customWidth="1"/>
    <col min="10283" max="10283" width="3" style="42" customWidth="1"/>
    <col min="10284" max="10496" width="12.140625" style="42"/>
    <col min="10497" max="10498" width="11.42578125" style="42" customWidth="1"/>
    <col min="10499" max="10499" width="46.42578125" style="42" customWidth="1"/>
    <col min="10500" max="10504" width="33" style="42" customWidth="1"/>
    <col min="10505" max="10515" width="12.140625" style="42"/>
    <col min="10516" max="10516" width="35" style="42" customWidth="1"/>
    <col min="10517" max="10534" width="12.140625" style="42"/>
    <col min="10535" max="10535" width="7.5703125" style="42" customWidth="1"/>
    <col min="10536" max="10536" width="35" style="42" customWidth="1"/>
    <col min="10537" max="10537" width="6.42578125" style="42" customWidth="1"/>
    <col min="10538" max="10538" width="11" style="42" customWidth="1"/>
    <col min="10539" max="10539" width="3" style="42" customWidth="1"/>
    <col min="10540" max="10752" width="12.140625" style="42"/>
    <col min="10753" max="10754" width="11.42578125" style="42" customWidth="1"/>
    <col min="10755" max="10755" width="46.42578125" style="42" customWidth="1"/>
    <col min="10756" max="10760" width="33" style="42" customWidth="1"/>
    <col min="10761" max="10771" width="12.140625" style="42"/>
    <col min="10772" max="10772" width="35" style="42" customWidth="1"/>
    <col min="10773" max="10790" width="12.140625" style="42"/>
    <col min="10791" max="10791" width="7.5703125" style="42" customWidth="1"/>
    <col min="10792" max="10792" width="35" style="42" customWidth="1"/>
    <col min="10793" max="10793" width="6.42578125" style="42" customWidth="1"/>
    <col min="10794" max="10794" width="11" style="42" customWidth="1"/>
    <col min="10795" max="10795" width="3" style="42" customWidth="1"/>
    <col min="10796" max="11008" width="12.140625" style="42"/>
    <col min="11009" max="11010" width="11.42578125" style="42" customWidth="1"/>
    <col min="11011" max="11011" width="46.42578125" style="42" customWidth="1"/>
    <col min="11012" max="11016" width="33" style="42" customWidth="1"/>
    <col min="11017" max="11027" width="12.140625" style="42"/>
    <col min="11028" max="11028" width="35" style="42" customWidth="1"/>
    <col min="11029" max="11046" width="12.140625" style="42"/>
    <col min="11047" max="11047" width="7.5703125" style="42" customWidth="1"/>
    <col min="11048" max="11048" width="35" style="42" customWidth="1"/>
    <col min="11049" max="11049" width="6.42578125" style="42" customWidth="1"/>
    <col min="11050" max="11050" width="11" style="42" customWidth="1"/>
    <col min="11051" max="11051" width="3" style="42" customWidth="1"/>
    <col min="11052" max="11264" width="12.140625" style="42"/>
    <col min="11265" max="11266" width="11.42578125" style="42" customWidth="1"/>
    <col min="11267" max="11267" width="46.42578125" style="42" customWidth="1"/>
    <col min="11268" max="11272" width="33" style="42" customWidth="1"/>
    <col min="11273" max="11283" width="12.140625" style="42"/>
    <col min="11284" max="11284" width="35" style="42" customWidth="1"/>
    <col min="11285" max="11302" width="12.140625" style="42"/>
    <col min="11303" max="11303" width="7.5703125" style="42" customWidth="1"/>
    <col min="11304" max="11304" width="35" style="42" customWidth="1"/>
    <col min="11305" max="11305" width="6.42578125" style="42" customWidth="1"/>
    <col min="11306" max="11306" width="11" style="42" customWidth="1"/>
    <col min="11307" max="11307" width="3" style="42" customWidth="1"/>
    <col min="11308" max="11520" width="12.140625" style="42"/>
    <col min="11521" max="11522" width="11.42578125" style="42" customWidth="1"/>
    <col min="11523" max="11523" width="46.42578125" style="42" customWidth="1"/>
    <col min="11524" max="11528" width="33" style="42" customWidth="1"/>
    <col min="11529" max="11539" width="12.140625" style="42"/>
    <col min="11540" max="11540" width="35" style="42" customWidth="1"/>
    <col min="11541" max="11558" width="12.140625" style="42"/>
    <col min="11559" max="11559" width="7.5703125" style="42" customWidth="1"/>
    <col min="11560" max="11560" width="35" style="42" customWidth="1"/>
    <col min="11561" max="11561" width="6.42578125" style="42" customWidth="1"/>
    <col min="11562" max="11562" width="11" style="42" customWidth="1"/>
    <col min="11563" max="11563" width="3" style="42" customWidth="1"/>
    <col min="11564" max="11776" width="12.140625" style="42"/>
    <col min="11777" max="11778" width="11.42578125" style="42" customWidth="1"/>
    <col min="11779" max="11779" width="46.42578125" style="42" customWidth="1"/>
    <col min="11780" max="11784" width="33" style="42" customWidth="1"/>
    <col min="11785" max="11795" width="12.140625" style="42"/>
    <col min="11796" max="11796" width="35" style="42" customWidth="1"/>
    <col min="11797" max="11814" width="12.140625" style="42"/>
    <col min="11815" max="11815" width="7.5703125" style="42" customWidth="1"/>
    <col min="11816" max="11816" width="35" style="42" customWidth="1"/>
    <col min="11817" max="11817" width="6.42578125" style="42" customWidth="1"/>
    <col min="11818" max="11818" width="11" style="42" customWidth="1"/>
    <col min="11819" max="11819" width="3" style="42" customWidth="1"/>
    <col min="11820" max="12032" width="12.140625" style="42"/>
    <col min="12033" max="12034" width="11.42578125" style="42" customWidth="1"/>
    <col min="12035" max="12035" width="46.42578125" style="42" customWidth="1"/>
    <col min="12036" max="12040" width="33" style="42" customWidth="1"/>
    <col min="12041" max="12051" width="12.140625" style="42"/>
    <col min="12052" max="12052" width="35" style="42" customWidth="1"/>
    <col min="12053" max="12070" width="12.140625" style="42"/>
    <col min="12071" max="12071" width="7.5703125" style="42" customWidth="1"/>
    <col min="12072" max="12072" width="35" style="42" customWidth="1"/>
    <col min="12073" max="12073" width="6.42578125" style="42" customWidth="1"/>
    <col min="12074" max="12074" width="11" style="42" customWidth="1"/>
    <col min="12075" max="12075" width="3" style="42" customWidth="1"/>
    <col min="12076" max="12288" width="12.140625" style="42"/>
    <col min="12289" max="12290" width="11.42578125" style="42" customWidth="1"/>
    <col min="12291" max="12291" width="46.42578125" style="42" customWidth="1"/>
    <col min="12292" max="12296" width="33" style="42" customWidth="1"/>
    <col min="12297" max="12307" width="12.140625" style="42"/>
    <col min="12308" max="12308" width="35" style="42" customWidth="1"/>
    <col min="12309" max="12326" width="12.140625" style="42"/>
    <col min="12327" max="12327" width="7.5703125" style="42" customWidth="1"/>
    <col min="12328" max="12328" width="35" style="42" customWidth="1"/>
    <col min="12329" max="12329" width="6.42578125" style="42" customWidth="1"/>
    <col min="12330" max="12330" width="11" style="42" customWidth="1"/>
    <col min="12331" max="12331" width="3" style="42" customWidth="1"/>
    <col min="12332" max="12544" width="12.140625" style="42"/>
    <col min="12545" max="12546" width="11.42578125" style="42" customWidth="1"/>
    <col min="12547" max="12547" width="46.42578125" style="42" customWidth="1"/>
    <col min="12548" max="12552" width="33" style="42" customWidth="1"/>
    <col min="12553" max="12563" width="12.140625" style="42"/>
    <col min="12564" max="12564" width="35" style="42" customWidth="1"/>
    <col min="12565" max="12582" width="12.140625" style="42"/>
    <col min="12583" max="12583" width="7.5703125" style="42" customWidth="1"/>
    <col min="12584" max="12584" width="35" style="42" customWidth="1"/>
    <col min="12585" max="12585" width="6.42578125" style="42" customWidth="1"/>
    <col min="12586" max="12586" width="11" style="42" customWidth="1"/>
    <col min="12587" max="12587" width="3" style="42" customWidth="1"/>
    <col min="12588" max="12800" width="12.140625" style="42"/>
    <col min="12801" max="12802" width="11.42578125" style="42" customWidth="1"/>
    <col min="12803" max="12803" width="46.42578125" style="42" customWidth="1"/>
    <col min="12804" max="12808" width="33" style="42" customWidth="1"/>
    <col min="12809" max="12819" width="12.140625" style="42"/>
    <col min="12820" max="12820" width="35" style="42" customWidth="1"/>
    <col min="12821" max="12838" width="12.140625" style="42"/>
    <col min="12839" max="12839" width="7.5703125" style="42" customWidth="1"/>
    <col min="12840" max="12840" width="35" style="42" customWidth="1"/>
    <col min="12841" max="12841" width="6.42578125" style="42" customWidth="1"/>
    <col min="12842" max="12842" width="11" style="42" customWidth="1"/>
    <col min="12843" max="12843" width="3" style="42" customWidth="1"/>
    <col min="12844" max="13056" width="12.140625" style="42"/>
    <col min="13057" max="13058" width="11.42578125" style="42" customWidth="1"/>
    <col min="13059" max="13059" width="46.42578125" style="42" customWidth="1"/>
    <col min="13060" max="13064" width="33" style="42" customWidth="1"/>
    <col min="13065" max="13075" width="12.140625" style="42"/>
    <col min="13076" max="13076" width="35" style="42" customWidth="1"/>
    <col min="13077" max="13094" width="12.140625" style="42"/>
    <col min="13095" max="13095" width="7.5703125" style="42" customWidth="1"/>
    <col min="13096" max="13096" width="35" style="42" customWidth="1"/>
    <col min="13097" max="13097" width="6.42578125" style="42" customWidth="1"/>
    <col min="13098" max="13098" width="11" style="42" customWidth="1"/>
    <col min="13099" max="13099" width="3" style="42" customWidth="1"/>
    <col min="13100" max="13312" width="12.140625" style="42"/>
    <col min="13313" max="13314" width="11.42578125" style="42" customWidth="1"/>
    <col min="13315" max="13315" width="46.42578125" style="42" customWidth="1"/>
    <col min="13316" max="13320" width="33" style="42" customWidth="1"/>
    <col min="13321" max="13331" width="12.140625" style="42"/>
    <col min="13332" max="13332" width="35" style="42" customWidth="1"/>
    <col min="13333" max="13350" width="12.140625" style="42"/>
    <col min="13351" max="13351" width="7.5703125" style="42" customWidth="1"/>
    <col min="13352" max="13352" width="35" style="42" customWidth="1"/>
    <col min="13353" max="13353" width="6.42578125" style="42" customWidth="1"/>
    <col min="13354" max="13354" width="11" style="42" customWidth="1"/>
    <col min="13355" max="13355" width="3" style="42" customWidth="1"/>
    <col min="13356" max="13568" width="12.140625" style="42"/>
    <col min="13569" max="13570" width="11.42578125" style="42" customWidth="1"/>
    <col min="13571" max="13571" width="46.42578125" style="42" customWidth="1"/>
    <col min="13572" max="13576" width="33" style="42" customWidth="1"/>
    <col min="13577" max="13587" width="12.140625" style="42"/>
    <col min="13588" max="13588" width="35" style="42" customWidth="1"/>
    <col min="13589" max="13606" width="12.140625" style="42"/>
    <col min="13607" max="13607" width="7.5703125" style="42" customWidth="1"/>
    <col min="13608" max="13608" width="35" style="42" customWidth="1"/>
    <col min="13609" max="13609" width="6.42578125" style="42" customWidth="1"/>
    <col min="13610" max="13610" width="11" style="42" customWidth="1"/>
    <col min="13611" max="13611" width="3" style="42" customWidth="1"/>
    <col min="13612" max="13824" width="12.140625" style="42"/>
    <col min="13825" max="13826" width="11.42578125" style="42" customWidth="1"/>
    <col min="13827" max="13827" width="46.42578125" style="42" customWidth="1"/>
    <col min="13828" max="13832" width="33" style="42" customWidth="1"/>
    <col min="13833" max="13843" width="12.140625" style="42"/>
    <col min="13844" max="13844" width="35" style="42" customWidth="1"/>
    <col min="13845" max="13862" width="12.140625" style="42"/>
    <col min="13863" max="13863" width="7.5703125" style="42" customWidth="1"/>
    <col min="13864" max="13864" width="35" style="42" customWidth="1"/>
    <col min="13865" max="13865" width="6.42578125" style="42" customWidth="1"/>
    <col min="13866" max="13866" width="11" style="42" customWidth="1"/>
    <col min="13867" max="13867" width="3" style="42" customWidth="1"/>
    <col min="13868" max="14080" width="12.140625" style="42"/>
    <col min="14081" max="14082" width="11.42578125" style="42" customWidth="1"/>
    <col min="14083" max="14083" width="46.42578125" style="42" customWidth="1"/>
    <col min="14084" max="14088" width="33" style="42" customWidth="1"/>
    <col min="14089" max="14099" width="12.140625" style="42"/>
    <col min="14100" max="14100" width="35" style="42" customWidth="1"/>
    <col min="14101" max="14118" width="12.140625" style="42"/>
    <col min="14119" max="14119" width="7.5703125" style="42" customWidth="1"/>
    <col min="14120" max="14120" width="35" style="42" customWidth="1"/>
    <col min="14121" max="14121" width="6.42578125" style="42" customWidth="1"/>
    <col min="14122" max="14122" width="11" style="42" customWidth="1"/>
    <col min="14123" max="14123" width="3" style="42" customWidth="1"/>
    <col min="14124" max="14336" width="12.140625" style="42"/>
    <col min="14337" max="14338" width="11.42578125" style="42" customWidth="1"/>
    <col min="14339" max="14339" width="46.42578125" style="42" customWidth="1"/>
    <col min="14340" max="14344" width="33" style="42" customWidth="1"/>
    <col min="14345" max="14355" width="12.140625" style="42"/>
    <col min="14356" max="14356" width="35" style="42" customWidth="1"/>
    <col min="14357" max="14374" width="12.140625" style="42"/>
    <col min="14375" max="14375" width="7.5703125" style="42" customWidth="1"/>
    <col min="14376" max="14376" width="35" style="42" customWidth="1"/>
    <col min="14377" max="14377" width="6.42578125" style="42" customWidth="1"/>
    <col min="14378" max="14378" width="11" style="42" customWidth="1"/>
    <col min="14379" max="14379" width="3" style="42" customWidth="1"/>
    <col min="14380" max="14592" width="12.140625" style="42"/>
    <col min="14593" max="14594" width="11.42578125" style="42" customWidth="1"/>
    <col min="14595" max="14595" width="46.42578125" style="42" customWidth="1"/>
    <col min="14596" max="14600" width="33" style="42" customWidth="1"/>
    <col min="14601" max="14611" width="12.140625" style="42"/>
    <col min="14612" max="14612" width="35" style="42" customWidth="1"/>
    <col min="14613" max="14630" width="12.140625" style="42"/>
    <col min="14631" max="14631" width="7.5703125" style="42" customWidth="1"/>
    <col min="14632" max="14632" width="35" style="42" customWidth="1"/>
    <col min="14633" max="14633" width="6.42578125" style="42" customWidth="1"/>
    <col min="14634" max="14634" width="11" style="42" customWidth="1"/>
    <col min="14635" max="14635" width="3" style="42" customWidth="1"/>
    <col min="14636" max="14848" width="12.140625" style="42"/>
    <col min="14849" max="14850" width="11.42578125" style="42" customWidth="1"/>
    <col min="14851" max="14851" width="46.42578125" style="42" customWidth="1"/>
    <col min="14852" max="14856" width="33" style="42" customWidth="1"/>
    <col min="14857" max="14867" width="12.140625" style="42"/>
    <col min="14868" max="14868" width="35" style="42" customWidth="1"/>
    <col min="14869" max="14886" width="12.140625" style="42"/>
    <col min="14887" max="14887" width="7.5703125" style="42" customWidth="1"/>
    <col min="14888" max="14888" width="35" style="42" customWidth="1"/>
    <col min="14889" max="14889" width="6.42578125" style="42" customWidth="1"/>
    <col min="14890" max="14890" width="11" style="42" customWidth="1"/>
    <col min="14891" max="14891" width="3" style="42" customWidth="1"/>
    <col min="14892" max="15104" width="12.140625" style="42"/>
    <col min="15105" max="15106" width="11.42578125" style="42" customWidth="1"/>
    <col min="15107" max="15107" width="46.42578125" style="42" customWidth="1"/>
    <col min="15108" max="15112" width="33" style="42" customWidth="1"/>
    <col min="15113" max="15123" width="12.140625" style="42"/>
    <col min="15124" max="15124" width="35" style="42" customWidth="1"/>
    <col min="15125" max="15142" width="12.140625" style="42"/>
    <col min="15143" max="15143" width="7.5703125" style="42" customWidth="1"/>
    <col min="15144" max="15144" width="35" style="42" customWidth="1"/>
    <col min="15145" max="15145" width="6.42578125" style="42" customWidth="1"/>
    <col min="15146" max="15146" width="11" style="42" customWidth="1"/>
    <col min="15147" max="15147" width="3" style="42" customWidth="1"/>
    <col min="15148" max="15360" width="12.140625" style="42"/>
    <col min="15361" max="15362" width="11.42578125" style="42" customWidth="1"/>
    <col min="15363" max="15363" width="46.42578125" style="42" customWidth="1"/>
    <col min="15364" max="15368" width="33" style="42" customWidth="1"/>
    <col min="15369" max="15379" width="12.140625" style="42"/>
    <col min="15380" max="15380" width="35" style="42" customWidth="1"/>
    <col min="15381" max="15398" width="12.140625" style="42"/>
    <col min="15399" max="15399" width="7.5703125" style="42" customWidth="1"/>
    <col min="15400" max="15400" width="35" style="42" customWidth="1"/>
    <col min="15401" max="15401" width="6.42578125" style="42" customWidth="1"/>
    <col min="15402" max="15402" width="11" style="42" customWidth="1"/>
    <col min="15403" max="15403" width="3" style="42" customWidth="1"/>
    <col min="15404" max="15616" width="12.140625" style="42"/>
    <col min="15617" max="15618" width="11.42578125" style="42" customWidth="1"/>
    <col min="15619" max="15619" width="46.42578125" style="42" customWidth="1"/>
    <col min="15620" max="15624" width="33" style="42" customWidth="1"/>
    <col min="15625" max="15635" width="12.140625" style="42"/>
    <col min="15636" max="15636" width="35" style="42" customWidth="1"/>
    <col min="15637" max="15654" width="12.140625" style="42"/>
    <col min="15655" max="15655" width="7.5703125" style="42" customWidth="1"/>
    <col min="15656" max="15656" width="35" style="42" customWidth="1"/>
    <col min="15657" max="15657" width="6.42578125" style="42" customWidth="1"/>
    <col min="15658" max="15658" width="11" style="42" customWidth="1"/>
    <col min="15659" max="15659" width="3" style="42" customWidth="1"/>
    <col min="15660" max="15872" width="12.140625" style="42"/>
    <col min="15873" max="15874" width="11.42578125" style="42" customWidth="1"/>
    <col min="15875" max="15875" width="46.42578125" style="42" customWidth="1"/>
    <col min="15876" max="15880" width="33" style="42" customWidth="1"/>
    <col min="15881" max="15891" width="12.140625" style="42"/>
    <col min="15892" max="15892" width="35" style="42" customWidth="1"/>
    <col min="15893" max="15910" width="12.140625" style="42"/>
    <col min="15911" max="15911" width="7.5703125" style="42" customWidth="1"/>
    <col min="15912" max="15912" width="35" style="42" customWidth="1"/>
    <col min="15913" max="15913" width="6.42578125" style="42" customWidth="1"/>
    <col min="15914" max="15914" width="11" style="42" customWidth="1"/>
    <col min="15915" max="15915" width="3" style="42" customWidth="1"/>
    <col min="15916" max="16128" width="12.140625" style="42"/>
    <col min="16129" max="16130" width="11.42578125" style="42" customWidth="1"/>
    <col min="16131" max="16131" width="46.42578125" style="42" customWidth="1"/>
    <col min="16132" max="16136" width="33" style="42" customWidth="1"/>
    <col min="16137" max="16147" width="12.140625" style="42"/>
    <col min="16148" max="16148" width="35" style="42" customWidth="1"/>
    <col min="16149" max="16166" width="12.140625" style="42"/>
    <col min="16167" max="16167" width="7.5703125" style="42" customWidth="1"/>
    <col min="16168" max="16168" width="35" style="42" customWidth="1"/>
    <col min="16169" max="16169" width="6.42578125" style="42" customWidth="1"/>
    <col min="16170" max="16170" width="11" style="42" customWidth="1"/>
    <col min="16171" max="16171" width="3" style="42" customWidth="1"/>
    <col min="16172" max="16384" width="12.140625" style="42"/>
  </cols>
  <sheetData>
    <row r="1" spans="1:9">
      <c r="A1" s="41" t="s">
        <v>0</v>
      </c>
      <c r="B1" s="42" t="s">
        <v>1</v>
      </c>
      <c r="D1" s="43" t="s">
        <v>86</v>
      </c>
      <c r="E1" s="44"/>
      <c r="G1" s="41" t="s">
        <v>87</v>
      </c>
    </row>
    <row r="2" spans="1:9" ht="15.75" thickBot="1">
      <c r="A2" s="45"/>
      <c r="B2" s="46"/>
      <c r="C2" s="46"/>
      <c r="D2" s="46"/>
      <c r="E2" s="46"/>
      <c r="F2" s="46"/>
      <c r="G2" s="45"/>
      <c r="H2" s="46"/>
    </row>
    <row r="3" spans="1:9">
      <c r="A3" s="47"/>
      <c r="B3" s="48"/>
      <c r="C3" s="48"/>
      <c r="D3" s="48"/>
      <c r="E3" s="48"/>
      <c r="F3" s="48"/>
      <c r="G3" s="47"/>
      <c r="H3" s="48"/>
    </row>
    <row r="4" spans="1:9">
      <c r="A4" s="41" t="s">
        <v>5</v>
      </c>
      <c r="D4" s="49" t="s">
        <v>82</v>
      </c>
      <c r="E4" s="3" t="s">
        <v>88</v>
      </c>
      <c r="G4" s="3" t="s">
        <v>8</v>
      </c>
    </row>
    <row r="5" spans="1:9">
      <c r="E5" s="51" t="s">
        <v>89</v>
      </c>
      <c r="G5" s="3" t="s">
        <v>90</v>
      </c>
    </row>
    <row r="6" spans="1:9">
      <c r="A6" s="41" t="s">
        <v>11</v>
      </c>
      <c r="B6" s="11" t="str">
        <f>'[1]G1-1'!B6</f>
        <v>Florida Public Utilities Company Consolidated Gas</v>
      </c>
      <c r="C6" s="41"/>
      <c r="G6" s="3" t="s">
        <v>91</v>
      </c>
    </row>
    <row r="7" spans="1:9">
      <c r="B7" s="11"/>
    </row>
    <row r="8" spans="1:9">
      <c r="A8" s="41" t="s">
        <v>13</v>
      </c>
      <c r="B8" s="11">
        <f>'[1]G1-1'!B8</f>
        <v>0</v>
      </c>
      <c r="C8" s="35" t="s">
        <v>79</v>
      </c>
    </row>
    <row r="9" spans="1:9" ht="15.75" thickBot="1">
      <c r="A9" s="45"/>
      <c r="B9" s="46"/>
      <c r="C9" s="46"/>
      <c r="D9" s="46"/>
      <c r="E9" s="46"/>
      <c r="F9" s="46"/>
      <c r="G9" s="45"/>
      <c r="H9" s="46"/>
    </row>
    <row r="10" spans="1:9">
      <c r="E10" s="52"/>
    </row>
    <row r="11" spans="1:9">
      <c r="D11" s="53" t="s">
        <v>92</v>
      </c>
      <c r="F11" s="53" t="s">
        <v>93</v>
      </c>
      <c r="G11" s="53" t="s">
        <v>94</v>
      </c>
      <c r="H11" s="53" t="s">
        <v>95</v>
      </c>
    </row>
    <row r="12" spans="1:9">
      <c r="A12" s="41" t="s">
        <v>15</v>
      </c>
      <c r="B12" s="44" t="s">
        <v>96</v>
      </c>
      <c r="C12" s="53" t="s">
        <v>97</v>
      </c>
      <c r="D12" s="53" t="s">
        <v>98</v>
      </c>
      <c r="E12" s="53" t="s">
        <v>99</v>
      </c>
      <c r="F12" s="53" t="s">
        <v>100</v>
      </c>
      <c r="G12" s="53" t="s">
        <v>101</v>
      </c>
      <c r="H12" s="53" t="s">
        <v>101</v>
      </c>
    </row>
    <row r="13" spans="1:9">
      <c r="A13" s="47" t="s">
        <v>17</v>
      </c>
      <c r="B13" s="15" t="s">
        <v>17</v>
      </c>
      <c r="C13" s="54" t="s">
        <v>102</v>
      </c>
      <c r="D13" s="55" t="s">
        <v>140</v>
      </c>
      <c r="E13" s="54" t="s">
        <v>104</v>
      </c>
      <c r="F13" s="55" t="s">
        <v>140</v>
      </c>
      <c r="G13" s="54" t="s">
        <v>100</v>
      </c>
      <c r="H13" s="54" t="s">
        <v>100</v>
      </c>
    </row>
    <row r="14" spans="1:9" ht="15.75" thickBot="1">
      <c r="A14" s="45"/>
      <c r="B14" s="56"/>
      <c r="C14" s="57"/>
      <c r="D14" s="58"/>
      <c r="E14" s="57"/>
      <c r="F14" s="58"/>
      <c r="G14" s="57"/>
      <c r="H14" s="57"/>
    </row>
    <row r="15" spans="1:9">
      <c r="A15" s="41"/>
      <c r="B15" s="41"/>
      <c r="C15" s="41"/>
      <c r="D15" s="44"/>
      <c r="E15" s="44"/>
      <c r="F15" s="49"/>
      <c r="G15" s="44"/>
      <c r="H15" s="44"/>
      <c r="I15" s="27"/>
    </row>
    <row r="16" spans="1:9">
      <c r="A16" s="59">
        <v>1</v>
      </c>
      <c r="B16" s="18" t="s">
        <v>26</v>
      </c>
      <c r="C16" s="19" t="s">
        <v>27</v>
      </c>
      <c r="D16" s="60" t="s">
        <v>139</v>
      </c>
      <c r="E16" s="61">
        <v>0</v>
      </c>
      <c r="F16" s="60" t="s">
        <v>139</v>
      </c>
      <c r="G16" s="61">
        <v>0</v>
      </c>
      <c r="H16" s="61">
        <v>0</v>
      </c>
      <c r="I16" s="27"/>
    </row>
    <row r="17" spans="1:10">
      <c r="A17" s="59">
        <f>+A16+1</f>
        <v>2</v>
      </c>
      <c r="B17" s="18" t="s">
        <v>28</v>
      </c>
      <c r="C17" s="19" t="s">
        <v>25</v>
      </c>
      <c r="D17" s="60" t="s">
        <v>139</v>
      </c>
      <c r="E17" s="62">
        <v>0</v>
      </c>
      <c r="F17" s="60" t="s">
        <v>139</v>
      </c>
      <c r="G17" s="62">
        <v>0</v>
      </c>
      <c r="H17" s="62">
        <v>0</v>
      </c>
      <c r="I17" s="27"/>
    </row>
    <row r="18" spans="1:10">
      <c r="A18" s="59">
        <f>+A17+1</f>
        <v>3</v>
      </c>
      <c r="B18" s="24">
        <v>3761</v>
      </c>
      <c r="C18" s="25" t="s">
        <v>29</v>
      </c>
      <c r="D18" s="60" t="s">
        <v>139</v>
      </c>
      <c r="E18" s="62">
        <v>0</v>
      </c>
      <c r="F18" s="60" t="s">
        <v>139</v>
      </c>
      <c r="G18" s="62">
        <v>0</v>
      </c>
      <c r="H18" s="62">
        <v>0</v>
      </c>
      <c r="I18" s="27"/>
    </row>
    <row r="19" spans="1:10">
      <c r="A19" s="59">
        <f t="shared" ref="A19:A49" si="0">+A18+1</f>
        <v>4</v>
      </c>
      <c r="B19" s="24">
        <v>3762</v>
      </c>
      <c r="C19" s="25" t="s">
        <v>30</v>
      </c>
      <c r="D19" s="60" t="s">
        <v>139</v>
      </c>
      <c r="E19" s="62">
        <v>0</v>
      </c>
      <c r="F19" s="60" t="s">
        <v>139</v>
      </c>
      <c r="G19" s="62">
        <v>0</v>
      </c>
      <c r="H19" s="62">
        <v>0</v>
      </c>
      <c r="I19" s="27"/>
    </row>
    <row r="20" spans="1:10">
      <c r="A20" s="59">
        <f t="shared" si="0"/>
        <v>5</v>
      </c>
      <c r="B20" s="24" t="s">
        <v>31</v>
      </c>
      <c r="C20" s="25" t="s">
        <v>32</v>
      </c>
      <c r="D20" s="60" t="s">
        <v>139</v>
      </c>
      <c r="E20" s="62">
        <v>0</v>
      </c>
      <c r="F20" s="60" t="s">
        <v>139</v>
      </c>
      <c r="G20" s="62">
        <v>0</v>
      </c>
      <c r="H20" s="62">
        <v>0</v>
      </c>
      <c r="I20" s="27"/>
      <c r="J20" s="63"/>
    </row>
    <row r="21" spans="1:10">
      <c r="A21" s="59">
        <f t="shared" si="0"/>
        <v>6</v>
      </c>
      <c r="B21" s="18" t="s">
        <v>33</v>
      </c>
      <c r="C21" s="19" t="s">
        <v>34</v>
      </c>
      <c r="D21" s="60" t="s">
        <v>139</v>
      </c>
      <c r="E21" s="62">
        <v>0</v>
      </c>
      <c r="F21" s="60" t="s">
        <v>139</v>
      </c>
      <c r="G21" s="62">
        <v>0</v>
      </c>
      <c r="H21" s="62">
        <v>0</v>
      </c>
      <c r="I21" s="64"/>
      <c r="J21" s="63"/>
    </row>
    <row r="22" spans="1:10">
      <c r="A22" s="59">
        <f t="shared" si="0"/>
        <v>7</v>
      </c>
      <c r="B22" s="18" t="s">
        <v>35</v>
      </c>
      <c r="C22" s="19" t="s">
        <v>36</v>
      </c>
      <c r="D22" s="60" t="s">
        <v>139</v>
      </c>
      <c r="E22" s="62">
        <v>0</v>
      </c>
      <c r="F22" s="60" t="s">
        <v>139</v>
      </c>
      <c r="G22" s="62">
        <v>0</v>
      </c>
      <c r="H22" s="62">
        <v>0</v>
      </c>
      <c r="I22" s="27"/>
      <c r="J22" s="63"/>
    </row>
    <row r="23" spans="1:10">
      <c r="A23" s="59">
        <f t="shared" si="0"/>
        <v>8</v>
      </c>
      <c r="B23" s="18">
        <v>3801</v>
      </c>
      <c r="C23" s="19" t="s">
        <v>37</v>
      </c>
      <c r="D23" s="60" t="s">
        <v>139</v>
      </c>
      <c r="E23" s="62">
        <v>0</v>
      </c>
      <c r="F23" s="60" t="s">
        <v>139</v>
      </c>
      <c r="G23" s="62">
        <v>0</v>
      </c>
      <c r="H23" s="62">
        <v>0</v>
      </c>
      <c r="I23" s="64"/>
      <c r="J23" s="63"/>
    </row>
    <row r="24" spans="1:10">
      <c r="A24" s="59">
        <f t="shared" si="0"/>
        <v>9</v>
      </c>
      <c r="B24" s="18">
        <v>3802</v>
      </c>
      <c r="C24" s="19" t="s">
        <v>38</v>
      </c>
      <c r="D24" s="60" t="s">
        <v>139</v>
      </c>
      <c r="E24" s="62">
        <v>0</v>
      </c>
      <c r="F24" s="60" t="s">
        <v>139</v>
      </c>
      <c r="G24" s="62">
        <v>0</v>
      </c>
      <c r="H24" s="62">
        <v>0</v>
      </c>
      <c r="I24" s="27"/>
      <c r="J24" s="63"/>
    </row>
    <row r="25" spans="1:10">
      <c r="A25" s="59">
        <f t="shared" si="0"/>
        <v>10</v>
      </c>
      <c r="B25" s="18" t="s">
        <v>39</v>
      </c>
      <c r="C25" s="19" t="s">
        <v>40</v>
      </c>
      <c r="D25" s="60" t="s">
        <v>139</v>
      </c>
      <c r="E25" s="62">
        <v>0</v>
      </c>
      <c r="F25" s="60" t="s">
        <v>139</v>
      </c>
      <c r="G25" s="62">
        <v>0</v>
      </c>
      <c r="H25" s="62">
        <v>0</v>
      </c>
      <c r="I25" s="27"/>
      <c r="J25" s="63"/>
    </row>
    <row r="26" spans="1:10">
      <c r="A26" s="59">
        <f t="shared" si="0"/>
        <v>11</v>
      </c>
      <c r="B26" s="18" t="s">
        <v>41</v>
      </c>
      <c r="C26" s="19" t="s">
        <v>42</v>
      </c>
      <c r="D26" s="60" t="s">
        <v>139</v>
      </c>
      <c r="E26" s="62">
        <v>0</v>
      </c>
      <c r="F26" s="60" t="s">
        <v>139</v>
      </c>
      <c r="G26" s="62">
        <v>0</v>
      </c>
      <c r="H26" s="62">
        <v>0</v>
      </c>
      <c r="I26" s="27"/>
      <c r="J26" s="63"/>
    </row>
    <row r="27" spans="1:10">
      <c r="A27" s="59">
        <f t="shared" si="0"/>
        <v>12</v>
      </c>
      <c r="B27" s="18">
        <v>3811</v>
      </c>
      <c r="C27" s="19" t="s">
        <v>43</v>
      </c>
      <c r="D27" s="60" t="s">
        <v>139</v>
      </c>
      <c r="E27" s="111">
        <v>0</v>
      </c>
      <c r="F27" s="60" t="s">
        <v>139</v>
      </c>
      <c r="G27" s="62">
        <v>0</v>
      </c>
      <c r="H27" s="62">
        <v>0</v>
      </c>
      <c r="I27" s="64"/>
      <c r="J27" s="63"/>
    </row>
    <row r="28" spans="1:10">
      <c r="A28" s="59">
        <f t="shared" si="0"/>
        <v>13</v>
      </c>
      <c r="B28" s="18" t="s">
        <v>44</v>
      </c>
      <c r="C28" s="19" t="s">
        <v>45</v>
      </c>
      <c r="D28" s="60" t="s">
        <v>139</v>
      </c>
      <c r="E28" s="62">
        <v>0</v>
      </c>
      <c r="F28" s="60" t="s">
        <v>139</v>
      </c>
      <c r="G28" s="62">
        <v>0</v>
      </c>
      <c r="H28" s="62">
        <v>0</v>
      </c>
      <c r="I28" s="27"/>
      <c r="J28" s="63"/>
    </row>
    <row r="29" spans="1:10">
      <c r="A29" s="59">
        <f t="shared" si="0"/>
        <v>14</v>
      </c>
      <c r="B29" s="18">
        <v>3821</v>
      </c>
      <c r="C29" s="25" t="s">
        <v>46</v>
      </c>
      <c r="D29" s="60" t="s">
        <v>139</v>
      </c>
      <c r="E29" s="62">
        <v>0</v>
      </c>
      <c r="F29" s="60" t="s">
        <v>139</v>
      </c>
      <c r="G29" s="62">
        <v>0</v>
      </c>
      <c r="H29" s="62">
        <v>0</v>
      </c>
      <c r="I29" s="27"/>
      <c r="J29" s="63"/>
    </row>
    <row r="30" spans="1:10">
      <c r="A30" s="59">
        <f t="shared" si="0"/>
        <v>15</v>
      </c>
      <c r="B30" s="18" t="s">
        <v>47</v>
      </c>
      <c r="C30" s="19" t="s">
        <v>48</v>
      </c>
      <c r="D30" s="60" t="s">
        <v>139</v>
      </c>
      <c r="E30" s="62">
        <v>0</v>
      </c>
      <c r="F30" s="60" t="s">
        <v>139</v>
      </c>
      <c r="G30" s="62">
        <v>0</v>
      </c>
      <c r="H30" s="62">
        <v>0</v>
      </c>
      <c r="I30" s="27"/>
      <c r="J30" s="63"/>
    </row>
    <row r="31" spans="1:10">
      <c r="A31" s="59">
        <f t="shared" si="0"/>
        <v>16</v>
      </c>
      <c r="B31" s="18" t="s">
        <v>49</v>
      </c>
      <c r="C31" s="19" t="s">
        <v>50</v>
      </c>
      <c r="D31" s="60" t="s">
        <v>139</v>
      </c>
      <c r="E31" s="62">
        <v>0</v>
      </c>
      <c r="F31" s="60" t="s">
        <v>139</v>
      </c>
      <c r="G31" s="62">
        <v>0</v>
      </c>
      <c r="H31" s="62">
        <v>0</v>
      </c>
      <c r="I31" s="27"/>
      <c r="J31" s="63"/>
    </row>
    <row r="32" spans="1:10">
      <c r="A32" s="59">
        <f t="shared" si="0"/>
        <v>17</v>
      </c>
      <c r="B32" s="18" t="s">
        <v>51</v>
      </c>
      <c r="C32" s="19" t="s">
        <v>52</v>
      </c>
      <c r="D32" s="60" t="s">
        <v>139</v>
      </c>
      <c r="E32" s="62">
        <v>0</v>
      </c>
      <c r="F32" s="60" t="s">
        <v>139</v>
      </c>
      <c r="G32" s="62">
        <v>0</v>
      </c>
      <c r="H32" s="62">
        <v>0</v>
      </c>
      <c r="I32" s="27"/>
      <c r="J32" s="63"/>
    </row>
    <row r="33" spans="1:10">
      <c r="A33" s="59">
        <f t="shared" si="0"/>
        <v>18</v>
      </c>
      <c r="B33" s="18" t="s">
        <v>53</v>
      </c>
      <c r="C33" s="19" t="s">
        <v>54</v>
      </c>
      <c r="D33" s="60" t="s">
        <v>139</v>
      </c>
      <c r="E33" s="62">
        <v>100500</v>
      </c>
      <c r="F33" s="60" t="s">
        <v>139</v>
      </c>
      <c r="G33" s="62">
        <v>0</v>
      </c>
      <c r="H33" s="62">
        <v>0</v>
      </c>
      <c r="I33" s="27"/>
      <c r="J33" s="63"/>
    </row>
    <row r="34" spans="1:10">
      <c r="A34" s="59">
        <f t="shared" si="0"/>
        <v>19</v>
      </c>
      <c r="B34" s="18" t="s">
        <v>55</v>
      </c>
      <c r="C34" s="19" t="s">
        <v>27</v>
      </c>
      <c r="D34" s="60" t="s">
        <v>139</v>
      </c>
      <c r="E34" s="62">
        <v>0</v>
      </c>
      <c r="F34" s="60" t="s">
        <v>139</v>
      </c>
      <c r="G34" s="62">
        <v>0</v>
      </c>
      <c r="H34" s="62">
        <v>0</v>
      </c>
      <c r="I34" s="27"/>
      <c r="J34" s="63"/>
    </row>
    <row r="35" spans="1:10">
      <c r="A35" s="59">
        <f t="shared" si="0"/>
        <v>20</v>
      </c>
      <c r="B35" s="18" t="s">
        <v>56</v>
      </c>
      <c r="C35" s="19" t="s">
        <v>25</v>
      </c>
      <c r="D35" s="60" t="s">
        <v>139</v>
      </c>
      <c r="E35" s="62">
        <v>0</v>
      </c>
      <c r="F35" s="60" t="s">
        <v>139</v>
      </c>
      <c r="G35" s="62">
        <v>0</v>
      </c>
      <c r="H35" s="62">
        <v>0</v>
      </c>
      <c r="I35" s="65"/>
      <c r="J35" s="63"/>
    </row>
    <row r="36" spans="1:10">
      <c r="A36" s="59">
        <f t="shared" si="0"/>
        <v>21</v>
      </c>
      <c r="B36" s="18">
        <v>3910</v>
      </c>
      <c r="C36" s="19" t="s">
        <v>57</v>
      </c>
      <c r="D36" s="60" t="s">
        <v>139</v>
      </c>
      <c r="E36" s="62">
        <v>0</v>
      </c>
      <c r="F36" s="60" t="s">
        <v>139</v>
      </c>
      <c r="G36" s="62">
        <v>0</v>
      </c>
      <c r="H36" s="62">
        <v>0</v>
      </c>
      <c r="I36" s="36"/>
      <c r="J36" s="63"/>
    </row>
    <row r="37" spans="1:10">
      <c r="A37" s="59">
        <f t="shared" si="0"/>
        <v>22</v>
      </c>
      <c r="B37" s="18">
        <v>3911</v>
      </c>
      <c r="C37" s="19" t="s">
        <v>58</v>
      </c>
      <c r="D37" s="60" t="s">
        <v>139</v>
      </c>
      <c r="E37" s="62">
        <v>0</v>
      </c>
      <c r="F37" s="60" t="s">
        <v>139</v>
      </c>
      <c r="G37" s="62">
        <v>0</v>
      </c>
      <c r="H37" s="62">
        <v>0</v>
      </c>
      <c r="I37" s="66"/>
      <c r="J37" s="63"/>
    </row>
    <row r="38" spans="1:10">
      <c r="A38" s="59">
        <f t="shared" si="0"/>
        <v>23</v>
      </c>
      <c r="B38" s="18">
        <v>3912</v>
      </c>
      <c r="C38" s="19" t="s">
        <v>59</v>
      </c>
      <c r="D38" s="60" t="s">
        <v>139</v>
      </c>
      <c r="E38" s="62">
        <v>0</v>
      </c>
      <c r="F38" s="60" t="s">
        <v>139</v>
      </c>
      <c r="G38" s="62">
        <v>0</v>
      </c>
      <c r="H38" s="62">
        <v>0</v>
      </c>
      <c r="I38" s="36"/>
      <c r="J38" s="63"/>
    </row>
    <row r="39" spans="1:10">
      <c r="A39" s="59">
        <f t="shared" si="0"/>
        <v>24</v>
      </c>
      <c r="B39" s="18">
        <v>3913</v>
      </c>
      <c r="C39" s="19" t="s">
        <v>60</v>
      </c>
      <c r="D39" s="60" t="s">
        <v>139</v>
      </c>
      <c r="E39" s="62">
        <v>0</v>
      </c>
      <c r="F39" s="60" t="s">
        <v>139</v>
      </c>
      <c r="G39" s="62">
        <v>0</v>
      </c>
      <c r="H39" s="62">
        <v>0</v>
      </c>
      <c r="I39" s="14"/>
      <c r="J39" s="63"/>
    </row>
    <row r="40" spans="1:10">
      <c r="A40" s="59">
        <f t="shared" si="0"/>
        <v>25</v>
      </c>
      <c r="B40" s="18">
        <v>3914</v>
      </c>
      <c r="C40" s="19" t="s">
        <v>61</v>
      </c>
      <c r="D40" s="60" t="s">
        <v>139</v>
      </c>
      <c r="E40" s="62">
        <v>0</v>
      </c>
      <c r="F40" s="60" t="s">
        <v>139</v>
      </c>
      <c r="G40" s="62">
        <v>0</v>
      </c>
      <c r="H40" s="62">
        <v>0</v>
      </c>
      <c r="I40" s="36"/>
      <c r="J40" s="63"/>
    </row>
    <row r="41" spans="1:10">
      <c r="A41" s="59">
        <f t="shared" si="0"/>
        <v>26</v>
      </c>
      <c r="B41" s="18">
        <v>392</v>
      </c>
      <c r="C41" s="25" t="s">
        <v>62</v>
      </c>
      <c r="D41" s="60" t="s">
        <v>139</v>
      </c>
      <c r="E41" s="62">
        <v>0</v>
      </c>
      <c r="F41" s="60" t="s">
        <v>139</v>
      </c>
      <c r="G41" s="62">
        <v>0</v>
      </c>
      <c r="H41" s="62">
        <v>0</v>
      </c>
      <c r="I41" s="27"/>
      <c r="J41" s="63"/>
    </row>
    <row r="42" spans="1:10">
      <c r="A42" s="59">
        <f t="shared" si="0"/>
        <v>27</v>
      </c>
      <c r="B42" s="18">
        <v>3921</v>
      </c>
      <c r="C42" s="19" t="s">
        <v>63</v>
      </c>
      <c r="D42" s="60" t="s">
        <v>139</v>
      </c>
      <c r="E42" s="62">
        <v>0</v>
      </c>
      <c r="F42" s="60" t="s">
        <v>139</v>
      </c>
      <c r="G42" s="62">
        <v>0</v>
      </c>
      <c r="H42" s="62">
        <v>0</v>
      </c>
      <c r="I42" s="27"/>
      <c r="J42" s="63"/>
    </row>
    <row r="43" spans="1:10">
      <c r="A43" s="59">
        <f t="shared" si="0"/>
        <v>28</v>
      </c>
      <c r="B43" s="18">
        <v>3922</v>
      </c>
      <c r="C43" s="19" t="s">
        <v>64</v>
      </c>
      <c r="D43" s="60" t="s">
        <v>139</v>
      </c>
      <c r="E43" s="62">
        <v>0</v>
      </c>
      <c r="F43" s="60" t="s">
        <v>139</v>
      </c>
      <c r="G43" s="62">
        <v>0</v>
      </c>
      <c r="H43" s="62">
        <v>0</v>
      </c>
      <c r="I43" s="27"/>
      <c r="J43" s="63"/>
    </row>
    <row r="44" spans="1:10">
      <c r="A44" s="59">
        <f t="shared" si="0"/>
        <v>29</v>
      </c>
      <c r="B44" s="18">
        <v>3924</v>
      </c>
      <c r="C44" s="25" t="s">
        <v>65</v>
      </c>
      <c r="D44" s="60" t="s">
        <v>139</v>
      </c>
      <c r="E44" s="62">
        <v>0</v>
      </c>
      <c r="F44" s="60" t="s">
        <v>139</v>
      </c>
      <c r="G44" s="62">
        <v>0</v>
      </c>
      <c r="H44" s="62">
        <v>0</v>
      </c>
      <c r="I44" s="27"/>
      <c r="J44" s="63"/>
    </row>
    <row r="45" spans="1:10">
      <c r="A45" s="59">
        <f t="shared" si="0"/>
        <v>30</v>
      </c>
      <c r="B45" s="18" t="s">
        <v>66</v>
      </c>
      <c r="C45" s="19" t="s">
        <v>67</v>
      </c>
      <c r="D45" s="60" t="s">
        <v>139</v>
      </c>
      <c r="E45" s="62">
        <v>0</v>
      </c>
      <c r="F45" s="60" t="s">
        <v>139</v>
      </c>
      <c r="G45" s="62">
        <v>0</v>
      </c>
      <c r="H45" s="62">
        <v>0</v>
      </c>
      <c r="I45" s="27"/>
      <c r="J45" s="63"/>
    </row>
    <row r="46" spans="1:10">
      <c r="A46" s="59">
        <f t="shared" si="0"/>
        <v>31</v>
      </c>
      <c r="B46" s="18" t="s">
        <v>68</v>
      </c>
      <c r="C46" s="19" t="s">
        <v>69</v>
      </c>
      <c r="D46" s="60" t="s">
        <v>139</v>
      </c>
      <c r="E46" s="62">
        <v>0</v>
      </c>
      <c r="F46" s="60" t="s">
        <v>139</v>
      </c>
      <c r="G46" s="62">
        <v>0</v>
      </c>
      <c r="H46" s="62">
        <v>0</v>
      </c>
      <c r="I46" s="27"/>
      <c r="J46" s="63"/>
    </row>
    <row r="47" spans="1:10">
      <c r="A47" s="59">
        <f t="shared" si="0"/>
        <v>32</v>
      </c>
      <c r="B47" s="18" t="s">
        <v>70</v>
      </c>
      <c r="C47" s="19" t="s">
        <v>71</v>
      </c>
      <c r="D47" s="60" t="s">
        <v>139</v>
      </c>
      <c r="E47" s="62">
        <v>0</v>
      </c>
      <c r="F47" s="60" t="s">
        <v>139</v>
      </c>
      <c r="G47" s="62">
        <v>0</v>
      </c>
      <c r="H47" s="62">
        <v>0</v>
      </c>
      <c r="I47" s="27"/>
      <c r="J47" s="63"/>
    </row>
    <row r="48" spans="1:10">
      <c r="A48" s="59">
        <f t="shared" si="0"/>
        <v>33</v>
      </c>
      <c r="B48" s="18" t="s">
        <v>72</v>
      </c>
      <c r="C48" s="19" t="s">
        <v>73</v>
      </c>
      <c r="D48" s="60" t="s">
        <v>139</v>
      </c>
      <c r="E48" s="62">
        <v>0</v>
      </c>
      <c r="F48" s="60" t="s">
        <v>139</v>
      </c>
      <c r="G48" s="62">
        <v>0</v>
      </c>
      <c r="H48" s="62">
        <v>0</v>
      </c>
      <c r="I48" s="27"/>
      <c r="J48" s="63"/>
    </row>
    <row r="49" spans="1:10">
      <c r="A49" s="59">
        <f t="shared" si="0"/>
        <v>34</v>
      </c>
      <c r="B49" s="18" t="s">
        <v>74</v>
      </c>
      <c r="C49" s="19" t="s">
        <v>75</v>
      </c>
      <c r="D49" s="60" t="s">
        <v>139</v>
      </c>
      <c r="E49" s="62">
        <v>0</v>
      </c>
      <c r="F49" s="60" t="s">
        <v>139</v>
      </c>
      <c r="G49" s="62">
        <v>0</v>
      </c>
      <c r="H49" s="62">
        <v>0</v>
      </c>
      <c r="I49" s="27"/>
      <c r="J49" s="63"/>
    </row>
    <row r="50" spans="1:10" ht="15.75">
      <c r="A50" s="67"/>
      <c r="D50" s="68"/>
      <c r="E50" s="63"/>
      <c r="F50" s="69"/>
      <c r="H50" s="63"/>
      <c r="I50" s="27"/>
      <c r="J50" s="63"/>
    </row>
    <row r="51" spans="1:10" ht="16.5" thickBot="1">
      <c r="A51" s="67">
        <v>29</v>
      </c>
      <c r="D51" s="68" t="s">
        <v>19</v>
      </c>
      <c r="E51" s="113">
        <f>SUM(E16:E50)</f>
        <v>100500</v>
      </c>
      <c r="F51" s="63"/>
      <c r="G51" s="70">
        <f>SUM(G16:G50)</f>
        <v>0</v>
      </c>
      <c r="H51" s="70">
        <f>SUM(H16:H50)</f>
        <v>0</v>
      </c>
      <c r="I51" s="27"/>
      <c r="J51" s="63"/>
    </row>
    <row r="52" spans="1:10" ht="15.75" thickTop="1">
      <c r="D52" s="63"/>
      <c r="E52" s="63"/>
      <c r="F52" s="63"/>
      <c r="G52" s="63"/>
      <c r="H52" s="63"/>
      <c r="I52" s="27"/>
      <c r="J52" s="63"/>
    </row>
    <row r="53" spans="1:10" ht="15.75" thickBot="1">
      <c r="A53" s="45"/>
      <c r="B53" s="46"/>
      <c r="C53" s="46"/>
      <c r="D53" s="46"/>
      <c r="E53" s="46"/>
      <c r="F53" s="46"/>
      <c r="G53" s="45"/>
      <c r="H53" s="46"/>
      <c r="I53" s="27"/>
    </row>
    <row r="54" spans="1:10">
      <c r="A54" s="41" t="s">
        <v>106</v>
      </c>
      <c r="D54" s="63"/>
      <c r="E54" s="69" t="s">
        <v>107</v>
      </c>
      <c r="F54" s="63"/>
      <c r="G54" s="63"/>
      <c r="H54" s="69"/>
      <c r="I54" s="27"/>
      <c r="J54" s="63"/>
    </row>
    <row r="55" spans="1:10">
      <c r="D55" s="63"/>
      <c r="E55" s="63"/>
      <c r="F55" s="63"/>
      <c r="G55" s="63"/>
      <c r="H55" s="63"/>
      <c r="I55" s="27"/>
      <c r="J55" s="63"/>
    </row>
    <row r="56" spans="1:10">
      <c r="D56" s="63"/>
      <c r="E56" s="63"/>
      <c r="F56" s="63"/>
      <c r="G56" s="63"/>
      <c r="H56" s="63"/>
      <c r="I56" s="27"/>
      <c r="J56" s="63"/>
    </row>
    <row r="57" spans="1:10">
      <c r="D57" s="63"/>
      <c r="E57" s="63"/>
      <c r="F57" s="63"/>
      <c r="G57" s="63"/>
      <c r="H57" s="63"/>
      <c r="I57" s="27"/>
      <c r="J57" s="63"/>
    </row>
    <row r="58" spans="1:10">
      <c r="D58" s="63"/>
      <c r="E58" s="63"/>
      <c r="F58" s="63"/>
      <c r="G58" s="63"/>
      <c r="H58" s="63"/>
      <c r="I58" s="2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40" workbookViewId="0">
      <selection activeCell="E33" sqref="E33"/>
    </sheetView>
  </sheetViews>
  <sheetFormatPr defaultColWidth="12.140625" defaultRowHeight="15"/>
  <cols>
    <col min="1" max="1" width="11.42578125" style="50" customWidth="1"/>
    <col min="2" max="2" width="11.42578125" style="42" customWidth="1"/>
    <col min="3" max="3" width="46.42578125" style="42" customWidth="1"/>
    <col min="4" max="8" width="33" style="42" customWidth="1"/>
    <col min="9" max="19" width="12.140625" style="42"/>
    <col min="20" max="20" width="35" style="42" customWidth="1"/>
    <col min="21" max="38" width="12.140625" style="42"/>
    <col min="39" max="39" width="7.5703125" style="42" customWidth="1"/>
    <col min="40" max="40" width="35" style="42" customWidth="1"/>
    <col min="41" max="41" width="6.42578125" style="42" customWidth="1"/>
    <col min="42" max="42" width="11" style="42" customWidth="1"/>
    <col min="43" max="43" width="3" style="42" customWidth="1"/>
    <col min="44" max="256" width="12.140625" style="42"/>
    <col min="257" max="258" width="11.42578125" style="42" customWidth="1"/>
    <col min="259" max="259" width="46.42578125" style="42" customWidth="1"/>
    <col min="260" max="264" width="33" style="42" customWidth="1"/>
    <col min="265" max="275" width="12.140625" style="42"/>
    <col min="276" max="276" width="35" style="42" customWidth="1"/>
    <col min="277" max="294" width="12.140625" style="42"/>
    <col min="295" max="295" width="7.5703125" style="42" customWidth="1"/>
    <col min="296" max="296" width="35" style="42" customWidth="1"/>
    <col min="297" max="297" width="6.42578125" style="42" customWidth="1"/>
    <col min="298" max="298" width="11" style="42" customWidth="1"/>
    <col min="299" max="299" width="3" style="42" customWidth="1"/>
    <col min="300" max="512" width="12.140625" style="42"/>
    <col min="513" max="514" width="11.42578125" style="42" customWidth="1"/>
    <col min="515" max="515" width="46.42578125" style="42" customWidth="1"/>
    <col min="516" max="520" width="33" style="42" customWidth="1"/>
    <col min="521" max="531" width="12.140625" style="42"/>
    <col min="532" max="532" width="35" style="42" customWidth="1"/>
    <col min="533" max="550" width="12.140625" style="42"/>
    <col min="551" max="551" width="7.5703125" style="42" customWidth="1"/>
    <col min="552" max="552" width="35" style="42" customWidth="1"/>
    <col min="553" max="553" width="6.42578125" style="42" customWidth="1"/>
    <col min="554" max="554" width="11" style="42" customWidth="1"/>
    <col min="555" max="555" width="3" style="42" customWidth="1"/>
    <col min="556" max="768" width="12.140625" style="42"/>
    <col min="769" max="770" width="11.42578125" style="42" customWidth="1"/>
    <col min="771" max="771" width="46.42578125" style="42" customWidth="1"/>
    <col min="772" max="776" width="33" style="42" customWidth="1"/>
    <col min="777" max="787" width="12.140625" style="42"/>
    <col min="788" max="788" width="35" style="42" customWidth="1"/>
    <col min="789" max="806" width="12.140625" style="42"/>
    <col min="807" max="807" width="7.5703125" style="42" customWidth="1"/>
    <col min="808" max="808" width="35" style="42" customWidth="1"/>
    <col min="809" max="809" width="6.42578125" style="42" customWidth="1"/>
    <col min="810" max="810" width="11" style="42" customWidth="1"/>
    <col min="811" max="811" width="3" style="42" customWidth="1"/>
    <col min="812" max="1024" width="12.140625" style="42"/>
    <col min="1025" max="1026" width="11.42578125" style="42" customWidth="1"/>
    <col min="1027" max="1027" width="46.42578125" style="42" customWidth="1"/>
    <col min="1028" max="1032" width="33" style="42" customWidth="1"/>
    <col min="1033" max="1043" width="12.140625" style="42"/>
    <col min="1044" max="1044" width="35" style="42" customWidth="1"/>
    <col min="1045" max="1062" width="12.140625" style="42"/>
    <col min="1063" max="1063" width="7.5703125" style="42" customWidth="1"/>
    <col min="1064" max="1064" width="35" style="42" customWidth="1"/>
    <col min="1065" max="1065" width="6.42578125" style="42" customWidth="1"/>
    <col min="1066" max="1066" width="11" style="42" customWidth="1"/>
    <col min="1067" max="1067" width="3" style="42" customWidth="1"/>
    <col min="1068" max="1280" width="12.140625" style="42"/>
    <col min="1281" max="1282" width="11.42578125" style="42" customWidth="1"/>
    <col min="1283" max="1283" width="46.42578125" style="42" customWidth="1"/>
    <col min="1284" max="1288" width="33" style="42" customWidth="1"/>
    <col min="1289" max="1299" width="12.140625" style="42"/>
    <col min="1300" max="1300" width="35" style="42" customWidth="1"/>
    <col min="1301" max="1318" width="12.140625" style="42"/>
    <col min="1319" max="1319" width="7.5703125" style="42" customWidth="1"/>
    <col min="1320" max="1320" width="35" style="42" customWidth="1"/>
    <col min="1321" max="1321" width="6.42578125" style="42" customWidth="1"/>
    <col min="1322" max="1322" width="11" style="42" customWidth="1"/>
    <col min="1323" max="1323" width="3" style="42" customWidth="1"/>
    <col min="1324" max="1536" width="12.140625" style="42"/>
    <col min="1537" max="1538" width="11.42578125" style="42" customWidth="1"/>
    <col min="1539" max="1539" width="46.42578125" style="42" customWidth="1"/>
    <col min="1540" max="1544" width="33" style="42" customWidth="1"/>
    <col min="1545" max="1555" width="12.140625" style="42"/>
    <col min="1556" max="1556" width="35" style="42" customWidth="1"/>
    <col min="1557" max="1574" width="12.140625" style="42"/>
    <col min="1575" max="1575" width="7.5703125" style="42" customWidth="1"/>
    <col min="1576" max="1576" width="35" style="42" customWidth="1"/>
    <col min="1577" max="1577" width="6.42578125" style="42" customWidth="1"/>
    <col min="1578" max="1578" width="11" style="42" customWidth="1"/>
    <col min="1579" max="1579" width="3" style="42" customWidth="1"/>
    <col min="1580" max="1792" width="12.140625" style="42"/>
    <col min="1793" max="1794" width="11.42578125" style="42" customWidth="1"/>
    <col min="1795" max="1795" width="46.42578125" style="42" customWidth="1"/>
    <col min="1796" max="1800" width="33" style="42" customWidth="1"/>
    <col min="1801" max="1811" width="12.140625" style="42"/>
    <col min="1812" max="1812" width="35" style="42" customWidth="1"/>
    <col min="1813" max="1830" width="12.140625" style="42"/>
    <col min="1831" max="1831" width="7.5703125" style="42" customWidth="1"/>
    <col min="1832" max="1832" width="35" style="42" customWidth="1"/>
    <col min="1833" max="1833" width="6.42578125" style="42" customWidth="1"/>
    <col min="1834" max="1834" width="11" style="42" customWidth="1"/>
    <col min="1835" max="1835" width="3" style="42" customWidth="1"/>
    <col min="1836" max="2048" width="12.140625" style="42"/>
    <col min="2049" max="2050" width="11.42578125" style="42" customWidth="1"/>
    <col min="2051" max="2051" width="46.42578125" style="42" customWidth="1"/>
    <col min="2052" max="2056" width="33" style="42" customWidth="1"/>
    <col min="2057" max="2067" width="12.140625" style="42"/>
    <col min="2068" max="2068" width="35" style="42" customWidth="1"/>
    <col min="2069" max="2086" width="12.140625" style="42"/>
    <col min="2087" max="2087" width="7.5703125" style="42" customWidth="1"/>
    <col min="2088" max="2088" width="35" style="42" customWidth="1"/>
    <col min="2089" max="2089" width="6.42578125" style="42" customWidth="1"/>
    <col min="2090" max="2090" width="11" style="42" customWidth="1"/>
    <col min="2091" max="2091" width="3" style="42" customWidth="1"/>
    <col min="2092" max="2304" width="12.140625" style="42"/>
    <col min="2305" max="2306" width="11.42578125" style="42" customWidth="1"/>
    <col min="2307" max="2307" width="46.42578125" style="42" customWidth="1"/>
    <col min="2308" max="2312" width="33" style="42" customWidth="1"/>
    <col min="2313" max="2323" width="12.140625" style="42"/>
    <col min="2324" max="2324" width="35" style="42" customWidth="1"/>
    <col min="2325" max="2342" width="12.140625" style="42"/>
    <col min="2343" max="2343" width="7.5703125" style="42" customWidth="1"/>
    <col min="2344" max="2344" width="35" style="42" customWidth="1"/>
    <col min="2345" max="2345" width="6.42578125" style="42" customWidth="1"/>
    <col min="2346" max="2346" width="11" style="42" customWidth="1"/>
    <col min="2347" max="2347" width="3" style="42" customWidth="1"/>
    <col min="2348" max="2560" width="12.140625" style="42"/>
    <col min="2561" max="2562" width="11.42578125" style="42" customWidth="1"/>
    <col min="2563" max="2563" width="46.42578125" style="42" customWidth="1"/>
    <col min="2564" max="2568" width="33" style="42" customWidth="1"/>
    <col min="2569" max="2579" width="12.140625" style="42"/>
    <col min="2580" max="2580" width="35" style="42" customWidth="1"/>
    <col min="2581" max="2598" width="12.140625" style="42"/>
    <col min="2599" max="2599" width="7.5703125" style="42" customWidth="1"/>
    <col min="2600" max="2600" width="35" style="42" customWidth="1"/>
    <col min="2601" max="2601" width="6.42578125" style="42" customWidth="1"/>
    <col min="2602" max="2602" width="11" style="42" customWidth="1"/>
    <col min="2603" max="2603" width="3" style="42" customWidth="1"/>
    <col min="2604" max="2816" width="12.140625" style="42"/>
    <col min="2817" max="2818" width="11.42578125" style="42" customWidth="1"/>
    <col min="2819" max="2819" width="46.42578125" style="42" customWidth="1"/>
    <col min="2820" max="2824" width="33" style="42" customWidth="1"/>
    <col min="2825" max="2835" width="12.140625" style="42"/>
    <col min="2836" max="2836" width="35" style="42" customWidth="1"/>
    <col min="2837" max="2854" width="12.140625" style="42"/>
    <col min="2855" max="2855" width="7.5703125" style="42" customWidth="1"/>
    <col min="2856" max="2856" width="35" style="42" customWidth="1"/>
    <col min="2857" max="2857" width="6.42578125" style="42" customWidth="1"/>
    <col min="2858" max="2858" width="11" style="42" customWidth="1"/>
    <col min="2859" max="2859" width="3" style="42" customWidth="1"/>
    <col min="2860" max="3072" width="12.140625" style="42"/>
    <col min="3073" max="3074" width="11.42578125" style="42" customWidth="1"/>
    <col min="3075" max="3075" width="46.42578125" style="42" customWidth="1"/>
    <col min="3076" max="3080" width="33" style="42" customWidth="1"/>
    <col min="3081" max="3091" width="12.140625" style="42"/>
    <col min="3092" max="3092" width="35" style="42" customWidth="1"/>
    <col min="3093" max="3110" width="12.140625" style="42"/>
    <col min="3111" max="3111" width="7.5703125" style="42" customWidth="1"/>
    <col min="3112" max="3112" width="35" style="42" customWidth="1"/>
    <col min="3113" max="3113" width="6.42578125" style="42" customWidth="1"/>
    <col min="3114" max="3114" width="11" style="42" customWidth="1"/>
    <col min="3115" max="3115" width="3" style="42" customWidth="1"/>
    <col min="3116" max="3328" width="12.140625" style="42"/>
    <col min="3329" max="3330" width="11.42578125" style="42" customWidth="1"/>
    <col min="3331" max="3331" width="46.42578125" style="42" customWidth="1"/>
    <col min="3332" max="3336" width="33" style="42" customWidth="1"/>
    <col min="3337" max="3347" width="12.140625" style="42"/>
    <col min="3348" max="3348" width="35" style="42" customWidth="1"/>
    <col min="3349" max="3366" width="12.140625" style="42"/>
    <col min="3367" max="3367" width="7.5703125" style="42" customWidth="1"/>
    <col min="3368" max="3368" width="35" style="42" customWidth="1"/>
    <col min="3369" max="3369" width="6.42578125" style="42" customWidth="1"/>
    <col min="3370" max="3370" width="11" style="42" customWidth="1"/>
    <col min="3371" max="3371" width="3" style="42" customWidth="1"/>
    <col min="3372" max="3584" width="12.140625" style="42"/>
    <col min="3585" max="3586" width="11.42578125" style="42" customWidth="1"/>
    <col min="3587" max="3587" width="46.42578125" style="42" customWidth="1"/>
    <col min="3588" max="3592" width="33" style="42" customWidth="1"/>
    <col min="3593" max="3603" width="12.140625" style="42"/>
    <col min="3604" max="3604" width="35" style="42" customWidth="1"/>
    <col min="3605" max="3622" width="12.140625" style="42"/>
    <col min="3623" max="3623" width="7.5703125" style="42" customWidth="1"/>
    <col min="3624" max="3624" width="35" style="42" customWidth="1"/>
    <col min="3625" max="3625" width="6.42578125" style="42" customWidth="1"/>
    <col min="3626" max="3626" width="11" style="42" customWidth="1"/>
    <col min="3627" max="3627" width="3" style="42" customWidth="1"/>
    <col min="3628" max="3840" width="12.140625" style="42"/>
    <col min="3841" max="3842" width="11.42578125" style="42" customWidth="1"/>
    <col min="3843" max="3843" width="46.42578125" style="42" customWidth="1"/>
    <col min="3844" max="3848" width="33" style="42" customWidth="1"/>
    <col min="3849" max="3859" width="12.140625" style="42"/>
    <col min="3860" max="3860" width="35" style="42" customWidth="1"/>
    <col min="3861" max="3878" width="12.140625" style="42"/>
    <col min="3879" max="3879" width="7.5703125" style="42" customWidth="1"/>
    <col min="3880" max="3880" width="35" style="42" customWidth="1"/>
    <col min="3881" max="3881" width="6.42578125" style="42" customWidth="1"/>
    <col min="3882" max="3882" width="11" style="42" customWidth="1"/>
    <col min="3883" max="3883" width="3" style="42" customWidth="1"/>
    <col min="3884" max="4096" width="12.140625" style="42"/>
    <col min="4097" max="4098" width="11.42578125" style="42" customWidth="1"/>
    <col min="4099" max="4099" width="46.42578125" style="42" customWidth="1"/>
    <col min="4100" max="4104" width="33" style="42" customWidth="1"/>
    <col min="4105" max="4115" width="12.140625" style="42"/>
    <col min="4116" max="4116" width="35" style="42" customWidth="1"/>
    <col min="4117" max="4134" width="12.140625" style="42"/>
    <col min="4135" max="4135" width="7.5703125" style="42" customWidth="1"/>
    <col min="4136" max="4136" width="35" style="42" customWidth="1"/>
    <col min="4137" max="4137" width="6.42578125" style="42" customWidth="1"/>
    <col min="4138" max="4138" width="11" style="42" customWidth="1"/>
    <col min="4139" max="4139" width="3" style="42" customWidth="1"/>
    <col min="4140" max="4352" width="12.140625" style="42"/>
    <col min="4353" max="4354" width="11.42578125" style="42" customWidth="1"/>
    <col min="4355" max="4355" width="46.42578125" style="42" customWidth="1"/>
    <col min="4356" max="4360" width="33" style="42" customWidth="1"/>
    <col min="4361" max="4371" width="12.140625" style="42"/>
    <col min="4372" max="4372" width="35" style="42" customWidth="1"/>
    <col min="4373" max="4390" width="12.140625" style="42"/>
    <col min="4391" max="4391" width="7.5703125" style="42" customWidth="1"/>
    <col min="4392" max="4392" width="35" style="42" customWidth="1"/>
    <col min="4393" max="4393" width="6.42578125" style="42" customWidth="1"/>
    <col min="4394" max="4394" width="11" style="42" customWidth="1"/>
    <col min="4395" max="4395" width="3" style="42" customWidth="1"/>
    <col min="4396" max="4608" width="12.140625" style="42"/>
    <col min="4609" max="4610" width="11.42578125" style="42" customWidth="1"/>
    <col min="4611" max="4611" width="46.42578125" style="42" customWidth="1"/>
    <col min="4612" max="4616" width="33" style="42" customWidth="1"/>
    <col min="4617" max="4627" width="12.140625" style="42"/>
    <col min="4628" max="4628" width="35" style="42" customWidth="1"/>
    <col min="4629" max="4646" width="12.140625" style="42"/>
    <col min="4647" max="4647" width="7.5703125" style="42" customWidth="1"/>
    <col min="4648" max="4648" width="35" style="42" customWidth="1"/>
    <col min="4649" max="4649" width="6.42578125" style="42" customWidth="1"/>
    <col min="4650" max="4650" width="11" style="42" customWidth="1"/>
    <col min="4651" max="4651" width="3" style="42" customWidth="1"/>
    <col min="4652" max="4864" width="12.140625" style="42"/>
    <col min="4865" max="4866" width="11.42578125" style="42" customWidth="1"/>
    <col min="4867" max="4867" width="46.42578125" style="42" customWidth="1"/>
    <col min="4868" max="4872" width="33" style="42" customWidth="1"/>
    <col min="4873" max="4883" width="12.140625" style="42"/>
    <col min="4884" max="4884" width="35" style="42" customWidth="1"/>
    <col min="4885" max="4902" width="12.140625" style="42"/>
    <col min="4903" max="4903" width="7.5703125" style="42" customWidth="1"/>
    <col min="4904" max="4904" width="35" style="42" customWidth="1"/>
    <col min="4905" max="4905" width="6.42578125" style="42" customWidth="1"/>
    <col min="4906" max="4906" width="11" style="42" customWidth="1"/>
    <col min="4907" max="4907" width="3" style="42" customWidth="1"/>
    <col min="4908" max="5120" width="12.140625" style="42"/>
    <col min="5121" max="5122" width="11.42578125" style="42" customWidth="1"/>
    <col min="5123" max="5123" width="46.42578125" style="42" customWidth="1"/>
    <col min="5124" max="5128" width="33" style="42" customWidth="1"/>
    <col min="5129" max="5139" width="12.140625" style="42"/>
    <col min="5140" max="5140" width="35" style="42" customWidth="1"/>
    <col min="5141" max="5158" width="12.140625" style="42"/>
    <col min="5159" max="5159" width="7.5703125" style="42" customWidth="1"/>
    <col min="5160" max="5160" width="35" style="42" customWidth="1"/>
    <col min="5161" max="5161" width="6.42578125" style="42" customWidth="1"/>
    <col min="5162" max="5162" width="11" style="42" customWidth="1"/>
    <col min="5163" max="5163" width="3" style="42" customWidth="1"/>
    <col min="5164" max="5376" width="12.140625" style="42"/>
    <col min="5377" max="5378" width="11.42578125" style="42" customWidth="1"/>
    <col min="5379" max="5379" width="46.42578125" style="42" customWidth="1"/>
    <col min="5380" max="5384" width="33" style="42" customWidth="1"/>
    <col min="5385" max="5395" width="12.140625" style="42"/>
    <col min="5396" max="5396" width="35" style="42" customWidth="1"/>
    <col min="5397" max="5414" width="12.140625" style="42"/>
    <col min="5415" max="5415" width="7.5703125" style="42" customWidth="1"/>
    <col min="5416" max="5416" width="35" style="42" customWidth="1"/>
    <col min="5417" max="5417" width="6.42578125" style="42" customWidth="1"/>
    <col min="5418" max="5418" width="11" style="42" customWidth="1"/>
    <col min="5419" max="5419" width="3" style="42" customWidth="1"/>
    <col min="5420" max="5632" width="12.140625" style="42"/>
    <col min="5633" max="5634" width="11.42578125" style="42" customWidth="1"/>
    <col min="5635" max="5635" width="46.42578125" style="42" customWidth="1"/>
    <col min="5636" max="5640" width="33" style="42" customWidth="1"/>
    <col min="5641" max="5651" width="12.140625" style="42"/>
    <col min="5652" max="5652" width="35" style="42" customWidth="1"/>
    <col min="5653" max="5670" width="12.140625" style="42"/>
    <col min="5671" max="5671" width="7.5703125" style="42" customWidth="1"/>
    <col min="5672" max="5672" width="35" style="42" customWidth="1"/>
    <col min="5673" max="5673" width="6.42578125" style="42" customWidth="1"/>
    <col min="5674" max="5674" width="11" style="42" customWidth="1"/>
    <col min="5675" max="5675" width="3" style="42" customWidth="1"/>
    <col min="5676" max="5888" width="12.140625" style="42"/>
    <col min="5889" max="5890" width="11.42578125" style="42" customWidth="1"/>
    <col min="5891" max="5891" width="46.42578125" style="42" customWidth="1"/>
    <col min="5892" max="5896" width="33" style="42" customWidth="1"/>
    <col min="5897" max="5907" width="12.140625" style="42"/>
    <col min="5908" max="5908" width="35" style="42" customWidth="1"/>
    <col min="5909" max="5926" width="12.140625" style="42"/>
    <col min="5927" max="5927" width="7.5703125" style="42" customWidth="1"/>
    <col min="5928" max="5928" width="35" style="42" customWidth="1"/>
    <col min="5929" max="5929" width="6.42578125" style="42" customWidth="1"/>
    <col min="5930" max="5930" width="11" style="42" customWidth="1"/>
    <col min="5931" max="5931" width="3" style="42" customWidth="1"/>
    <col min="5932" max="6144" width="12.140625" style="42"/>
    <col min="6145" max="6146" width="11.42578125" style="42" customWidth="1"/>
    <col min="6147" max="6147" width="46.42578125" style="42" customWidth="1"/>
    <col min="6148" max="6152" width="33" style="42" customWidth="1"/>
    <col min="6153" max="6163" width="12.140625" style="42"/>
    <col min="6164" max="6164" width="35" style="42" customWidth="1"/>
    <col min="6165" max="6182" width="12.140625" style="42"/>
    <col min="6183" max="6183" width="7.5703125" style="42" customWidth="1"/>
    <col min="6184" max="6184" width="35" style="42" customWidth="1"/>
    <col min="6185" max="6185" width="6.42578125" style="42" customWidth="1"/>
    <col min="6186" max="6186" width="11" style="42" customWidth="1"/>
    <col min="6187" max="6187" width="3" style="42" customWidth="1"/>
    <col min="6188" max="6400" width="12.140625" style="42"/>
    <col min="6401" max="6402" width="11.42578125" style="42" customWidth="1"/>
    <col min="6403" max="6403" width="46.42578125" style="42" customWidth="1"/>
    <col min="6404" max="6408" width="33" style="42" customWidth="1"/>
    <col min="6409" max="6419" width="12.140625" style="42"/>
    <col min="6420" max="6420" width="35" style="42" customWidth="1"/>
    <col min="6421" max="6438" width="12.140625" style="42"/>
    <col min="6439" max="6439" width="7.5703125" style="42" customWidth="1"/>
    <col min="6440" max="6440" width="35" style="42" customWidth="1"/>
    <col min="6441" max="6441" width="6.42578125" style="42" customWidth="1"/>
    <col min="6442" max="6442" width="11" style="42" customWidth="1"/>
    <col min="6443" max="6443" width="3" style="42" customWidth="1"/>
    <col min="6444" max="6656" width="12.140625" style="42"/>
    <col min="6657" max="6658" width="11.42578125" style="42" customWidth="1"/>
    <col min="6659" max="6659" width="46.42578125" style="42" customWidth="1"/>
    <col min="6660" max="6664" width="33" style="42" customWidth="1"/>
    <col min="6665" max="6675" width="12.140625" style="42"/>
    <col min="6676" max="6676" width="35" style="42" customWidth="1"/>
    <col min="6677" max="6694" width="12.140625" style="42"/>
    <col min="6695" max="6695" width="7.5703125" style="42" customWidth="1"/>
    <col min="6696" max="6696" width="35" style="42" customWidth="1"/>
    <col min="6697" max="6697" width="6.42578125" style="42" customWidth="1"/>
    <col min="6698" max="6698" width="11" style="42" customWidth="1"/>
    <col min="6699" max="6699" width="3" style="42" customWidth="1"/>
    <col min="6700" max="6912" width="12.140625" style="42"/>
    <col min="6913" max="6914" width="11.42578125" style="42" customWidth="1"/>
    <col min="6915" max="6915" width="46.42578125" style="42" customWidth="1"/>
    <col min="6916" max="6920" width="33" style="42" customWidth="1"/>
    <col min="6921" max="6931" width="12.140625" style="42"/>
    <col min="6932" max="6932" width="35" style="42" customWidth="1"/>
    <col min="6933" max="6950" width="12.140625" style="42"/>
    <col min="6951" max="6951" width="7.5703125" style="42" customWidth="1"/>
    <col min="6952" max="6952" width="35" style="42" customWidth="1"/>
    <col min="6953" max="6953" width="6.42578125" style="42" customWidth="1"/>
    <col min="6954" max="6954" width="11" style="42" customWidth="1"/>
    <col min="6955" max="6955" width="3" style="42" customWidth="1"/>
    <col min="6956" max="7168" width="12.140625" style="42"/>
    <col min="7169" max="7170" width="11.42578125" style="42" customWidth="1"/>
    <col min="7171" max="7171" width="46.42578125" style="42" customWidth="1"/>
    <col min="7172" max="7176" width="33" style="42" customWidth="1"/>
    <col min="7177" max="7187" width="12.140625" style="42"/>
    <col min="7188" max="7188" width="35" style="42" customWidth="1"/>
    <col min="7189" max="7206" width="12.140625" style="42"/>
    <col min="7207" max="7207" width="7.5703125" style="42" customWidth="1"/>
    <col min="7208" max="7208" width="35" style="42" customWidth="1"/>
    <col min="7209" max="7209" width="6.42578125" style="42" customWidth="1"/>
    <col min="7210" max="7210" width="11" style="42" customWidth="1"/>
    <col min="7211" max="7211" width="3" style="42" customWidth="1"/>
    <col min="7212" max="7424" width="12.140625" style="42"/>
    <col min="7425" max="7426" width="11.42578125" style="42" customWidth="1"/>
    <col min="7427" max="7427" width="46.42578125" style="42" customWidth="1"/>
    <col min="7428" max="7432" width="33" style="42" customWidth="1"/>
    <col min="7433" max="7443" width="12.140625" style="42"/>
    <col min="7444" max="7444" width="35" style="42" customWidth="1"/>
    <col min="7445" max="7462" width="12.140625" style="42"/>
    <col min="7463" max="7463" width="7.5703125" style="42" customWidth="1"/>
    <col min="7464" max="7464" width="35" style="42" customWidth="1"/>
    <col min="7465" max="7465" width="6.42578125" style="42" customWidth="1"/>
    <col min="7466" max="7466" width="11" style="42" customWidth="1"/>
    <col min="7467" max="7467" width="3" style="42" customWidth="1"/>
    <col min="7468" max="7680" width="12.140625" style="42"/>
    <col min="7681" max="7682" width="11.42578125" style="42" customWidth="1"/>
    <col min="7683" max="7683" width="46.42578125" style="42" customWidth="1"/>
    <col min="7684" max="7688" width="33" style="42" customWidth="1"/>
    <col min="7689" max="7699" width="12.140625" style="42"/>
    <col min="7700" max="7700" width="35" style="42" customWidth="1"/>
    <col min="7701" max="7718" width="12.140625" style="42"/>
    <col min="7719" max="7719" width="7.5703125" style="42" customWidth="1"/>
    <col min="7720" max="7720" width="35" style="42" customWidth="1"/>
    <col min="7721" max="7721" width="6.42578125" style="42" customWidth="1"/>
    <col min="7722" max="7722" width="11" style="42" customWidth="1"/>
    <col min="7723" max="7723" width="3" style="42" customWidth="1"/>
    <col min="7724" max="7936" width="12.140625" style="42"/>
    <col min="7937" max="7938" width="11.42578125" style="42" customWidth="1"/>
    <col min="7939" max="7939" width="46.42578125" style="42" customWidth="1"/>
    <col min="7940" max="7944" width="33" style="42" customWidth="1"/>
    <col min="7945" max="7955" width="12.140625" style="42"/>
    <col min="7956" max="7956" width="35" style="42" customWidth="1"/>
    <col min="7957" max="7974" width="12.140625" style="42"/>
    <col min="7975" max="7975" width="7.5703125" style="42" customWidth="1"/>
    <col min="7976" max="7976" width="35" style="42" customWidth="1"/>
    <col min="7977" max="7977" width="6.42578125" style="42" customWidth="1"/>
    <col min="7978" max="7978" width="11" style="42" customWidth="1"/>
    <col min="7979" max="7979" width="3" style="42" customWidth="1"/>
    <col min="7980" max="8192" width="12.140625" style="42"/>
    <col min="8193" max="8194" width="11.42578125" style="42" customWidth="1"/>
    <col min="8195" max="8195" width="46.42578125" style="42" customWidth="1"/>
    <col min="8196" max="8200" width="33" style="42" customWidth="1"/>
    <col min="8201" max="8211" width="12.140625" style="42"/>
    <col min="8212" max="8212" width="35" style="42" customWidth="1"/>
    <col min="8213" max="8230" width="12.140625" style="42"/>
    <col min="8231" max="8231" width="7.5703125" style="42" customWidth="1"/>
    <col min="8232" max="8232" width="35" style="42" customWidth="1"/>
    <col min="8233" max="8233" width="6.42578125" style="42" customWidth="1"/>
    <col min="8234" max="8234" width="11" style="42" customWidth="1"/>
    <col min="8235" max="8235" width="3" style="42" customWidth="1"/>
    <col min="8236" max="8448" width="12.140625" style="42"/>
    <col min="8449" max="8450" width="11.42578125" style="42" customWidth="1"/>
    <col min="8451" max="8451" width="46.42578125" style="42" customWidth="1"/>
    <col min="8452" max="8456" width="33" style="42" customWidth="1"/>
    <col min="8457" max="8467" width="12.140625" style="42"/>
    <col min="8468" max="8468" width="35" style="42" customWidth="1"/>
    <col min="8469" max="8486" width="12.140625" style="42"/>
    <col min="8487" max="8487" width="7.5703125" style="42" customWidth="1"/>
    <col min="8488" max="8488" width="35" style="42" customWidth="1"/>
    <col min="8489" max="8489" width="6.42578125" style="42" customWidth="1"/>
    <col min="8490" max="8490" width="11" style="42" customWidth="1"/>
    <col min="8491" max="8491" width="3" style="42" customWidth="1"/>
    <col min="8492" max="8704" width="12.140625" style="42"/>
    <col min="8705" max="8706" width="11.42578125" style="42" customWidth="1"/>
    <col min="8707" max="8707" width="46.42578125" style="42" customWidth="1"/>
    <col min="8708" max="8712" width="33" style="42" customWidth="1"/>
    <col min="8713" max="8723" width="12.140625" style="42"/>
    <col min="8724" max="8724" width="35" style="42" customWidth="1"/>
    <col min="8725" max="8742" width="12.140625" style="42"/>
    <col min="8743" max="8743" width="7.5703125" style="42" customWidth="1"/>
    <col min="8744" max="8744" width="35" style="42" customWidth="1"/>
    <col min="8745" max="8745" width="6.42578125" style="42" customWidth="1"/>
    <col min="8746" max="8746" width="11" style="42" customWidth="1"/>
    <col min="8747" max="8747" width="3" style="42" customWidth="1"/>
    <col min="8748" max="8960" width="12.140625" style="42"/>
    <col min="8961" max="8962" width="11.42578125" style="42" customWidth="1"/>
    <col min="8963" max="8963" width="46.42578125" style="42" customWidth="1"/>
    <col min="8964" max="8968" width="33" style="42" customWidth="1"/>
    <col min="8969" max="8979" width="12.140625" style="42"/>
    <col min="8980" max="8980" width="35" style="42" customWidth="1"/>
    <col min="8981" max="8998" width="12.140625" style="42"/>
    <col min="8999" max="8999" width="7.5703125" style="42" customWidth="1"/>
    <col min="9000" max="9000" width="35" style="42" customWidth="1"/>
    <col min="9001" max="9001" width="6.42578125" style="42" customWidth="1"/>
    <col min="9002" max="9002" width="11" style="42" customWidth="1"/>
    <col min="9003" max="9003" width="3" style="42" customWidth="1"/>
    <col min="9004" max="9216" width="12.140625" style="42"/>
    <col min="9217" max="9218" width="11.42578125" style="42" customWidth="1"/>
    <col min="9219" max="9219" width="46.42578125" style="42" customWidth="1"/>
    <col min="9220" max="9224" width="33" style="42" customWidth="1"/>
    <col min="9225" max="9235" width="12.140625" style="42"/>
    <col min="9236" max="9236" width="35" style="42" customWidth="1"/>
    <col min="9237" max="9254" width="12.140625" style="42"/>
    <col min="9255" max="9255" width="7.5703125" style="42" customWidth="1"/>
    <col min="9256" max="9256" width="35" style="42" customWidth="1"/>
    <col min="9257" max="9257" width="6.42578125" style="42" customWidth="1"/>
    <col min="9258" max="9258" width="11" style="42" customWidth="1"/>
    <col min="9259" max="9259" width="3" style="42" customWidth="1"/>
    <col min="9260" max="9472" width="12.140625" style="42"/>
    <col min="9473" max="9474" width="11.42578125" style="42" customWidth="1"/>
    <col min="9475" max="9475" width="46.42578125" style="42" customWidth="1"/>
    <col min="9476" max="9480" width="33" style="42" customWidth="1"/>
    <col min="9481" max="9491" width="12.140625" style="42"/>
    <col min="9492" max="9492" width="35" style="42" customWidth="1"/>
    <col min="9493" max="9510" width="12.140625" style="42"/>
    <col min="9511" max="9511" width="7.5703125" style="42" customWidth="1"/>
    <col min="9512" max="9512" width="35" style="42" customWidth="1"/>
    <col min="9513" max="9513" width="6.42578125" style="42" customWidth="1"/>
    <col min="9514" max="9514" width="11" style="42" customWidth="1"/>
    <col min="9515" max="9515" width="3" style="42" customWidth="1"/>
    <col min="9516" max="9728" width="12.140625" style="42"/>
    <col min="9729" max="9730" width="11.42578125" style="42" customWidth="1"/>
    <col min="9731" max="9731" width="46.42578125" style="42" customWidth="1"/>
    <col min="9732" max="9736" width="33" style="42" customWidth="1"/>
    <col min="9737" max="9747" width="12.140625" style="42"/>
    <col min="9748" max="9748" width="35" style="42" customWidth="1"/>
    <col min="9749" max="9766" width="12.140625" style="42"/>
    <col min="9767" max="9767" width="7.5703125" style="42" customWidth="1"/>
    <col min="9768" max="9768" width="35" style="42" customWidth="1"/>
    <col min="9769" max="9769" width="6.42578125" style="42" customWidth="1"/>
    <col min="9770" max="9770" width="11" style="42" customWidth="1"/>
    <col min="9771" max="9771" width="3" style="42" customWidth="1"/>
    <col min="9772" max="9984" width="12.140625" style="42"/>
    <col min="9985" max="9986" width="11.42578125" style="42" customWidth="1"/>
    <col min="9987" max="9987" width="46.42578125" style="42" customWidth="1"/>
    <col min="9988" max="9992" width="33" style="42" customWidth="1"/>
    <col min="9993" max="10003" width="12.140625" style="42"/>
    <col min="10004" max="10004" width="35" style="42" customWidth="1"/>
    <col min="10005" max="10022" width="12.140625" style="42"/>
    <col min="10023" max="10023" width="7.5703125" style="42" customWidth="1"/>
    <col min="10024" max="10024" width="35" style="42" customWidth="1"/>
    <col min="10025" max="10025" width="6.42578125" style="42" customWidth="1"/>
    <col min="10026" max="10026" width="11" style="42" customWidth="1"/>
    <col min="10027" max="10027" width="3" style="42" customWidth="1"/>
    <col min="10028" max="10240" width="12.140625" style="42"/>
    <col min="10241" max="10242" width="11.42578125" style="42" customWidth="1"/>
    <col min="10243" max="10243" width="46.42578125" style="42" customWidth="1"/>
    <col min="10244" max="10248" width="33" style="42" customWidth="1"/>
    <col min="10249" max="10259" width="12.140625" style="42"/>
    <col min="10260" max="10260" width="35" style="42" customWidth="1"/>
    <col min="10261" max="10278" width="12.140625" style="42"/>
    <col min="10279" max="10279" width="7.5703125" style="42" customWidth="1"/>
    <col min="10280" max="10280" width="35" style="42" customWidth="1"/>
    <col min="10281" max="10281" width="6.42578125" style="42" customWidth="1"/>
    <col min="10282" max="10282" width="11" style="42" customWidth="1"/>
    <col min="10283" max="10283" width="3" style="42" customWidth="1"/>
    <col min="10284" max="10496" width="12.140625" style="42"/>
    <col min="10497" max="10498" width="11.42578125" style="42" customWidth="1"/>
    <col min="10499" max="10499" width="46.42578125" style="42" customWidth="1"/>
    <col min="10500" max="10504" width="33" style="42" customWidth="1"/>
    <col min="10505" max="10515" width="12.140625" style="42"/>
    <col min="10516" max="10516" width="35" style="42" customWidth="1"/>
    <col min="10517" max="10534" width="12.140625" style="42"/>
    <col min="10535" max="10535" width="7.5703125" style="42" customWidth="1"/>
    <col min="10536" max="10536" width="35" style="42" customWidth="1"/>
    <col min="10537" max="10537" width="6.42578125" style="42" customWidth="1"/>
    <col min="10538" max="10538" width="11" style="42" customWidth="1"/>
    <col min="10539" max="10539" width="3" style="42" customWidth="1"/>
    <col min="10540" max="10752" width="12.140625" style="42"/>
    <col min="10753" max="10754" width="11.42578125" style="42" customWidth="1"/>
    <col min="10755" max="10755" width="46.42578125" style="42" customWidth="1"/>
    <col min="10756" max="10760" width="33" style="42" customWidth="1"/>
    <col min="10761" max="10771" width="12.140625" style="42"/>
    <col min="10772" max="10772" width="35" style="42" customWidth="1"/>
    <col min="10773" max="10790" width="12.140625" style="42"/>
    <col min="10791" max="10791" width="7.5703125" style="42" customWidth="1"/>
    <col min="10792" max="10792" width="35" style="42" customWidth="1"/>
    <col min="10793" max="10793" width="6.42578125" style="42" customWidth="1"/>
    <col min="10794" max="10794" width="11" style="42" customWidth="1"/>
    <col min="10795" max="10795" width="3" style="42" customWidth="1"/>
    <col min="10796" max="11008" width="12.140625" style="42"/>
    <col min="11009" max="11010" width="11.42578125" style="42" customWidth="1"/>
    <col min="11011" max="11011" width="46.42578125" style="42" customWidth="1"/>
    <col min="11012" max="11016" width="33" style="42" customWidth="1"/>
    <col min="11017" max="11027" width="12.140625" style="42"/>
    <col min="11028" max="11028" width="35" style="42" customWidth="1"/>
    <col min="11029" max="11046" width="12.140625" style="42"/>
    <col min="11047" max="11047" width="7.5703125" style="42" customWidth="1"/>
    <col min="11048" max="11048" width="35" style="42" customWidth="1"/>
    <col min="11049" max="11049" width="6.42578125" style="42" customWidth="1"/>
    <col min="11050" max="11050" width="11" style="42" customWidth="1"/>
    <col min="11051" max="11051" width="3" style="42" customWidth="1"/>
    <col min="11052" max="11264" width="12.140625" style="42"/>
    <col min="11265" max="11266" width="11.42578125" style="42" customWidth="1"/>
    <col min="11267" max="11267" width="46.42578125" style="42" customWidth="1"/>
    <col min="11268" max="11272" width="33" style="42" customWidth="1"/>
    <col min="11273" max="11283" width="12.140625" style="42"/>
    <col min="11284" max="11284" width="35" style="42" customWidth="1"/>
    <col min="11285" max="11302" width="12.140625" style="42"/>
    <col min="11303" max="11303" width="7.5703125" style="42" customWidth="1"/>
    <col min="11304" max="11304" width="35" style="42" customWidth="1"/>
    <col min="11305" max="11305" width="6.42578125" style="42" customWidth="1"/>
    <col min="11306" max="11306" width="11" style="42" customWidth="1"/>
    <col min="11307" max="11307" width="3" style="42" customWidth="1"/>
    <col min="11308" max="11520" width="12.140625" style="42"/>
    <col min="11521" max="11522" width="11.42578125" style="42" customWidth="1"/>
    <col min="11523" max="11523" width="46.42578125" style="42" customWidth="1"/>
    <col min="11524" max="11528" width="33" style="42" customWidth="1"/>
    <col min="11529" max="11539" width="12.140625" style="42"/>
    <col min="11540" max="11540" width="35" style="42" customWidth="1"/>
    <col min="11541" max="11558" width="12.140625" style="42"/>
    <col min="11559" max="11559" width="7.5703125" style="42" customWidth="1"/>
    <col min="11560" max="11560" width="35" style="42" customWidth="1"/>
    <col min="11561" max="11561" width="6.42578125" style="42" customWidth="1"/>
    <col min="11562" max="11562" width="11" style="42" customWidth="1"/>
    <col min="11563" max="11563" width="3" style="42" customWidth="1"/>
    <col min="11564" max="11776" width="12.140625" style="42"/>
    <col min="11777" max="11778" width="11.42578125" style="42" customWidth="1"/>
    <col min="11779" max="11779" width="46.42578125" style="42" customWidth="1"/>
    <col min="11780" max="11784" width="33" style="42" customWidth="1"/>
    <col min="11785" max="11795" width="12.140625" style="42"/>
    <col min="11796" max="11796" width="35" style="42" customWidth="1"/>
    <col min="11797" max="11814" width="12.140625" style="42"/>
    <col min="11815" max="11815" width="7.5703125" style="42" customWidth="1"/>
    <col min="11816" max="11816" width="35" style="42" customWidth="1"/>
    <col min="11817" max="11817" width="6.42578125" style="42" customWidth="1"/>
    <col min="11818" max="11818" width="11" style="42" customWidth="1"/>
    <col min="11819" max="11819" width="3" style="42" customWidth="1"/>
    <col min="11820" max="12032" width="12.140625" style="42"/>
    <col min="12033" max="12034" width="11.42578125" style="42" customWidth="1"/>
    <col min="12035" max="12035" width="46.42578125" style="42" customWidth="1"/>
    <col min="12036" max="12040" width="33" style="42" customWidth="1"/>
    <col min="12041" max="12051" width="12.140625" style="42"/>
    <col min="12052" max="12052" width="35" style="42" customWidth="1"/>
    <col min="12053" max="12070" width="12.140625" style="42"/>
    <col min="12071" max="12071" width="7.5703125" style="42" customWidth="1"/>
    <col min="12072" max="12072" width="35" style="42" customWidth="1"/>
    <col min="12073" max="12073" width="6.42578125" style="42" customWidth="1"/>
    <col min="12074" max="12074" width="11" style="42" customWidth="1"/>
    <col min="12075" max="12075" width="3" style="42" customWidth="1"/>
    <col min="12076" max="12288" width="12.140625" style="42"/>
    <col min="12289" max="12290" width="11.42578125" style="42" customWidth="1"/>
    <col min="12291" max="12291" width="46.42578125" style="42" customWidth="1"/>
    <col min="12292" max="12296" width="33" style="42" customWidth="1"/>
    <col min="12297" max="12307" width="12.140625" style="42"/>
    <col min="12308" max="12308" width="35" style="42" customWidth="1"/>
    <col min="12309" max="12326" width="12.140625" style="42"/>
    <col min="12327" max="12327" width="7.5703125" style="42" customWidth="1"/>
    <col min="12328" max="12328" width="35" style="42" customWidth="1"/>
    <col min="12329" max="12329" width="6.42578125" style="42" customWidth="1"/>
    <col min="12330" max="12330" width="11" style="42" customWidth="1"/>
    <col min="12331" max="12331" width="3" style="42" customWidth="1"/>
    <col min="12332" max="12544" width="12.140625" style="42"/>
    <col min="12545" max="12546" width="11.42578125" style="42" customWidth="1"/>
    <col min="12547" max="12547" width="46.42578125" style="42" customWidth="1"/>
    <col min="12548" max="12552" width="33" style="42" customWidth="1"/>
    <col min="12553" max="12563" width="12.140625" style="42"/>
    <col min="12564" max="12564" width="35" style="42" customWidth="1"/>
    <col min="12565" max="12582" width="12.140625" style="42"/>
    <col min="12583" max="12583" width="7.5703125" style="42" customWidth="1"/>
    <col min="12584" max="12584" width="35" style="42" customWidth="1"/>
    <col min="12585" max="12585" width="6.42578125" style="42" customWidth="1"/>
    <col min="12586" max="12586" width="11" style="42" customWidth="1"/>
    <col min="12587" max="12587" width="3" style="42" customWidth="1"/>
    <col min="12588" max="12800" width="12.140625" style="42"/>
    <col min="12801" max="12802" width="11.42578125" style="42" customWidth="1"/>
    <col min="12803" max="12803" width="46.42578125" style="42" customWidth="1"/>
    <col min="12804" max="12808" width="33" style="42" customWidth="1"/>
    <col min="12809" max="12819" width="12.140625" style="42"/>
    <col min="12820" max="12820" width="35" style="42" customWidth="1"/>
    <col min="12821" max="12838" width="12.140625" style="42"/>
    <col min="12839" max="12839" width="7.5703125" style="42" customWidth="1"/>
    <col min="12840" max="12840" width="35" style="42" customWidth="1"/>
    <col min="12841" max="12841" width="6.42578125" style="42" customWidth="1"/>
    <col min="12842" max="12842" width="11" style="42" customWidth="1"/>
    <col min="12843" max="12843" width="3" style="42" customWidth="1"/>
    <col min="12844" max="13056" width="12.140625" style="42"/>
    <col min="13057" max="13058" width="11.42578125" style="42" customWidth="1"/>
    <col min="13059" max="13059" width="46.42578125" style="42" customWidth="1"/>
    <col min="13060" max="13064" width="33" style="42" customWidth="1"/>
    <col min="13065" max="13075" width="12.140625" style="42"/>
    <col min="13076" max="13076" width="35" style="42" customWidth="1"/>
    <col min="13077" max="13094" width="12.140625" style="42"/>
    <col min="13095" max="13095" width="7.5703125" style="42" customWidth="1"/>
    <col min="13096" max="13096" width="35" style="42" customWidth="1"/>
    <col min="13097" max="13097" width="6.42578125" style="42" customWidth="1"/>
    <col min="13098" max="13098" width="11" style="42" customWidth="1"/>
    <col min="13099" max="13099" width="3" style="42" customWidth="1"/>
    <col min="13100" max="13312" width="12.140625" style="42"/>
    <col min="13313" max="13314" width="11.42578125" style="42" customWidth="1"/>
    <col min="13315" max="13315" width="46.42578125" style="42" customWidth="1"/>
    <col min="13316" max="13320" width="33" style="42" customWidth="1"/>
    <col min="13321" max="13331" width="12.140625" style="42"/>
    <col min="13332" max="13332" width="35" style="42" customWidth="1"/>
    <col min="13333" max="13350" width="12.140625" style="42"/>
    <col min="13351" max="13351" width="7.5703125" style="42" customWidth="1"/>
    <col min="13352" max="13352" width="35" style="42" customWidth="1"/>
    <col min="13353" max="13353" width="6.42578125" style="42" customWidth="1"/>
    <col min="13354" max="13354" width="11" style="42" customWidth="1"/>
    <col min="13355" max="13355" width="3" style="42" customWidth="1"/>
    <col min="13356" max="13568" width="12.140625" style="42"/>
    <col min="13569" max="13570" width="11.42578125" style="42" customWidth="1"/>
    <col min="13571" max="13571" width="46.42578125" style="42" customWidth="1"/>
    <col min="13572" max="13576" width="33" style="42" customWidth="1"/>
    <col min="13577" max="13587" width="12.140625" style="42"/>
    <col min="13588" max="13588" width="35" style="42" customWidth="1"/>
    <col min="13589" max="13606" width="12.140625" style="42"/>
    <col min="13607" max="13607" width="7.5703125" style="42" customWidth="1"/>
    <col min="13608" max="13608" width="35" style="42" customWidth="1"/>
    <col min="13609" max="13609" width="6.42578125" style="42" customWidth="1"/>
    <col min="13610" max="13610" width="11" style="42" customWidth="1"/>
    <col min="13611" max="13611" width="3" style="42" customWidth="1"/>
    <col min="13612" max="13824" width="12.140625" style="42"/>
    <col min="13825" max="13826" width="11.42578125" style="42" customWidth="1"/>
    <col min="13827" max="13827" width="46.42578125" style="42" customWidth="1"/>
    <col min="13828" max="13832" width="33" style="42" customWidth="1"/>
    <col min="13833" max="13843" width="12.140625" style="42"/>
    <col min="13844" max="13844" width="35" style="42" customWidth="1"/>
    <col min="13845" max="13862" width="12.140625" style="42"/>
    <col min="13863" max="13863" width="7.5703125" style="42" customWidth="1"/>
    <col min="13864" max="13864" width="35" style="42" customWidth="1"/>
    <col min="13865" max="13865" width="6.42578125" style="42" customWidth="1"/>
    <col min="13866" max="13866" width="11" style="42" customWidth="1"/>
    <col min="13867" max="13867" width="3" style="42" customWidth="1"/>
    <col min="13868" max="14080" width="12.140625" style="42"/>
    <col min="14081" max="14082" width="11.42578125" style="42" customWidth="1"/>
    <col min="14083" max="14083" width="46.42578125" style="42" customWidth="1"/>
    <col min="14084" max="14088" width="33" style="42" customWidth="1"/>
    <col min="14089" max="14099" width="12.140625" style="42"/>
    <col min="14100" max="14100" width="35" style="42" customWidth="1"/>
    <col min="14101" max="14118" width="12.140625" style="42"/>
    <col min="14119" max="14119" width="7.5703125" style="42" customWidth="1"/>
    <col min="14120" max="14120" width="35" style="42" customWidth="1"/>
    <col min="14121" max="14121" width="6.42578125" style="42" customWidth="1"/>
    <col min="14122" max="14122" width="11" style="42" customWidth="1"/>
    <col min="14123" max="14123" width="3" style="42" customWidth="1"/>
    <col min="14124" max="14336" width="12.140625" style="42"/>
    <col min="14337" max="14338" width="11.42578125" style="42" customWidth="1"/>
    <col min="14339" max="14339" width="46.42578125" style="42" customWidth="1"/>
    <col min="14340" max="14344" width="33" style="42" customWidth="1"/>
    <col min="14345" max="14355" width="12.140625" style="42"/>
    <col min="14356" max="14356" width="35" style="42" customWidth="1"/>
    <col min="14357" max="14374" width="12.140625" style="42"/>
    <col min="14375" max="14375" width="7.5703125" style="42" customWidth="1"/>
    <col min="14376" max="14376" width="35" style="42" customWidth="1"/>
    <col min="14377" max="14377" width="6.42578125" style="42" customWidth="1"/>
    <col min="14378" max="14378" width="11" style="42" customWidth="1"/>
    <col min="14379" max="14379" width="3" style="42" customWidth="1"/>
    <col min="14380" max="14592" width="12.140625" style="42"/>
    <col min="14593" max="14594" width="11.42578125" style="42" customWidth="1"/>
    <col min="14595" max="14595" width="46.42578125" style="42" customWidth="1"/>
    <col min="14596" max="14600" width="33" style="42" customWidth="1"/>
    <col min="14601" max="14611" width="12.140625" style="42"/>
    <col min="14612" max="14612" width="35" style="42" customWidth="1"/>
    <col min="14613" max="14630" width="12.140625" style="42"/>
    <col min="14631" max="14631" width="7.5703125" style="42" customWidth="1"/>
    <col min="14632" max="14632" width="35" style="42" customWidth="1"/>
    <col min="14633" max="14633" width="6.42578125" style="42" customWidth="1"/>
    <col min="14634" max="14634" width="11" style="42" customWidth="1"/>
    <col min="14635" max="14635" width="3" style="42" customWidth="1"/>
    <col min="14636" max="14848" width="12.140625" style="42"/>
    <col min="14849" max="14850" width="11.42578125" style="42" customWidth="1"/>
    <col min="14851" max="14851" width="46.42578125" style="42" customWidth="1"/>
    <col min="14852" max="14856" width="33" style="42" customWidth="1"/>
    <col min="14857" max="14867" width="12.140625" style="42"/>
    <col min="14868" max="14868" width="35" style="42" customWidth="1"/>
    <col min="14869" max="14886" width="12.140625" style="42"/>
    <col min="14887" max="14887" width="7.5703125" style="42" customWidth="1"/>
    <col min="14888" max="14888" width="35" style="42" customWidth="1"/>
    <col min="14889" max="14889" width="6.42578125" style="42" customWidth="1"/>
    <col min="14890" max="14890" width="11" style="42" customWidth="1"/>
    <col min="14891" max="14891" width="3" style="42" customWidth="1"/>
    <col min="14892" max="15104" width="12.140625" style="42"/>
    <col min="15105" max="15106" width="11.42578125" style="42" customWidth="1"/>
    <col min="15107" max="15107" width="46.42578125" style="42" customWidth="1"/>
    <col min="15108" max="15112" width="33" style="42" customWidth="1"/>
    <col min="15113" max="15123" width="12.140625" style="42"/>
    <col min="15124" max="15124" width="35" style="42" customWidth="1"/>
    <col min="15125" max="15142" width="12.140625" style="42"/>
    <col min="15143" max="15143" width="7.5703125" style="42" customWidth="1"/>
    <col min="15144" max="15144" width="35" style="42" customWidth="1"/>
    <col min="15145" max="15145" width="6.42578125" style="42" customWidth="1"/>
    <col min="15146" max="15146" width="11" style="42" customWidth="1"/>
    <col min="15147" max="15147" width="3" style="42" customWidth="1"/>
    <col min="15148" max="15360" width="12.140625" style="42"/>
    <col min="15361" max="15362" width="11.42578125" style="42" customWidth="1"/>
    <col min="15363" max="15363" width="46.42578125" style="42" customWidth="1"/>
    <col min="15364" max="15368" width="33" style="42" customWidth="1"/>
    <col min="15369" max="15379" width="12.140625" style="42"/>
    <col min="15380" max="15380" width="35" style="42" customWidth="1"/>
    <col min="15381" max="15398" width="12.140625" style="42"/>
    <col min="15399" max="15399" width="7.5703125" style="42" customWidth="1"/>
    <col min="15400" max="15400" width="35" style="42" customWidth="1"/>
    <col min="15401" max="15401" width="6.42578125" style="42" customWidth="1"/>
    <col min="15402" max="15402" width="11" style="42" customWidth="1"/>
    <col min="15403" max="15403" width="3" style="42" customWidth="1"/>
    <col min="15404" max="15616" width="12.140625" style="42"/>
    <col min="15617" max="15618" width="11.42578125" style="42" customWidth="1"/>
    <col min="15619" max="15619" width="46.42578125" style="42" customWidth="1"/>
    <col min="15620" max="15624" width="33" style="42" customWidth="1"/>
    <col min="15625" max="15635" width="12.140625" style="42"/>
    <col min="15636" max="15636" width="35" style="42" customWidth="1"/>
    <col min="15637" max="15654" width="12.140625" style="42"/>
    <col min="15655" max="15655" width="7.5703125" style="42" customWidth="1"/>
    <col min="15656" max="15656" width="35" style="42" customWidth="1"/>
    <col min="15657" max="15657" width="6.42578125" style="42" customWidth="1"/>
    <col min="15658" max="15658" width="11" style="42" customWidth="1"/>
    <col min="15659" max="15659" width="3" style="42" customWidth="1"/>
    <col min="15660" max="15872" width="12.140625" style="42"/>
    <col min="15873" max="15874" width="11.42578125" style="42" customWidth="1"/>
    <col min="15875" max="15875" width="46.42578125" style="42" customWidth="1"/>
    <col min="15876" max="15880" width="33" style="42" customWidth="1"/>
    <col min="15881" max="15891" width="12.140625" style="42"/>
    <col min="15892" max="15892" width="35" style="42" customWidth="1"/>
    <col min="15893" max="15910" width="12.140625" style="42"/>
    <col min="15911" max="15911" width="7.5703125" style="42" customWidth="1"/>
    <col min="15912" max="15912" width="35" style="42" customWidth="1"/>
    <col min="15913" max="15913" width="6.42578125" style="42" customWidth="1"/>
    <col min="15914" max="15914" width="11" style="42" customWidth="1"/>
    <col min="15915" max="15915" width="3" style="42" customWidth="1"/>
    <col min="15916" max="16128" width="12.140625" style="42"/>
    <col min="16129" max="16130" width="11.42578125" style="42" customWidth="1"/>
    <col min="16131" max="16131" width="46.42578125" style="42" customWidth="1"/>
    <col min="16132" max="16136" width="33" style="42" customWidth="1"/>
    <col min="16137" max="16147" width="12.140625" style="42"/>
    <col min="16148" max="16148" width="35" style="42" customWidth="1"/>
    <col min="16149" max="16166" width="12.140625" style="42"/>
    <col min="16167" max="16167" width="7.5703125" style="42" customWidth="1"/>
    <col min="16168" max="16168" width="35" style="42" customWidth="1"/>
    <col min="16169" max="16169" width="6.42578125" style="42" customWidth="1"/>
    <col min="16170" max="16170" width="11" style="42" customWidth="1"/>
    <col min="16171" max="16171" width="3" style="42" customWidth="1"/>
    <col min="16172" max="16384" width="12.140625" style="42"/>
  </cols>
  <sheetData>
    <row r="1" spans="1:9">
      <c r="A1" s="41" t="s">
        <v>0</v>
      </c>
      <c r="B1" s="42" t="s">
        <v>1</v>
      </c>
      <c r="D1" s="43" t="s">
        <v>86</v>
      </c>
      <c r="E1" s="44"/>
      <c r="G1" s="41" t="s">
        <v>87</v>
      </c>
    </row>
    <row r="2" spans="1:9" ht="15.75" thickBot="1">
      <c r="A2" s="45"/>
      <c r="B2" s="46"/>
      <c r="C2" s="46"/>
      <c r="D2" s="46"/>
      <c r="E2" s="46"/>
      <c r="F2" s="46"/>
      <c r="G2" s="45"/>
      <c r="H2" s="46"/>
    </row>
    <row r="3" spans="1:9">
      <c r="A3" s="47"/>
      <c r="B3" s="48"/>
      <c r="C3" s="48"/>
      <c r="D3" s="48"/>
      <c r="E3" s="48"/>
      <c r="F3" s="48"/>
      <c r="G3" s="47"/>
      <c r="H3" s="48"/>
    </row>
    <row r="4" spans="1:9">
      <c r="A4" s="41" t="s">
        <v>5</v>
      </c>
      <c r="D4" s="49" t="s">
        <v>82</v>
      </c>
      <c r="E4" s="3" t="s">
        <v>88</v>
      </c>
      <c r="G4" s="3" t="s">
        <v>8</v>
      </c>
    </row>
    <row r="5" spans="1:9">
      <c r="E5" s="51" t="s">
        <v>89</v>
      </c>
      <c r="G5" s="3" t="s">
        <v>90</v>
      </c>
    </row>
    <row r="6" spans="1:9">
      <c r="A6" s="41" t="s">
        <v>11</v>
      </c>
      <c r="B6" s="11" t="str">
        <f>'[1]G1-1'!B6</f>
        <v>Florida Public Utilities Company Consolidated Gas</v>
      </c>
      <c r="C6" s="41"/>
      <c r="G6" s="3" t="s">
        <v>91</v>
      </c>
    </row>
    <row r="7" spans="1:9">
      <c r="B7" s="11"/>
    </row>
    <row r="8" spans="1:9">
      <c r="A8" s="41" t="s">
        <v>13</v>
      </c>
      <c r="B8" s="11">
        <f>'[1]G1-1'!B8</f>
        <v>0</v>
      </c>
      <c r="C8" s="35" t="s">
        <v>79</v>
      </c>
    </row>
    <row r="9" spans="1:9" ht="15.75" thickBot="1">
      <c r="A9" s="45"/>
      <c r="B9" s="46"/>
      <c r="C9" s="46"/>
      <c r="D9" s="46"/>
      <c r="E9" s="46"/>
      <c r="F9" s="46"/>
      <c r="G9" s="45"/>
      <c r="H9" s="46"/>
    </row>
    <row r="10" spans="1:9">
      <c r="E10" s="52"/>
    </row>
    <row r="11" spans="1:9">
      <c r="D11" s="53" t="s">
        <v>92</v>
      </c>
      <c r="F11" s="53" t="s">
        <v>93</v>
      </c>
      <c r="G11" s="53" t="s">
        <v>94</v>
      </c>
      <c r="H11" s="53" t="s">
        <v>95</v>
      </c>
    </row>
    <row r="12" spans="1:9">
      <c r="A12" s="41" t="s">
        <v>15</v>
      </c>
      <c r="B12" s="44" t="s">
        <v>96</v>
      </c>
      <c r="C12" s="53" t="s">
        <v>97</v>
      </c>
      <c r="D12" s="53" t="s">
        <v>98</v>
      </c>
      <c r="E12" s="53" t="s">
        <v>99</v>
      </c>
      <c r="F12" s="53" t="s">
        <v>100</v>
      </c>
      <c r="G12" s="53" t="s">
        <v>101</v>
      </c>
      <c r="H12" s="53" t="s">
        <v>101</v>
      </c>
    </row>
    <row r="13" spans="1:9">
      <c r="A13" s="47" t="s">
        <v>17</v>
      </c>
      <c r="B13" s="15" t="s">
        <v>17</v>
      </c>
      <c r="C13" s="54" t="s">
        <v>102</v>
      </c>
      <c r="D13" s="55" t="s">
        <v>103</v>
      </c>
      <c r="E13" s="54" t="s">
        <v>104</v>
      </c>
      <c r="F13" s="55" t="s">
        <v>103</v>
      </c>
      <c r="G13" s="54" t="s">
        <v>100</v>
      </c>
      <c r="H13" s="54" t="s">
        <v>100</v>
      </c>
    </row>
    <row r="14" spans="1:9" ht="15.75" thickBot="1">
      <c r="A14" s="45"/>
      <c r="B14" s="56"/>
      <c r="C14" s="57"/>
      <c r="D14" s="58"/>
      <c r="E14" s="57"/>
      <c r="F14" s="58"/>
      <c r="G14" s="57"/>
      <c r="H14" s="57"/>
    </row>
    <row r="15" spans="1:9">
      <c r="A15" s="41"/>
      <c r="B15" s="41"/>
      <c r="C15" s="41"/>
      <c r="D15" s="44"/>
      <c r="E15" s="44"/>
      <c r="F15" s="49"/>
      <c r="G15" s="44"/>
      <c r="H15" s="44"/>
      <c r="I15" s="27"/>
    </row>
    <row r="16" spans="1:9">
      <c r="A16" s="59">
        <v>1</v>
      </c>
      <c r="B16" s="18" t="s">
        <v>26</v>
      </c>
      <c r="C16" s="19" t="s">
        <v>27</v>
      </c>
      <c r="D16" s="60" t="s">
        <v>105</v>
      </c>
      <c r="E16" s="61">
        <v>0</v>
      </c>
      <c r="F16" s="60" t="s">
        <v>105</v>
      </c>
      <c r="G16" s="61">
        <v>0</v>
      </c>
      <c r="H16" s="61">
        <v>0</v>
      </c>
      <c r="I16" s="27"/>
    </row>
    <row r="17" spans="1:10">
      <c r="A17" s="59">
        <f>+A16+1</f>
        <v>2</v>
      </c>
      <c r="B17" s="18" t="s">
        <v>28</v>
      </c>
      <c r="C17" s="19" t="s">
        <v>25</v>
      </c>
      <c r="D17" s="60" t="s">
        <v>105</v>
      </c>
      <c r="E17" s="62">
        <v>0</v>
      </c>
      <c r="F17" s="60" t="s">
        <v>105</v>
      </c>
      <c r="G17" s="62">
        <v>0</v>
      </c>
      <c r="H17" s="62">
        <v>0</v>
      </c>
      <c r="I17" s="27"/>
    </row>
    <row r="18" spans="1:10">
      <c r="A18" s="59">
        <f>+A17+1</f>
        <v>3</v>
      </c>
      <c r="B18" s="24">
        <v>3761</v>
      </c>
      <c r="C18" s="25" t="s">
        <v>29</v>
      </c>
      <c r="D18" s="60" t="s">
        <v>105</v>
      </c>
      <c r="E18" s="62">
        <v>0</v>
      </c>
      <c r="F18" s="60" t="s">
        <v>105</v>
      </c>
      <c r="G18" s="62">
        <v>0</v>
      </c>
      <c r="H18" s="62">
        <v>0</v>
      </c>
      <c r="I18" s="27"/>
    </row>
    <row r="19" spans="1:10">
      <c r="A19" s="59">
        <f t="shared" ref="A19:A49" si="0">+A18+1</f>
        <v>4</v>
      </c>
      <c r="B19" s="24">
        <v>3762</v>
      </c>
      <c r="C19" s="25" t="s">
        <v>30</v>
      </c>
      <c r="D19" s="60" t="s">
        <v>105</v>
      </c>
      <c r="E19" s="62">
        <v>0</v>
      </c>
      <c r="F19" s="60" t="s">
        <v>105</v>
      </c>
      <c r="G19" s="62">
        <v>0</v>
      </c>
      <c r="H19" s="62">
        <v>0</v>
      </c>
      <c r="I19" s="27"/>
    </row>
    <row r="20" spans="1:10">
      <c r="A20" s="59">
        <f t="shared" si="0"/>
        <v>5</v>
      </c>
      <c r="B20" s="24" t="s">
        <v>31</v>
      </c>
      <c r="C20" s="25" t="s">
        <v>32</v>
      </c>
      <c r="D20" s="60" t="s">
        <v>105</v>
      </c>
      <c r="E20" s="62">
        <v>0</v>
      </c>
      <c r="F20" s="60" t="s">
        <v>105</v>
      </c>
      <c r="G20" s="62">
        <v>0</v>
      </c>
      <c r="H20" s="62">
        <v>0</v>
      </c>
      <c r="I20" s="27"/>
      <c r="J20" s="63"/>
    </row>
    <row r="21" spans="1:10">
      <c r="A21" s="59">
        <f t="shared" si="0"/>
        <v>6</v>
      </c>
      <c r="B21" s="18" t="s">
        <v>33</v>
      </c>
      <c r="C21" s="19" t="s">
        <v>34</v>
      </c>
      <c r="D21" s="60" t="s">
        <v>105</v>
      </c>
      <c r="E21" s="62">
        <v>0</v>
      </c>
      <c r="F21" s="60" t="s">
        <v>105</v>
      </c>
      <c r="G21" s="62">
        <v>0</v>
      </c>
      <c r="H21" s="62">
        <v>0</v>
      </c>
      <c r="I21" s="64"/>
      <c r="J21" s="63"/>
    </row>
    <row r="22" spans="1:10">
      <c r="A22" s="59">
        <f t="shared" si="0"/>
        <v>7</v>
      </c>
      <c r="B22" s="18" t="s">
        <v>35</v>
      </c>
      <c r="C22" s="19" t="s">
        <v>36</v>
      </c>
      <c r="D22" s="60" t="s">
        <v>105</v>
      </c>
      <c r="E22" s="62">
        <v>0</v>
      </c>
      <c r="F22" s="60" t="s">
        <v>105</v>
      </c>
      <c r="G22" s="62">
        <v>0</v>
      </c>
      <c r="H22" s="62">
        <v>0</v>
      </c>
      <c r="I22" s="27"/>
      <c r="J22" s="63"/>
    </row>
    <row r="23" spans="1:10">
      <c r="A23" s="59">
        <f t="shared" si="0"/>
        <v>8</v>
      </c>
      <c r="B23" s="18">
        <v>3801</v>
      </c>
      <c r="C23" s="19" t="s">
        <v>37</v>
      </c>
      <c r="D23" s="60" t="s">
        <v>105</v>
      </c>
      <c r="E23" s="62">
        <v>0</v>
      </c>
      <c r="F23" s="60" t="s">
        <v>105</v>
      </c>
      <c r="G23" s="62">
        <v>0</v>
      </c>
      <c r="H23" s="62">
        <v>0</v>
      </c>
      <c r="I23" s="64"/>
      <c r="J23" s="63"/>
    </row>
    <row r="24" spans="1:10">
      <c r="A24" s="59">
        <f t="shared" si="0"/>
        <v>9</v>
      </c>
      <c r="B24" s="18">
        <v>3802</v>
      </c>
      <c r="C24" s="19" t="s">
        <v>38</v>
      </c>
      <c r="D24" s="60" t="s">
        <v>105</v>
      </c>
      <c r="E24" s="62">
        <v>0</v>
      </c>
      <c r="F24" s="60" t="s">
        <v>105</v>
      </c>
      <c r="G24" s="62">
        <v>0</v>
      </c>
      <c r="H24" s="62">
        <v>0</v>
      </c>
      <c r="I24" s="27"/>
      <c r="J24" s="63"/>
    </row>
    <row r="25" spans="1:10">
      <c r="A25" s="59">
        <f t="shared" si="0"/>
        <v>10</v>
      </c>
      <c r="B25" s="18" t="s">
        <v>39</v>
      </c>
      <c r="C25" s="19" t="s">
        <v>40</v>
      </c>
      <c r="D25" s="60" t="s">
        <v>105</v>
      </c>
      <c r="E25" s="62">
        <v>0</v>
      </c>
      <c r="F25" s="60" t="s">
        <v>105</v>
      </c>
      <c r="G25" s="62">
        <v>0</v>
      </c>
      <c r="H25" s="62">
        <v>0</v>
      </c>
      <c r="I25" s="27"/>
      <c r="J25" s="63"/>
    </row>
    <row r="26" spans="1:10">
      <c r="A26" s="59">
        <f t="shared" si="0"/>
        <v>11</v>
      </c>
      <c r="B26" s="18" t="s">
        <v>41</v>
      </c>
      <c r="C26" s="19" t="s">
        <v>42</v>
      </c>
      <c r="D26" s="60" t="s">
        <v>105</v>
      </c>
      <c r="E26" s="62">
        <v>0</v>
      </c>
      <c r="F26" s="60" t="s">
        <v>105</v>
      </c>
      <c r="G26" s="62">
        <v>0</v>
      </c>
      <c r="H26" s="62">
        <v>0</v>
      </c>
      <c r="I26" s="27"/>
      <c r="J26" s="63"/>
    </row>
    <row r="27" spans="1:10">
      <c r="A27" s="59">
        <f t="shared" si="0"/>
        <v>12</v>
      </c>
      <c r="B27" s="18">
        <v>3811</v>
      </c>
      <c r="C27" s="19" t="s">
        <v>43</v>
      </c>
      <c r="D27" s="60" t="s">
        <v>105</v>
      </c>
      <c r="E27" s="111">
        <v>0</v>
      </c>
      <c r="F27" s="60" t="s">
        <v>105</v>
      </c>
      <c r="G27" s="62">
        <v>0</v>
      </c>
      <c r="H27" s="62">
        <v>0</v>
      </c>
      <c r="I27" s="64"/>
      <c r="J27" s="63"/>
    </row>
    <row r="28" spans="1:10">
      <c r="A28" s="59">
        <f t="shared" si="0"/>
        <v>13</v>
      </c>
      <c r="B28" s="18" t="s">
        <v>44</v>
      </c>
      <c r="C28" s="19" t="s">
        <v>45</v>
      </c>
      <c r="D28" s="60" t="s">
        <v>105</v>
      </c>
      <c r="E28" s="62">
        <v>0</v>
      </c>
      <c r="F28" s="60" t="s">
        <v>105</v>
      </c>
      <c r="G28" s="62">
        <v>0</v>
      </c>
      <c r="H28" s="62">
        <v>0</v>
      </c>
      <c r="I28" s="27"/>
      <c r="J28" s="63"/>
    </row>
    <row r="29" spans="1:10">
      <c r="A29" s="59">
        <f t="shared" si="0"/>
        <v>14</v>
      </c>
      <c r="B29" s="18">
        <v>3821</v>
      </c>
      <c r="C29" s="25" t="s">
        <v>46</v>
      </c>
      <c r="D29" s="60" t="s">
        <v>105</v>
      </c>
      <c r="E29" s="62">
        <v>0</v>
      </c>
      <c r="F29" s="60" t="s">
        <v>105</v>
      </c>
      <c r="G29" s="62">
        <v>0</v>
      </c>
      <c r="H29" s="62">
        <v>0</v>
      </c>
      <c r="I29" s="27"/>
      <c r="J29" s="63"/>
    </row>
    <row r="30" spans="1:10">
      <c r="A30" s="59">
        <f t="shared" si="0"/>
        <v>15</v>
      </c>
      <c r="B30" s="18" t="s">
        <v>47</v>
      </c>
      <c r="C30" s="19" t="s">
        <v>48</v>
      </c>
      <c r="D30" s="60" t="s">
        <v>105</v>
      </c>
      <c r="E30" s="62">
        <v>0</v>
      </c>
      <c r="F30" s="60" t="s">
        <v>105</v>
      </c>
      <c r="G30" s="62">
        <v>0</v>
      </c>
      <c r="H30" s="62">
        <v>0</v>
      </c>
      <c r="I30" s="27"/>
      <c r="J30" s="63"/>
    </row>
    <row r="31" spans="1:10">
      <c r="A31" s="59">
        <f t="shared" si="0"/>
        <v>16</v>
      </c>
      <c r="B31" s="18" t="s">
        <v>49</v>
      </c>
      <c r="C31" s="19" t="s">
        <v>50</v>
      </c>
      <c r="D31" s="60" t="s">
        <v>105</v>
      </c>
      <c r="E31" s="62">
        <v>0</v>
      </c>
      <c r="F31" s="60" t="s">
        <v>105</v>
      </c>
      <c r="G31" s="62">
        <v>0</v>
      </c>
      <c r="H31" s="62">
        <v>0</v>
      </c>
      <c r="I31" s="27"/>
      <c r="J31" s="63"/>
    </row>
    <row r="32" spans="1:10">
      <c r="A32" s="59">
        <f t="shared" si="0"/>
        <v>17</v>
      </c>
      <c r="B32" s="18" t="s">
        <v>51</v>
      </c>
      <c r="C32" s="19" t="s">
        <v>52</v>
      </c>
      <c r="D32" s="60" t="s">
        <v>105</v>
      </c>
      <c r="E32" s="62">
        <v>0</v>
      </c>
      <c r="F32" s="60" t="s">
        <v>105</v>
      </c>
      <c r="G32" s="62">
        <v>0</v>
      </c>
      <c r="H32" s="62">
        <v>0</v>
      </c>
      <c r="I32" s="27"/>
      <c r="J32" s="63"/>
    </row>
    <row r="33" spans="1:10">
      <c r="A33" s="59">
        <f t="shared" si="0"/>
        <v>18</v>
      </c>
      <c r="B33" s="18" t="s">
        <v>53</v>
      </c>
      <c r="C33" s="19" t="s">
        <v>54</v>
      </c>
      <c r="D33" s="60" t="s">
        <v>105</v>
      </c>
      <c r="E33" s="62">
        <v>100250</v>
      </c>
      <c r="F33" s="60" t="s">
        <v>105</v>
      </c>
      <c r="G33" s="62">
        <v>0</v>
      </c>
      <c r="H33" s="62">
        <v>0</v>
      </c>
      <c r="I33" s="27"/>
      <c r="J33" s="63"/>
    </row>
    <row r="34" spans="1:10">
      <c r="A34" s="59">
        <f t="shared" si="0"/>
        <v>19</v>
      </c>
      <c r="B34" s="18" t="s">
        <v>55</v>
      </c>
      <c r="C34" s="19" t="s">
        <v>27</v>
      </c>
      <c r="D34" s="60" t="s">
        <v>105</v>
      </c>
      <c r="E34" s="62">
        <v>0</v>
      </c>
      <c r="F34" s="60" t="s">
        <v>105</v>
      </c>
      <c r="G34" s="62">
        <v>0</v>
      </c>
      <c r="H34" s="62">
        <v>0</v>
      </c>
      <c r="I34" s="27"/>
      <c r="J34" s="63"/>
    </row>
    <row r="35" spans="1:10">
      <c r="A35" s="59">
        <f t="shared" si="0"/>
        <v>20</v>
      </c>
      <c r="B35" s="18" t="s">
        <v>56</v>
      </c>
      <c r="C35" s="19" t="s">
        <v>25</v>
      </c>
      <c r="D35" s="60" t="s">
        <v>105</v>
      </c>
      <c r="E35" s="62">
        <v>0</v>
      </c>
      <c r="F35" s="60" t="s">
        <v>105</v>
      </c>
      <c r="G35" s="62">
        <v>0</v>
      </c>
      <c r="H35" s="62">
        <v>0</v>
      </c>
      <c r="I35" s="65"/>
      <c r="J35" s="63"/>
    </row>
    <row r="36" spans="1:10">
      <c r="A36" s="59">
        <f t="shared" si="0"/>
        <v>21</v>
      </c>
      <c r="B36" s="18">
        <v>3910</v>
      </c>
      <c r="C36" s="19" t="s">
        <v>57</v>
      </c>
      <c r="D36" s="60" t="s">
        <v>105</v>
      </c>
      <c r="E36" s="62">
        <v>0</v>
      </c>
      <c r="F36" s="60" t="s">
        <v>105</v>
      </c>
      <c r="G36" s="62">
        <v>0</v>
      </c>
      <c r="H36" s="62">
        <v>0</v>
      </c>
      <c r="I36" s="36"/>
      <c r="J36" s="63"/>
    </row>
    <row r="37" spans="1:10">
      <c r="A37" s="59">
        <f t="shared" si="0"/>
        <v>22</v>
      </c>
      <c r="B37" s="18">
        <v>3911</v>
      </c>
      <c r="C37" s="19" t="s">
        <v>58</v>
      </c>
      <c r="D37" s="60" t="s">
        <v>105</v>
      </c>
      <c r="E37" s="62">
        <v>0</v>
      </c>
      <c r="F37" s="60" t="s">
        <v>105</v>
      </c>
      <c r="G37" s="62">
        <v>0</v>
      </c>
      <c r="H37" s="62">
        <v>0</v>
      </c>
      <c r="I37" s="66"/>
      <c r="J37" s="63"/>
    </row>
    <row r="38" spans="1:10">
      <c r="A38" s="59">
        <f t="shared" si="0"/>
        <v>23</v>
      </c>
      <c r="B38" s="18">
        <v>3912</v>
      </c>
      <c r="C38" s="19" t="s">
        <v>59</v>
      </c>
      <c r="D38" s="60" t="s">
        <v>105</v>
      </c>
      <c r="E38" s="62">
        <v>0</v>
      </c>
      <c r="F38" s="60" t="s">
        <v>105</v>
      </c>
      <c r="G38" s="62">
        <v>0</v>
      </c>
      <c r="H38" s="62">
        <v>0</v>
      </c>
      <c r="I38" s="36"/>
      <c r="J38" s="63"/>
    </row>
    <row r="39" spans="1:10">
      <c r="A39" s="59">
        <f t="shared" si="0"/>
        <v>24</v>
      </c>
      <c r="B39" s="18">
        <v>3913</v>
      </c>
      <c r="C39" s="19" t="s">
        <v>60</v>
      </c>
      <c r="D39" s="60" t="s">
        <v>105</v>
      </c>
      <c r="E39" s="62">
        <v>0</v>
      </c>
      <c r="F39" s="60" t="s">
        <v>105</v>
      </c>
      <c r="G39" s="62">
        <v>0</v>
      </c>
      <c r="H39" s="62">
        <v>0</v>
      </c>
      <c r="I39" s="14"/>
      <c r="J39" s="63"/>
    </row>
    <row r="40" spans="1:10">
      <c r="A40" s="59">
        <f t="shared" si="0"/>
        <v>25</v>
      </c>
      <c r="B40" s="18">
        <v>3914</v>
      </c>
      <c r="C40" s="19" t="s">
        <v>61</v>
      </c>
      <c r="D40" s="60" t="s">
        <v>105</v>
      </c>
      <c r="E40" s="62">
        <v>0</v>
      </c>
      <c r="F40" s="60" t="s">
        <v>105</v>
      </c>
      <c r="G40" s="62">
        <v>0</v>
      </c>
      <c r="H40" s="62">
        <v>0</v>
      </c>
      <c r="I40" s="36"/>
      <c r="J40" s="63"/>
    </row>
    <row r="41" spans="1:10">
      <c r="A41" s="59">
        <f t="shared" si="0"/>
        <v>26</v>
      </c>
      <c r="B41" s="18">
        <v>392</v>
      </c>
      <c r="C41" s="25" t="s">
        <v>62</v>
      </c>
      <c r="D41" s="60" t="s">
        <v>105</v>
      </c>
      <c r="E41" s="62">
        <v>0</v>
      </c>
      <c r="F41" s="60" t="s">
        <v>105</v>
      </c>
      <c r="G41" s="62">
        <v>0</v>
      </c>
      <c r="H41" s="62">
        <v>0</v>
      </c>
      <c r="I41" s="27"/>
      <c r="J41" s="63"/>
    </row>
    <row r="42" spans="1:10">
      <c r="A42" s="59">
        <f t="shared" si="0"/>
        <v>27</v>
      </c>
      <c r="B42" s="18">
        <v>3921</v>
      </c>
      <c r="C42" s="19" t="s">
        <v>63</v>
      </c>
      <c r="D42" s="60" t="s">
        <v>105</v>
      </c>
      <c r="E42" s="62">
        <v>0</v>
      </c>
      <c r="F42" s="60" t="s">
        <v>105</v>
      </c>
      <c r="G42" s="62">
        <v>0</v>
      </c>
      <c r="H42" s="62">
        <v>0</v>
      </c>
      <c r="I42" s="27"/>
      <c r="J42" s="63"/>
    </row>
    <row r="43" spans="1:10">
      <c r="A43" s="59">
        <f t="shared" si="0"/>
        <v>28</v>
      </c>
      <c r="B43" s="18">
        <v>3922</v>
      </c>
      <c r="C43" s="19" t="s">
        <v>64</v>
      </c>
      <c r="D43" s="60" t="s">
        <v>105</v>
      </c>
      <c r="E43" s="62">
        <v>0</v>
      </c>
      <c r="F43" s="60" t="s">
        <v>105</v>
      </c>
      <c r="G43" s="62">
        <v>0</v>
      </c>
      <c r="H43" s="62">
        <v>0</v>
      </c>
      <c r="I43" s="27"/>
      <c r="J43" s="63"/>
    </row>
    <row r="44" spans="1:10">
      <c r="A44" s="59">
        <f t="shared" si="0"/>
        <v>29</v>
      </c>
      <c r="B44" s="18">
        <v>3924</v>
      </c>
      <c r="C44" s="25" t="s">
        <v>65</v>
      </c>
      <c r="D44" s="60" t="s">
        <v>105</v>
      </c>
      <c r="E44" s="62">
        <v>0</v>
      </c>
      <c r="F44" s="60" t="s">
        <v>105</v>
      </c>
      <c r="G44" s="62">
        <v>0</v>
      </c>
      <c r="H44" s="62">
        <v>0</v>
      </c>
      <c r="I44" s="27"/>
      <c r="J44" s="63"/>
    </row>
    <row r="45" spans="1:10">
      <c r="A45" s="59">
        <f t="shared" si="0"/>
        <v>30</v>
      </c>
      <c r="B45" s="18" t="s">
        <v>66</v>
      </c>
      <c r="C45" s="19" t="s">
        <v>67</v>
      </c>
      <c r="D45" s="60" t="s">
        <v>105</v>
      </c>
      <c r="E45" s="62">
        <v>0</v>
      </c>
      <c r="F45" s="60" t="s">
        <v>105</v>
      </c>
      <c r="G45" s="62">
        <v>0</v>
      </c>
      <c r="H45" s="62">
        <v>0</v>
      </c>
      <c r="I45" s="27"/>
      <c r="J45" s="63"/>
    </row>
    <row r="46" spans="1:10">
      <c r="A46" s="59">
        <f t="shared" si="0"/>
        <v>31</v>
      </c>
      <c r="B46" s="18" t="s">
        <v>68</v>
      </c>
      <c r="C46" s="19" t="s">
        <v>69</v>
      </c>
      <c r="D46" s="60" t="s">
        <v>105</v>
      </c>
      <c r="E46" s="62">
        <v>0</v>
      </c>
      <c r="F46" s="60" t="s">
        <v>105</v>
      </c>
      <c r="G46" s="62">
        <v>0</v>
      </c>
      <c r="H46" s="62">
        <v>0</v>
      </c>
      <c r="I46" s="27"/>
      <c r="J46" s="63"/>
    </row>
    <row r="47" spans="1:10">
      <c r="A47" s="59">
        <f t="shared" si="0"/>
        <v>32</v>
      </c>
      <c r="B47" s="18" t="s">
        <v>70</v>
      </c>
      <c r="C47" s="19" t="s">
        <v>71</v>
      </c>
      <c r="D47" s="60" t="s">
        <v>105</v>
      </c>
      <c r="E47" s="62">
        <v>0</v>
      </c>
      <c r="F47" s="60" t="s">
        <v>105</v>
      </c>
      <c r="G47" s="62">
        <v>0</v>
      </c>
      <c r="H47" s="62">
        <v>0</v>
      </c>
      <c r="I47" s="27"/>
      <c r="J47" s="63"/>
    </row>
    <row r="48" spans="1:10">
      <c r="A48" s="59">
        <f t="shared" si="0"/>
        <v>33</v>
      </c>
      <c r="B48" s="18" t="s">
        <v>72</v>
      </c>
      <c r="C48" s="19" t="s">
        <v>73</v>
      </c>
      <c r="D48" s="60" t="s">
        <v>105</v>
      </c>
      <c r="E48" s="62">
        <v>0</v>
      </c>
      <c r="F48" s="60" t="s">
        <v>105</v>
      </c>
      <c r="G48" s="62">
        <v>0</v>
      </c>
      <c r="H48" s="62">
        <v>0</v>
      </c>
      <c r="I48" s="27"/>
      <c r="J48" s="63"/>
    </row>
    <row r="49" spans="1:10">
      <c r="A49" s="59">
        <f t="shared" si="0"/>
        <v>34</v>
      </c>
      <c r="B49" s="18" t="s">
        <v>74</v>
      </c>
      <c r="C49" s="19" t="s">
        <v>75</v>
      </c>
      <c r="D49" s="60" t="s">
        <v>105</v>
      </c>
      <c r="E49" s="62">
        <v>0</v>
      </c>
      <c r="F49" s="60" t="s">
        <v>105</v>
      </c>
      <c r="G49" s="62">
        <v>0</v>
      </c>
      <c r="H49" s="62">
        <v>0</v>
      </c>
      <c r="I49" s="27"/>
      <c r="J49" s="63"/>
    </row>
    <row r="50" spans="1:10" ht="15.75">
      <c r="A50" s="67"/>
      <c r="D50" s="68"/>
      <c r="E50" s="63"/>
      <c r="F50" s="69"/>
      <c r="H50" s="63"/>
      <c r="I50" s="27"/>
      <c r="J50" s="63"/>
    </row>
    <row r="51" spans="1:10" ht="16.5" thickBot="1">
      <c r="A51" s="67">
        <v>29</v>
      </c>
      <c r="D51" s="68" t="s">
        <v>19</v>
      </c>
      <c r="E51" s="113">
        <f>SUM(E16:E50)</f>
        <v>100250</v>
      </c>
      <c r="F51" s="63"/>
      <c r="G51" s="70">
        <f>SUM(G16:G50)</f>
        <v>0</v>
      </c>
      <c r="H51" s="70">
        <f>SUM(H16:H50)</f>
        <v>0</v>
      </c>
      <c r="I51" s="27"/>
      <c r="J51" s="63"/>
    </row>
    <row r="52" spans="1:10" ht="15.75" thickTop="1">
      <c r="D52" s="63"/>
      <c r="E52" s="63"/>
      <c r="F52" s="63"/>
      <c r="G52" s="63"/>
      <c r="H52" s="63"/>
      <c r="I52" s="27"/>
      <c r="J52" s="63"/>
    </row>
    <row r="53" spans="1:10" ht="15.75" thickBot="1">
      <c r="A53" s="45"/>
      <c r="B53" s="46"/>
      <c r="C53" s="46"/>
      <c r="D53" s="46"/>
      <c r="E53" s="46"/>
      <c r="F53" s="46"/>
      <c r="G53" s="45"/>
      <c r="H53" s="46"/>
      <c r="I53" s="27"/>
    </row>
    <row r="54" spans="1:10">
      <c r="A54" s="41" t="s">
        <v>106</v>
      </c>
      <c r="D54" s="63"/>
      <c r="E54" s="69" t="s">
        <v>107</v>
      </c>
      <c r="F54" s="63"/>
      <c r="G54" s="63"/>
      <c r="H54" s="69"/>
      <c r="I54" s="27"/>
      <c r="J54" s="63"/>
    </row>
    <row r="55" spans="1:10">
      <c r="D55" s="63"/>
      <c r="E55" s="63"/>
      <c r="F55" s="63"/>
      <c r="G55" s="63"/>
      <c r="H55" s="63"/>
      <c r="I55" s="27"/>
      <c r="J55" s="63"/>
    </row>
    <row r="56" spans="1:10">
      <c r="D56" s="63"/>
      <c r="E56" s="63"/>
      <c r="F56" s="63"/>
      <c r="G56" s="63"/>
      <c r="H56" s="63"/>
      <c r="I56" s="27"/>
      <c r="J56" s="63"/>
    </row>
    <row r="57" spans="1:10">
      <c r="D57" s="63"/>
      <c r="E57" s="63"/>
      <c r="F57" s="63"/>
      <c r="G57" s="63"/>
      <c r="H57" s="63"/>
      <c r="I57" s="27"/>
      <c r="J57" s="63"/>
    </row>
    <row r="58" spans="1:10">
      <c r="D58" s="63"/>
      <c r="E58" s="63"/>
      <c r="F58" s="63"/>
      <c r="G58" s="63"/>
      <c r="H58" s="63"/>
      <c r="I58" s="2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C17" sqref="C17"/>
    </sheetView>
  </sheetViews>
  <sheetFormatPr defaultRowHeight="15"/>
  <cols>
    <col min="1" max="1" width="7.42578125" style="82" customWidth="1"/>
    <col min="2" max="2" width="39.7109375" style="82" customWidth="1"/>
    <col min="3" max="3" width="16.85546875" style="82" bestFit="1" customWidth="1"/>
    <col min="4" max="16" width="19" style="82" customWidth="1"/>
    <col min="17" max="17" width="15.5703125" style="82" bestFit="1" customWidth="1"/>
    <col min="18" max="16384" width="9.140625" style="82"/>
  </cols>
  <sheetData>
    <row r="1" spans="1:17" ht="15.75">
      <c r="A1" s="80" t="s">
        <v>0</v>
      </c>
      <c r="B1" s="52" t="s">
        <v>115</v>
      </c>
      <c r="C1" s="52"/>
      <c r="D1" s="52"/>
      <c r="E1" s="52"/>
      <c r="F1" s="81" t="s">
        <v>116</v>
      </c>
      <c r="G1" s="80"/>
      <c r="H1" s="52"/>
      <c r="I1" s="52"/>
      <c r="J1" s="52"/>
      <c r="K1" s="52"/>
      <c r="L1" s="52"/>
      <c r="M1" s="80" t="s">
        <v>117</v>
      </c>
      <c r="N1" s="52"/>
      <c r="O1" s="52"/>
      <c r="P1" s="80"/>
      <c r="Q1" s="52"/>
    </row>
    <row r="2" spans="1:17" ht="16.5" thickBot="1">
      <c r="A2" s="83"/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3"/>
    </row>
    <row r="3" spans="1:17" ht="15.75">
      <c r="A3" s="85"/>
      <c r="B3" s="85"/>
      <c r="C3" s="86"/>
      <c r="D3" s="86"/>
      <c r="E3" s="52"/>
      <c r="F3" s="86"/>
      <c r="G3" s="86"/>
      <c r="H3" s="86"/>
      <c r="I3" s="86"/>
      <c r="J3" s="86"/>
      <c r="K3" s="86"/>
      <c r="L3" s="52"/>
      <c r="M3" s="86"/>
      <c r="N3" s="86"/>
      <c r="O3" s="86"/>
      <c r="P3" s="86"/>
      <c r="Q3" s="85"/>
    </row>
    <row r="4" spans="1:17" ht="15.75">
      <c r="A4" s="80" t="s">
        <v>5</v>
      </c>
      <c r="B4" s="52"/>
      <c r="C4" s="52"/>
      <c r="D4" s="52"/>
      <c r="E4" s="52"/>
      <c r="F4" s="87" t="s">
        <v>82</v>
      </c>
      <c r="G4" s="88" t="s">
        <v>118</v>
      </c>
      <c r="H4" s="52"/>
      <c r="I4" s="52"/>
      <c r="J4" s="52"/>
      <c r="K4" s="52"/>
      <c r="L4" s="52"/>
      <c r="M4" s="80" t="s">
        <v>8</v>
      </c>
      <c r="N4" s="52"/>
      <c r="O4" s="52"/>
      <c r="P4" s="80"/>
      <c r="Q4" s="52"/>
    </row>
    <row r="5" spans="1:17" ht="15.75">
      <c r="A5" s="89"/>
      <c r="B5" s="52"/>
      <c r="C5" s="52"/>
      <c r="D5" s="52"/>
      <c r="E5" s="52"/>
      <c r="F5" s="52"/>
      <c r="G5" s="88" t="s">
        <v>119</v>
      </c>
      <c r="H5" s="52"/>
      <c r="I5" s="52"/>
      <c r="J5" s="52"/>
      <c r="K5" s="52"/>
      <c r="L5" s="52"/>
      <c r="M5" s="90" t="s">
        <v>120</v>
      </c>
      <c r="N5" s="52"/>
      <c r="O5" s="52"/>
      <c r="P5" s="90"/>
      <c r="Q5" s="52"/>
    </row>
    <row r="6" spans="1:17" ht="15.75">
      <c r="A6" s="90" t="s">
        <v>121</v>
      </c>
      <c r="B6" s="91" t="s">
        <v>122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90" t="s">
        <v>91</v>
      </c>
      <c r="N6" s="52"/>
      <c r="O6" s="52"/>
      <c r="P6" s="90"/>
      <c r="Q6" s="52"/>
    </row>
    <row r="7" spans="1:17" ht="15.75">
      <c r="A7" s="89"/>
      <c r="B7" s="9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</row>
    <row r="8" spans="1:17" ht="15.75">
      <c r="A8" s="90" t="s">
        <v>123</v>
      </c>
      <c r="B8" s="92">
        <f>'[1]G1-1'!B8</f>
        <v>0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</row>
    <row r="9" spans="1:17" ht="16.5" thickBot="1">
      <c r="A9" s="93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</row>
    <row r="10" spans="1:17" ht="15.75">
      <c r="A10" s="85"/>
      <c r="B10" s="86"/>
      <c r="C10" s="86"/>
      <c r="D10" s="86"/>
      <c r="E10" s="86"/>
      <c r="F10" s="86"/>
      <c r="G10" s="86"/>
      <c r="H10" s="86"/>
      <c r="I10" s="86"/>
      <c r="J10" s="86"/>
      <c r="K10" s="94"/>
      <c r="L10" s="85"/>
      <c r="M10" s="86"/>
      <c r="N10" s="86"/>
      <c r="O10" s="86"/>
      <c r="P10" s="86"/>
      <c r="Q10" s="85"/>
    </row>
    <row r="11" spans="1:17" ht="15.75">
      <c r="A11" s="80" t="s">
        <v>15</v>
      </c>
      <c r="B11" s="52"/>
      <c r="C11" s="95" t="s">
        <v>124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7" t="s">
        <v>125</v>
      </c>
      <c r="Q11" s="52"/>
    </row>
    <row r="12" spans="1:17" ht="15.75">
      <c r="A12" s="85" t="s">
        <v>17</v>
      </c>
      <c r="B12" s="96" t="s">
        <v>126</v>
      </c>
      <c r="C12" s="98">
        <v>44531</v>
      </c>
      <c r="D12" s="98">
        <v>44562</v>
      </c>
      <c r="E12" s="98">
        <v>44593</v>
      </c>
      <c r="F12" s="98">
        <v>44621</v>
      </c>
      <c r="G12" s="98">
        <v>44652</v>
      </c>
      <c r="H12" s="98">
        <v>44682</v>
      </c>
      <c r="I12" s="98">
        <v>44713</v>
      </c>
      <c r="J12" s="98">
        <v>44743</v>
      </c>
      <c r="K12" s="98">
        <v>44774</v>
      </c>
      <c r="L12" s="98">
        <v>44805</v>
      </c>
      <c r="M12" s="98">
        <v>44835</v>
      </c>
      <c r="N12" s="98">
        <v>44866</v>
      </c>
      <c r="O12" s="98">
        <v>44896</v>
      </c>
      <c r="P12" s="96" t="s">
        <v>127</v>
      </c>
      <c r="Q12" s="96" t="s">
        <v>128</v>
      </c>
    </row>
    <row r="13" spans="1:17" ht="16.5" thickBot="1">
      <c r="A13" s="83"/>
      <c r="B13" s="83"/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1"/>
      <c r="O13" s="100"/>
      <c r="P13" s="99"/>
      <c r="Q13" s="99"/>
    </row>
    <row r="14" spans="1:17" ht="15.75">
      <c r="A14" s="80"/>
      <c r="B14" s="80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102"/>
    </row>
    <row r="15" spans="1:17" ht="15.75">
      <c r="A15" s="103">
        <v>1</v>
      </c>
      <c r="B15" s="80" t="s">
        <v>129</v>
      </c>
      <c r="C15" s="104">
        <v>1329032</v>
      </c>
      <c r="D15" s="104">
        <f>C15+'2022 plant additions'!D55</f>
        <v>1332047</v>
      </c>
      <c r="E15" s="104">
        <f>D15+'2022 plant additions'!E55</f>
        <v>1336067</v>
      </c>
      <c r="F15" s="104">
        <f>E15+'2022 plant additions'!F55</f>
        <v>1341092</v>
      </c>
      <c r="G15" s="104">
        <f>F15+'2022 plant additions'!G55</f>
        <v>1349132</v>
      </c>
      <c r="H15" s="104">
        <f>G15+'2022 plant additions'!H55</f>
        <v>1357172</v>
      </c>
      <c r="I15" s="104">
        <f>H15+'2022 plant additions'!I55</f>
        <v>1365212</v>
      </c>
      <c r="J15" s="104">
        <f>I15+'2022 plant additions'!J55</f>
        <v>1374257</v>
      </c>
      <c r="K15" s="104">
        <f>J15+'2022 plant additions'!K55</f>
        <v>1383302</v>
      </c>
      <c r="L15" s="104">
        <f>K15+'2022 plant additions'!L55</f>
        <v>1392347</v>
      </c>
      <c r="M15" s="104">
        <f>L15+'2022 plant additions'!M55</f>
        <v>1401392</v>
      </c>
      <c r="N15" s="104">
        <f>M15+'2022 plant additions'!N55</f>
        <v>1409432</v>
      </c>
      <c r="O15" s="104">
        <f>N15+'2022 plant additions'!O55</f>
        <v>1429532</v>
      </c>
      <c r="P15" s="104">
        <f>(SUM(C15:O15))/13</f>
        <v>1369232</v>
      </c>
      <c r="Q15" s="105" t="s">
        <v>130</v>
      </c>
    </row>
    <row r="16" spans="1:17" ht="15.75">
      <c r="A16" s="103">
        <f>A15+1</f>
        <v>2</v>
      </c>
      <c r="B16" s="80" t="s">
        <v>131</v>
      </c>
      <c r="C16" s="106">
        <v>0</v>
      </c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  <c r="O16" s="106">
        <v>0</v>
      </c>
      <c r="P16" s="106">
        <v>0</v>
      </c>
      <c r="Q16" s="105" t="s">
        <v>130</v>
      </c>
    </row>
    <row r="17" spans="1:17" ht="15.75">
      <c r="A17" s="103">
        <f>A16+1</f>
        <v>3</v>
      </c>
      <c r="B17" s="80" t="s">
        <v>132</v>
      </c>
      <c r="C17" s="106">
        <v>9540</v>
      </c>
      <c r="D17" s="106">
        <v>9540</v>
      </c>
      <c r="E17" s="106">
        <v>9540</v>
      </c>
      <c r="F17" s="106">
        <v>9540</v>
      </c>
      <c r="G17" s="106">
        <v>9540</v>
      </c>
      <c r="H17" s="106">
        <v>9540</v>
      </c>
      <c r="I17" s="106">
        <v>9540</v>
      </c>
      <c r="J17" s="106">
        <v>9540</v>
      </c>
      <c r="K17" s="106">
        <v>9540</v>
      </c>
      <c r="L17" s="106">
        <v>9540</v>
      </c>
      <c r="M17" s="106">
        <v>9540</v>
      </c>
      <c r="N17" s="106">
        <v>9540</v>
      </c>
      <c r="O17" s="106">
        <v>9540</v>
      </c>
      <c r="P17" s="106">
        <f>(SUM(C17:O17))/13</f>
        <v>9540</v>
      </c>
      <c r="Q17" s="105" t="s">
        <v>130</v>
      </c>
    </row>
    <row r="18" spans="1:17" ht="15.75">
      <c r="A18" s="103">
        <f>A17+1</f>
        <v>4</v>
      </c>
      <c r="B18" s="80" t="s">
        <v>133</v>
      </c>
      <c r="C18" s="106">
        <v>0</v>
      </c>
      <c r="D18" s="106">
        <v>0</v>
      </c>
      <c r="E18" s="106">
        <v>0</v>
      </c>
      <c r="F18" s="106">
        <v>0</v>
      </c>
      <c r="G18" s="106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7">
        <f>(SUM(C18:O18))/13</f>
        <v>0</v>
      </c>
      <c r="Q18" s="105" t="s">
        <v>130</v>
      </c>
    </row>
    <row r="19" spans="1:17" ht="15.75">
      <c r="A19" s="89"/>
      <c r="B19" s="52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52"/>
    </row>
    <row r="20" spans="1:17" ht="15.75">
      <c r="A20" s="103">
        <f>A18+1</f>
        <v>5</v>
      </c>
      <c r="B20" s="80" t="s">
        <v>134</v>
      </c>
      <c r="C20" s="104">
        <f>SUM(C15:C18)</f>
        <v>1338572</v>
      </c>
      <c r="D20" s="104">
        <f t="shared" ref="D20:P20" si="0">SUM(D15:D18)</f>
        <v>1341587</v>
      </c>
      <c r="E20" s="104">
        <f t="shared" si="0"/>
        <v>1345607</v>
      </c>
      <c r="F20" s="104">
        <f t="shared" si="0"/>
        <v>1350632</v>
      </c>
      <c r="G20" s="104">
        <f t="shared" si="0"/>
        <v>1358672</v>
      </c>
      <c r="H20" s="104">
        <f t="shared" si="0"/>
        <v>1366712</v>
      </c>
      <c r="I20" s="104">
        <f t="shared" si="0"/>
        <v>1374752</v>
      </c>
      <c r="J20" s="104">
        <f t="shared" si="0"/>
        <v>1383797</v>
      </c>
      <c r="K20" s="104">
        <f t="shared" si="0"/>
        <v>1392842</v>
      </c>
      <c r="L20" s="104">
        <f t="shared" si="0"/>
        <v>1401887</v>
      </c>
      <c r="M20" s="104">
        <f t="shared" si="0"/>
        <v>1410932</v>
      </c>
      <c r="N20" s="104">
        <f t="shared" si="0"/>
        <v>1418972</v>
      </c>
      <c r="O20" s="104">
        <f t="shared" si="0"/>
        <v>1439072</v>
      </c>
      <c r="P20" s="104">
        <f t="shared" si="0"/>
        <v>1378772</v>
      </c>
      <c r="Q20" s="105" t="s">
        <v>130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opLeftCell="A7" workbookViewId="0">
      <selection activeCell="A16" sqref="A16"/>
    </sheetView>
  </sheetViews>
  <sheetFormatPr defaultColWidth="18.7109375" defaultRowHeight="15"/>
  <cols>
    <col min="1" max="1" width="13.7109375" style="82" customWidth="1"/>
    <col min="2" max="2" width="47.140625" style="82" customWidth="1"/>
    <col min="3" max="16384" width="18.7109375" style="82"/>
  </cols>
  <sheetData>
    <row r="1" spans="1:17" ht="15.75">
      <c r="A1" s="80" t="s">
        <v>0</v>
      </c>
      <c r="B1" s="52" t="s">
        <v>1</v>
      </c>
      <c r="C1" s="52"/>
      <c r="D1" s="52"/>
      <c r="E1" s="52" t="s">
        <v>14</v>
      </c>
      <c r="F1" s="81" t="s">
        <v>116</v>
      </c>
      <c r="G1" s="80"/>
      <c r="H1" s="52"/>
      <c r="I1" s="52"/>
      <c r="J1" s="52"/>
      <c r="K1" s="52"/>
      <c r="L1" s="52"/>
      <c r="M1" s="80" t="s">
        <v>135</v>
      </c>
      <c r="N1" s="52"/>
      <c r="O1" s="52"/>
      <c r="P1" s="80"/>
      <c r="Q1" s="52"/>
    </row>
    <row r="2" spans="1:17" ht="16.5" thickBot="1">
      <c r="A2" s="83"/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3"/>
    </row>
    <row r="3" spans="1:17" ht="15.75">
      <c r="A3" s="85"/>
      <c r="B3" s="85"/>
      <c r="C3" s="86"/>
      <c r="D3" s="86"/>
      <c r="E3" s="52"/>
      <c r="F3" s="86"/>
      <c r="G3" s="86"/>
      <c r="H3" s="86"/>
      <c r="I3" s="86"/>
      <c r="J3" s="86"/>
      <c r="K3" s="86"/>
      <c r="L3" s="52"/>
      <c r="M3" s="86"/>
      <c r="N3" s="86"/>
      <c r="O3" s="86"/>
      <c r="P3" s="86"/>
      <c r="Q3" s="85"/>
    </row>
    <row r="4" spans="1:17" ht="15.75">
      <c r="A4" s="80" t="s">
        <v>5</v>
      </c>
      <c r="B4" s="52"/>
      <c r="C4" s="52"/>
      <c r="D4" s="52"/>
      <c r="E4" s="52"/>
      <c r="F4" s="87" t="s">
        <v>82</v>
      </c>
      <c r="G4" s="88" t="s">
        <v>118</v>
      </c>
      <c r="H4" s="52"/>
      <c r="I4" s="52"/>
      <c r="J4" s="52"/>
      <c r="K4" s="52"/>
      <c r="L4" s="52"/>
      <c r="M4" s="80" t="s">
        <v>8</v>
      </c>
      <c r="N4" s="52"/>
      <c r="O4" s="52"/>
      <c r="P4" s="80"/>
      <c r="Q4" s="52"/>
    </row>
    <row r="5" spans="1:17" ht="15.75">
      <c r="A5" s="89"/>
      <c r="B5" s="52"/>
      <c r="C5" s="52"/>
      <c r="D5" s="52"/>
      <c r="E5" s="52"/>
      <c r="F5" s="52"/>
      <c r="G5" s="88" t="s">
        <v>136</v>
      </c>
      <c r="H5" s="52"/>
      <c r="I5" s="52"/>
      <c r="J5" s="52"/>
      <c r="K5" s="52"/>
      <c r="L5" s="52"/>
      <c r="M5" s="90" t="s">
        <v>137</v>
      </c>
      <c r="N5" s="52"/>
      <c r="O5" s="52"/>
      <c r="P5" s="90"/>
      <c r="Q5" s="52"/>
    </row>
    <row r="6" spans="1:17" ht="15.75">
      <c r="A6" s="90" t="s">
        <v>11</v>
      </c>
      <c r="B6" s="92" t="str">
        <f>'[1]G1-1'!B6</f>
        <v>Florida Public Utilities Company Consolidated Gas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90" t="s">
        <v>91</v>
      </c>
      <c r="N6" s="52"/>
      <c r="O6" s="52"/>
      <c r="P6" s="90"/>
      <c r="Q6" s="52"/>
    </row>
    <row r="7" spans="1:17" ht="15.75">
      <c r="A7" s="89"/>
      <c r="B7" s="9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</row>
    <row r="8" spans="1:17" ht="15.75">
      <c r="A8" s="90" t="s">
        <v>13</v>
      </c>
      <c r="B8" s="92">
        <f>'[1]G1-1'!B8</f>
        <v>0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</row>
    <row r="9" spans="1:17" ht="16.5" thickBot="1">
      <c r="A9" s="93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</row>
    <row r="10" spans="1:17" ht="15.75">
      <c r="A10" s="85"/>
      <c r="B10" s="86"/>
      <c r="C10" s="86"/>
      <c r="D10" s="86"/>
      <c r="E10" s="86"/>
      <c r="F10" s="86"/>
      <c r="G10" s="86"/>
      <c r="H10" s="86"/>
      <c r="I10" s="86"/>
      <c r="J10" s="86"/>
      <c r="K10" s="94"/>
      <c r="L10" s="85"/>
      <c r="M10" s="86"/>
      <c r="N10" s="86"/>
      <c r="O10" s="86"/>
      <c r="P10" s="86"/>
      <c r="Q10" s="85"/>
    </row>
    <row r="11" spans="1:17" ht="15.75">
      <c r="A11" s="80" t="s">
        <v>15</v>
      </c>
      <c r="B11" s="52"/>
      <c r="C11" s="95" t="s">
        <v>124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7" t="s">
        <v>125</v>
      </c>
      <c r="Q11" s="52"/>
    </row>
    <row r="12" spans="1:17" ht="15.75">
      <c r="A12" s="85" t="s">
        <v>17</v>
      </c>
      <c r="B12" s="96" t="s">
        <v>126</v>
      </c>
      <c r="C12" s="98">
        <v>44896</v>
      </c>
      <c r="D12" s="98">
        <v>44927</v>
      </c>
      <c r="E12" s="98">
        <v>44958</v>
      </c>
      <c r="F12" s="98">
        <v>44986</v>
      </c>
      <c r="G12" s="98">
        <v>45017</v>
      </c>
      <c r="H12" s="98">
        <v>45047</v>
      </c>
      <c r="I12" s="98">
        <v>45078</v>
      </c>
      <c r="J12" s="98">
        <v>45108</v>
      </c>
      <c r="K12" s="98">
        <v>45139</v>
      </c>
      <c r="L12" s="98">
        <v>45170</v>
      </c>
      <c r="M12" s="98">
        <v>45200</v>
      </c>
      <c r="N12" s="98">
        <v>45231</v>
      </c>
      <c r="O12" s="98">
        <v>45261</v>
      </c>
      <c r="P12" s="96" t="s">
        <v>127</v>
      </c>
      <c r="Q12" s="96" t="s">
        <v>128</v>
      </c>
    </row>
    <row r="13" spans="1:17" ht="16.5" thickBot="1">
      <c r="A13" s="83"/>
      <c r="B13" s="83"/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1"/>
      <c r="O13" s="100"/>
      <c r="P13" s="99"/>
      <c r="Q13" s="99"/>
    </row>
    <row r="14" spans="1:17" ht="15.75">
      <c r="A14" s="80"/>
      <c r="B14" s="80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102"/>
    </row>
    <row r="15" spans="1:17" ht="15.75">
      <c r="A15" s="103">
        <v>1</v>
      </c>
      <c r="B15" s="80" t="s">
        <v>129</v>
      </c>
      <c r="C15" s="104">
        <f>'2022 BS with CWIP'!O15</f>
        <v>1429532</v>
      </c>
      <c r="D15" s="104">
        <f>C15+'2023 plant additions'!D55</f>
        <v>1432539.5</v>
      </c>
      <c r="E15" s="104">
        <f>D15+'2023 plant additions'!E55</f>
        <v>1436549.5</v>
      </c>
      <c r="F15" s="104">
        <f>E15+'2023 plant additions'!F55</f>
        <v>1441562</v>
      </c>
      <c r="G15" s="104">
        <f>F15+'2023 plant additions'!G55</f>
        <v>1449582</v>
      </c>
      <c r="H15" s="104">
        <f>G15+'2023 plant additions'!H55</f>
        <v>1457602</v>
      </c>
      <c r="I15" s="104">
        <f>H15+'2023 plant additions'!I55</f>
        <v>1465622</v>
      </c>
      <c r="J15" s="104">
        <f>I15+'2023 plant additions'!J55</f>
        <v>1474644.5</v>
      </c>
      <c r="K15" s="104">
        <f>J15+'2023 plant additions'!K55</f>
        <v>1483667</v>
      </c>
      <c r="L15" s="104">
        <f>K15+'2023 plant additions'!L55</f>
        <v>1492689.5</v>
      </c>
      <c r="M15" s="104">
        <f>L15+'2023 plant additions'!M55</f>
        <v>1501712</v>
      </c>
      <c r="N15" s="104">
        <f>M15+'2023 plant additions'!N55</f>
        <v>1509732</v>
      </c>
      <c r="O15" s="104">
        <f>N15+'2023 plant additions'!O55</f>
        <v>1529782</v>
      </c>
      <c r="P15" s="104">
        <f>(SUM(C15:O15))/13</f>
        <v>1469632</v>
      </c>
      <c r="Q15" s="105"/>
    </row>
    <row r="16" spans="1:17" ht="15.75">
      <c r="A16" s="103">
        <f>A15+1</f>
        <v>2</v>
      </c>
      <c r="B16" s="80" t="s">
        <v>131</v>
      </c>
      <c r="C16" s="106">
        <v>0</v>
      </c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  <c r="O16" s="106">
        <v>0</v>
      </c>
      <c r="P16" s="106">
        <f>(SUM(C16:O16))/13</f>
        <v>0</v>
      </c>
      <c r="Q16" s="105"/>
    </row>
    <row r="17" spans="1:17" ht="15.75">
      <c r="A17" s="103">
        <f>A16+1</f>
        <v>3</v>
      </c>
      <c r="B17" s="80" t="s">
        <v>132</v>
      </c>
      <c r="C17" s="106">
        <f>'2022 BS with CWIP'!O17</f>
        <v>9540</v>
      </c>
      <c r="D17" s="106">
        <v>9540</v>
      </c>
      <c r="E17" s="106">
        <v>9540</v>
      </c>
      <c r="F17" s="106">
        <v>9540</v>
      </c>
      <c r="G17" s="106">
        <v>9540</v>
      </c>
      <c r="H17" s="106">
        <v>9540</v>
      </c>
      <c r="I17" s="106">
        <v>9540</v>
      </c>
      <c r="J17" s="106">
        <v>9540</v>
      </c>
      <c r="K17" s="106">
        <v>9540</v>
      </c>
      <c r="L17" s="106">
        <v>9540</v>
      </c>
      <c r="M17" s="106">
        <v>9540</v>
      </c>
      <c r="N17" s="106">
        <v>9540</v>
      </c>
      <c r="O17" s="106">
        <v>9540</v>
      </c>
      <c r="P17" s="106">
        <f>(SUM(C17:O17))/13</f>
        <v>9540</v>
      </c>
      <c r="Q17" s="105"/>
    </row>
    <row r="18" spans="1:17" ht="15.75">
      <c r="A18" s="103">
        <f>A17+1</f>
        <v>4</v>
      </c>
      <c r="B18" s="80" t="s">
        <v>133</v>
      </c>
      <c r="C18" s="106">
        <f>'2022 BS with CWIP'!O18</f>
        <v>0</v>
      </c>
      <c r="D18" s="106">
        <v>0</v>
      </c>
      <c r="E18" s="106">
        <v>0</v>
      </c>
      <c r="F18" s="106">
        <v>0</v>
      </c>
      <c r="G18" s="106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7">
        <f>(SUM(C18:O18))/13</f>
        <v>0</v>
      </c>
      <c r="Q18" s="105"/>
    </row>
    <row r="19" spans="1:17" ht="15.75">
      <c r="A19" s="89"/>
      <c r="B19" s="52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52"/>
    </row>
    <row r="20" spans="1:17" ht="15.75">
      <c r="A20" s="103">
        <f>A18+1</f>
        <v>5</v>
      </c>
      <c r="B20" s="80" t="s">
        <v>134</v>
      </c>
      <c r="C20" s="104">
        <f t="shared" ref="C20:P20" si="0">SUM(C15:C18)</f>
        <v>1439072</v>
      </c>
      <c r="D20" s="104">
        <f t="shared" si="0"/>
        <v>1442079.5</v>
      </c>
      <c r="E20" s="104">
        <f t="shared" si="0"/>
        <v>1446089.5</v>
      </c>
      <c r="F20" s="104">
        <f t="shared" si="0"/>
        <v>1451102</v>
      </c>
      <c r="G20" s="104">
        <f t="shared" si="0"/>
        <v>1459122</v>
      </c>
      <c r="H20" s="104">
        <f t="shared" si="0"/>
        <v>1467142</v>
      </c>
      <c r="I20" s="104">
        <f t="shared" si="0"/>
        <v>1475162</v>
      </c>
      <c r="J20" s="104">
        <f t="shared" si="0"/>
        <v>1484184.5</v>
      </c>
      <c r="K20" s="104">
        <f t="shared" si="0"/>
        <v>1493207</v>
      </c>
      <c r="L20" s="104">
        <f t="shared" si="0"/>
        <v>1502229.5</v>
      </c>
      <c r="M20" s="104">
        <f t="shared" si="0"/>
        <v>1511252</v>
      </c>
      <c r="N20" s="104">
        <f t="shared" si="0"/>
        <v>1519272</v>
      </c>
      <c r="O20" s="104">
        <f t="shared" si="0"/>
        <v>1539322</v>
      </c>
      <c r="P20" s="104">
        <f t="shared" si="0"/>
        <v>1479172</v>
      </c>
      <c r="Q20" s="105"/>
    </row>
  </sheetData>
  <pageMargins left="0.7" right="0.7" top="0.75" bottom="0.75" header="0.3" footer="0.3"/>
</worksheet>
</file>

<file path=customXML/item4.xml>��< ? x m l   v e r s i o n = " 1 . 0 "   e n c o d i n g = " u t f - 1 6 " ? >  
 < p r o p e r t i e s   x m l n s = " h t t p : / / w w w . i m a n a g e . c o m / w o r k / x m l s c h e m a " >  
     < d o c u m e n t i d > A C T I V E ! 1 5 6 7 6 7 7 0 . 1 < / d o c u m e n t i d >  
     < s e n d e r i d > K E A B E T < / s e n d e r i d >  
     < s e n d e r e m a i l > B K E A T I N G @ G U N S T E R . C O M < / s e n d e r e m a i l >  
     < l a s t m o d i f i e d > 2 0 2 2 - 0 6 - 2 7 T 1 5 : 1 3 : 4 6 . 0 0 0 0 0 0 0 - 0 4 : 0 0 < / l a s t m o d i f i e d >  
     < d a t a b a s e > A C T I V E < / d a t a b a s e >  
 < / p r o p e r t i e s > 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926392A04157409DF604FC20191F16" ma:contentTypeVersion="13" ma:contentTypeDescription="Create a new document." ma:contentTypeScope="" ma:versionID="fb56ae7095add8bd65ba50509439918e">
  <xsd:schema xmlns:xsd="http://www.w3.org/2001/XMLSchema" xmlns:xs="http://www.w3.org/2001/XMLSchema" xmlns:p="http://schemas.microsoft.com/office/2006/metadata/properties" xmlns:ns3="ef9cd610-d1cd-49e7-bba7-2b2fd1f576ec" xmlns:ns4="793d2290-cc4d-409d-ad2e-09ad71f15dc0" targetNamespace="http://schemas.microsoft.com/office/2006/metadata/properties" ma:root="true" ma:fieldsID="5d0aab7659323562228527223e357ed9" ns3:_="" ns4:_="">
    <xsd:import namespace="ef9cd610-d1cd-49e7-bba7-2b2fd1f576ec"/>
    <xsd:import namespace="793d2290-cc4d-409d-ad2e-09ad71f15dc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9cd610-d1cd-49e7-bba7-2b2fd1f576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d2290-cc4d-409d-ad2e-09ad71f15dc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A01EC7-C853-4A88-9C0B-AE78A79B82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9cd610-d1cd-49e7-bba7-2b2fd1f576ec"/>
    <ds:schemaRef ds:uri="793d2290-cc4d-409d-ad2e-09ad71f15d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E96A49-7E9D-4A8B-A3AE-5250ED9E17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700BD9-6181-44F5-A2D9-C5D138971CF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93d2290-cc4d-409d-ad2e-09ad71f15dc0"/>
    <ds:schemaRef ds:uri="http://purl.org/dc/elements/1.1/"/>
    <ds:schemaRef ds:uri="ef9cd610-d1cd-49e7-bba7-2b2fd1f576e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2022 plant additions</vt:lpstr>
      <vt:lpstr>2022 plant retirements</vt:lpstr>
      <vt:lpstr>2023 plant additions</vt:lpstr>
      <vt:lpstr>2023 plant retirements</vt:lpstr>
      <vt:lpstr>2022 CWIP</vt:lpstr>
      <vt:lpstr>2023 CWIP</vt:lpstr>
      <vt:lpstr>2022 BS with CWIP</vt:lpstr>
      <vt:lpstr>2023 BS with CWIP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Welch, Kathy</dc:creator>
  <cp:lastModifiedBy>Onsomu, Philip</cp:lastModifiedBy>
  <dcterms:created xsi:type="dcterms:W3CDTF">2022-01-20T14:59:49Z</dcterms:created>
  <dcterms:modified xsi:type="dcterms:W3CDTF">2022-06-27T19:13:46Z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0x01010082926392A04157409DF604FC20191F16</vt:lpwstr>
  </property>
</Properties>
</file>