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bookViews>
    <workbookView xWindow="-120" yWindow="-120" windowWidth="29040" windowHeight="15840" activeTab="0"/>
  </bookViews>
  <sheets>
    <sheet name="Self Insurance FN" sheetId="4" r:id="rId2"/>
    <sheet name="Self Insurance CFG" sheetId="3" r:id="rId3"/>
  </sheets>
  <definedNames>
    <definedName name="_xlnm.Print_Area" localSheetId="1">'Self Insurance CFG'!$A$1:$J$40</definedName>
    <definedName name="_xlnm.Print_Area" localSheetId="0">'Self Insurance FN'!$A$1:$J$41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4" l="1"/>
</calcChain>
</file>

<file path=xl/sharedStrings.xml><?xml version="1.0" encoding="utf-8"?>
<sst xmlns="http://schemas.openxmlformats.org/spreadsheetml/2006/main" count="106" uniqueCount="30">
  <si>
    <t>debits</t>
  </si>
  <si>
    <t>credits</t>
  </si>
  <si>
    <t xml:space="preserve">debits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</si>
  <si>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</si>
  <si>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</si>
  <si>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</si>
  <si>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</si>
  <si>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</si>
  <si>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</si>
  <si>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</si>
  <si>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</si>
  <si>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</si>
  <si>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</si>
  <si>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</si>
  <si>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</si>
  <si>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Ending Bal at YE</t>
  </si>
  <si>
    <t>Actual</t>
  </si>
  <si>
    <t>Projected</t>
  </si>
  <si>
    <t>Self Insurance - Florida Nat. Gas - 1823</t>
  </si>
  <si>
    <t>Self Insurance - Florida Nat. Gas - 2282</t>
  </si>
  <si>
    <t>Self Insurance - Central FL Gas - 1740</t>
  </si>
  <si>
    <t>Self Insurance - Central FL Gas - 2420</t>
  </si>
  <si>
    <t>Correction Needed</t>
  </si>
  <si>
    <t>Difference</t>
  </si>
  <si>
    <t>13-month average corrected</t>
  </si>
  <si>
    <t>Per Filing</t>
  </si>
  <si>
    <t>OPC ROG 139d</t>
  </si>
  <si>
    <t>As Filed</t>
  </si>
  <si>
    <t>As Corrected in POD 56</t>
  </si>
  <si>
    <t>Under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</si>
</sst>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##0.00;\(#,###,##0.00\)"/>
    <numFmt numFmtId="166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u val="sing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8" applyNumberFormat="1" applyFont="1"/>
    <xf numFmtId="164" fontId="2" fillId="0" borderId="0" xfId="18" applyNumberFormat="1" applyFont="1"/>
    <xf numFmtId="164" fontId="0" fillId="0" borderId="0" xfId="18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6" fontId="0" fillId="0" borderId="0" xfId="16" applyNumberFormat="1" applyFont="1" applyFill="1"/>
    <xf numFmtId="166" fontId="0" fillId="0" borderId="0" xfId="16" applyNumberFormat="1" applyFont="1"/>
    <xf numFmtId="166" fontId="0" fillId="0" borderId="1" xfId="16" applyNumberFormat="1" applyFont="1" applyFill="1" applyBorder="1"/>
    <xf numFmtId="166" fontId="0" fillId="0" borderId="1" xfId="16" applyNumberFormat="1" applyFont="1" applyBorder="1"/>
    <xf numFmtId="164" fontId="0" fillId="2" borderId="0" xfId="18" applyNumberFormat="1" applyFont="1" applyFill="1"/>
    <xf numFmtId="166" fontId="0" fillId="2" borderId="1" xfId="16" applyNumberFormat="1" applyFont="1" applyFill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FRxAmt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ustomXml" Target="../customXml/item1.xml" /><Relationship Id="rId7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zoomScale="95" zoomScaleNormal="95" workbookViewId="0" topLeftCell="A1">
      <pane xSplit="1" ySplit="4" topLeftCell="B5" activePane="bottomRight" state="frozen"/>
      <selection pane="topLeft" activeCell="A1" sqref="A1"/>
      <selection pane="bottomLeft" activeCell="A4" sqref="A4"/>
      <selection pane="topRight" activeCell="B1" sqref="B1"/>
      <selection pane="bottomRight" activeCell="L2" sqref="L2"/>
    </sheetView>
  </sheetViews>
  <sheetFormatPr defaultRowHeight="15"/>
  <cols>
    <col min="1" max="1" width="15.7142857142857" bestFit="1" customWidth="1"/>
    <col min="2" max="2" width="15" style="8" customWidth="1"/>
    <col min="3" max="3" width="9.28571428571429" style="8" bestFit="1" customWidth="1"/>
    <col min="4" max="4" width="9" style="8" customWidth="1"/>
    <col min="5" max="5" width="9.14285714285714" style="8" bestFit="1" customWidth="1"/>
    <col min="6" max="6" width="3.57142857142857" style="8" customWidth="1"/>
    <col min="7" max="8" width="11.7142857142857" style="8" bestFit="1" customWidth="1"/>
    <col min="9" max="9" width="10.1428571428571" bestFit="1" customWidth="1"/>
    <col min="10" max="10" width="11.7142857142857" bestFit="1" customWidth="1"/>
    <col min="12" max="12" width="17.5714285714286" customWidth="1"/>
    <col min="13" max="13" width="14.1428571428571" customWidth="1"/>
    <col min="14" max="14" width="12.2857142857143" customWidth="1"/>
    <col min="15" max="15" width="11.2857142857143" customWidth="1"/>
    <col min="16" max="16" width="12.4285714285714" bestFit="1" customWidth="1"/>
  </cols>
  <sheetData>
    <row r="1" spans="1:13" ht="21.75" customHeight="1">
      <c r="A1" s="1" t="s">
        <v>26</v>
      </c>
      <c r="B1" s="25" t="s">
        <v>18</v>
      </c>
      <c r="C1" s="25"/>
      <c r="D1" s="25"/>
      <c r="E1" s="25"/>
      <c r="F1" s="11"/>
      <c r="G1" s="24" t="s">
        <v>19</v>
      </c>
      <c r="H1" s="24"/>
      <c r="I1" s="24"/>
      <c r="J1" s="24"/>
      <c r="K1" s="2"/>
      <c r="L1" s="26" t="s">
        <v>22</v>
      </c>
      <c r="M1" s="26"/>
    </row>
    <row r="2" spans="1:13" s="8" customFormat="1" ht="30">
      <c r="A2" s="12"/>
      <c r="B2" s="21"/>
      <c r="C2" s="21"/>
      <c r="D2" s="21"/>
      <c r="E2" s="21"/>
      <c r="F2" s="21"/>
      <c r="G2" s="21"/>
      <c r="H2" s="21"/>
      <c r="I2" s="21" t="s">
        <v>27</v>
      </c>
      <c r="J2" s="21" t="s">
        <v>27</v>
      </c>
      <c r="K2" s="21"/>
      <c r="L2" s="22"/>
      <c r="M2" s="22" t="s">
        <v>28</v>
      </c>
    </row>
    <row r="3" spans="2:13" ht="15">
      <c r="B3" s="11" t="s">
        <v>16</v>
      </c>
      <c r="C3" s="11" t="s">
        <v>16</v>
      </c>
      <c r="D3" s="11" t="s">
        <v>17</v>
      </c>
      <c r="E3" s="11" t="s">
        <v>17</v>
      </c>
      <c r="F3" s="11"/>
      <c r="G3" s="11" t="s">
        <v>16</v>
      </c>
      <c r="H3" s="11" t="s">
        <v>16</v>
      </c>
      <c r="I3" s="6" t="s">
        <v>17</v>
      </c>
      <c r="J3" s="6" t="s">
        <v>17</v>
      </c>
      <c r="K3" s="6"/>
      <c r="L3" s="20" t="s">
        <v>17</v>
      </c>
      <c r="M3" s="20" t="s">
        <v>17</v>
      </c>
    </row>
    <row r="4" spans="2:13" ht="15">
      <c r="B4" s="10">
        <v>2021</v>
      </c>
      <c r="C4" s="10">
        <v>2022</v>
      </c>
      <c r="D4" s="10">
        <v>2022</v>
      </c>
      <c r="E4" s="10">
        <v>2023</v>
      </c>
      <c r="G4" s="10">
        <v>2021</v>
      </c>
      <c r="H4" s="10">
        <v>2022</v>
      </c>
      <c r="I4" s="9">
        <v>2022</v>
      </c>
      <c r="J4" s="9">
        <v>2023</v>
      </c>
      <c r="L4" s="9">
        <v>2022</v>
      </c>
      <c r="M4" s="9">
        <v>2023</v>
      </c>
    </row>
    <row r="5" spans="1:13" ht="15">
      <c r="A5" s="1" t="s">
        <v>13</v>
      </c>
      <c r="B5" s="13">
        <v>54504</v>
      </c>
      <c r="C5" s="13">
        <f t="shared" si="0" ref="C5">B41</f>
        <v>0</v>
      </c>
      <c r="D5" s="13">
        <f>B41</f>
        <v>0</v>
      </c>
      <c r="E5" s="13">
        <f>D41</f>
        <v>0</v>
      </c>
      <c r="F5" s="13"/>
      <c r="G5" s="13">
        <v>0</v>
      </c>
      <c r="H5" s="13">
        <f t="shared" si="1" ref="H5">G41</f>
        <v>-44618</v>
      </c>
      <c r="I5" s="14">
        <f>G41</f>
        <v>-44618</v>
      </c>
      <c r="J5" s="14">
        <f>I41</f>
        <v>-38618</v>
      </c>
      <c r="K5" s="3"/>
      <c r="L5" s="14">
        <f>I5</f>
        <v>-44618</v>
      </c>
      <c r="M5" s="14">
        <f>L41</f>
        <v>97150</v>
      </c>
    </row>
    <row r="6" spans="1:13" ht="15">
      <c r="A6" t="s">
        <v>0</v>
      </c>
      <c r="B6" s="5">
        <f>4245+15618.34</f>
        <v>19863.34</v>
      </c>
      <c r="C6" s="5">
        <v>0</v>
      </c>
      <c r="D6" s="5">
        <v>0</v>
      </c>
      <c r="E6" s="5">
        <v>0</v>
      </c>
      <c r="F6" s="5"/>
      <c r="G6" s="5">
        <v>80234.970000000001</v>
      </c>
      <c r="H6" s="5">
        <v>11139</v>
      </c>
      <c r="I6" s="3">
        <v>500</v>
      </c>
      <c r="J6" s="3">
        <v>500</v>
      </c>
      <c r="K6" s="3"/>
      <c r="L6" s="3">
        <v>22385</v>
      </c>
      <c r="M6" s="3">
        <v>23081</v>
      </c>
    </row>
    <row r="7" spans="1:13" ht="15">
      <c r="A7" t="s">
        <v>1</v>
      </c>
      <c r="B7" s="5">
        <f>-49800.96-4703.24</f>
        <v>-54504.199999999997</v>
      </c>
      <c r="C7" s="5">
        <v>0</v>
      </c>
      <c r="D7" s="5">
        <v>0</v>
      </c>
      <c r="E7" s="5">
        <v>0</v>
      </c>
      <c r="F7" s="5"/>
      <c r="G7" s="5">
        <v>-80234.970000000001</v>
      </c>
      <c r="H7" s="5">
        <v>-16710.669999999998</v>
      </c>
      <c r="I7" s="3"/>
      <c r="J7" s="3"/>
      <c r="K7" s="3"/>
      <c r="L7" s="3">
        <v>-10571</v>
      </c>
      <c r="M7" s="3">
        <v>-23081</v>
      </c>
    </row>
    <row r="8" spans="1:13" ht="15">
      <c r="A8" s="1" t="s">
        <v>14</v>
      </c>
      <c r="B8" s="5">
        <v>19863</v>
      </c>
      <c r="C8" s="5">
        <v>0</v>
      </c>
      <c r="D8" s="5">
        <f>SUM(D5:D7)</f>
        <v>0</v>
      </c>
      <c r="E8" s="5">
        <f>SUM(E5:E7)</f>
        <v>0</v>
      </c>
      <c r="F8" s="5"/>
      <c r="G8" s="5">
        <v>0</v>
      </c>
      <c r="H8" s="5">
        <v>-50190</v>
      </c>
      <c r="I8" s="3">
        <f>SUM(I5:I7)</f>
        <v>-44118</v>
      </c>
      <c r="J8" s="3">
        <f>SUM(J5:J7)</f>
        <v>-38118</v>
      </c>
      <c r="K8" s="3"/>
      <c r="L8" s="17">
        <f>SUM(L5:L7)</f>
        <v>-32804</v>
      </c>
      <c r="M8" s="17">
        <f>SUM(M5:M7)</f>
        <v>97150</v>
      </c>
    </row>
    <row r="9" spans="1:13" ht="15">
      <c r="A9" t="s">
        <v>2</v>
      </c>
      <c r="B9" s="5">
        <f>4609.83+16922.57</f>
        <v>21532.400000000001</v>
      </c>
      <c r="C9" s="5">
        <v>0</v>
      </c>
      <c r="D9" s="5">
        <v>0</v>
      </c>
      <c r="E9" s="5">
        <v>0</v>
      </c>
      <c r="F9" s="5"/>
      <c r="G9" s="5">
        <v>50840.330000000002</v>
      </c>
      <c r="H9" s="5">
        <v>14291.889999999999</v>
      </c>
      <c r="I9" s="3">
        <v>500</v>
      </c>
      <c r="J9" s="3">
        <v>500</v>
      </c>
      <c r="K9" s="3"/>
      <c r="L9" s="3">
        <v>22385</v>
      </c>
      <c r="M9" s="3">
        <v>23081</v>
      </c>
    </row>
    <row r="10" spans="1:13" ht="15">
      <c r="A10" t="s">
        <v>1</v>
      </c>
      <c r="B10" s="5">
        <f>-4245-15618.34</f>
        <v>-19863.34</v>
      </c>
      <c r="C10" s="5">
        <v>0</v>
      </c>
      <c r="D10" s="5">
        <v>0</v>
      </c>
      <c r="E10" s="5">
        <v>0</v>
      </c>
      <c r="F10" s="5"/>
      <c r="G10" s="5">
        <v>-50840.330000000002</v>
      </c>
      <c r="H10" s="5">
        <v>-20559.669999999998</v>
      </c>
      <c r="I10" s="3"/>
      <c r="J10" s="3"/>
      <c r="K10" s="3"/>
      <c r="L10" s="3">
        <v>-10571</v>
      </c>
      <c r="M10" s="3">
        <v>-23081</v>
      </c>
    </row>
    <row r="11" spans="1:16" ht="15">
      <c r="A11" s="1" t="s">
        <v>3</v>
      </c>
      <c r="B11" s="5">
        <v>21532</v>
      </c>
      <c r="C11" s="5">
        <v>0</v>
      </c>
      <c r="D11" s="5">
        <f>SUM(D8:D10)</f>
        <v>0</v>
      </c>
      <c r="E11" s="5">
        <f>SUM(E8:E10)</f>
        <v>0</v>
      </c>
      <c r="F11" s="5"/>
      <c r="G11" s="5">
        <v>0</v>
      </c>
      <c r="H11" s="5">
        <v>-56457</v>
      </c>
      <c r="I11" s="3">
        <f>SUM(I8:I10)</f>
        <v>-43618</v>
      </c>
      <c r="J11" s="3">
        <f>SUM(J8:J10)</f>
        <v>-37618</v>
      </c>
      <c r="K11" s="3"/>
      <c r="L11" s="17">
        <f>SUM(L8:L10)</f>
        <v>-20990</v>
      </c>
      <c r="M11" s="17">
        <f>SUM(M8:M10)</f>
        <v>97150</v>
      </c>
      <c r="P11" s="3"/>
    </row>
    <row r="12" spans="1:16" ht="15">
      <c r="A12" t="s">
        <v>2</v>
      </c>
      <c r="B12" s="5">
        <v>6307.5900000000001</v>
      </c>
      <c r="C12" s="5">
        <v>0</v>
      </c>
      <c r="D12" s="5">
        <v>0</v>
      </c>
      <c r="E12" s="5">
        <v>0</v>
      </c>
      <c r="F12" s="5"/>
      <c r="G12" s="5">
        <v>38181.5</v>
      </c>
      <c r="H12" s="5">
        <v>17267.610000000001</v>
      </c>
      <c r="I12" s="3">
        <v>500</v>
      </c>
      <c r="J12" s="3">
        <v>500</v>
      </c>
      <c r="K12" s="3"/>
      <c r="L12" s="3">
        <v>22385</v>
      </c>
      <c r="M12" s="3">
        <v>23081</v>
      </c>
      <c r="P12" s="3"/>
    </row>
    <row r="13" spans="1:16" ht="15">
      <c r="A13" t="s">
        <v>1</v>
      </c>
      <c r="B13" s="5">
        <f>-4609.83-16922.57</f>
        <v>-21532.400000000001</v>
      </c>
      <c r="C13" s="5">
        <v>0</v>
      </c>
      <c r="D13" s="5">
        <v>0</v>
      </c>
      <c r="E13" s="5">
        <v>0</v>
      </c>
      <c r="F13" s="5"/>
      <c r="G13" s="5">
        <v>-38181.5</v>
      </c>
      <c r="H13" s="5">
        <v>-32256.84</v>
      </c>
      <c r="I13" s="3"/>
      <c r="J13" s="3"/>
      <c r="K13" s="3"/>
      <c r="L13" s="3">
        <v>-10571</v>
      </c>
      <c r="M13" s="3">
        <v>-23081</v>
      </c>
      <c r="P13" s="3"/>
    </row>
    <row r="14" spans="1:16" ht="15">
      <c r="A14" s="1" t="s">
        <v>4</v>
      </c>
      <c r="B14" s="5">
        <v>6308</v>
      </c>
      <c r="C14" s="5">
        <v>0</v>
      </c>
      <c r="D14" s="5">
        <f>SUM(D11:D13)</f>
        <v>0</v>
      </c>
      <c r="E14" s="5">
        <f>SUM(E11:E13)</f>
        <v>0</v>
      </c>
      <c r="F14" s="5"/>
      <c r="G14" s="5">
        <v>0</v>
      </c>
      <c r="H14" s="5">
        <v>-71447</v>
      </c>
      <c r="I14" s="3">
        <f>SUM(I11:I13)</f>
        <v>-43118</v>
      </c>
      <c r="J14" s="3">
        <f>SUM(J11:J13)</f>
        <v>-37118</v>
      </c>
      <c r="K14" s="3"/>
      <c r="L14" s="17">
        <f>SUM(L11:L13)</f>
        <v>-9176</v>
      </c>
      <c r="M14" s="17">
        <f>SUM(M11:M13)</f>
        <v>97150</v>
      </c>
      <c r="P14" s="3"/>
    </row>
    <row r="15" spans="1:13" ht="15">
      <c r="A15" t="s">
        <v>2</v>
      </c>
      <c r="B15" s="5">
        <v>4542.4899999999998</v>
      </c>
      <c r="C15" s="5">
        <v>0</v>
      </c>
      <c r="D15" s="5">
        <v>0</v>
      </c>
      <c r="E15" s="5">
        <v>0</v>
      </c>
      <c r="F15" s="5"/>
      <c r="G15" s="5">
        <v>15113.16</v>
      </c>
      <c r="H15" s="5">
        <v>24459.990000000002</v>
      </c>
      <c r="I15" s="3">
        <v>500</v>
      </c>
      <c r="J15" s="3">
        <v>500</v>
      </c>
      <c r="K15" s="3"/>
      <c r="L15" s="3">
        <v>22385</v>
      </c>
      <c r="M15" s="3">
        <v>23081</v>
      </c>
    </row>
    <row r="16" spans="1:13" ht="15">
      <c r="A16" t="s">
        <v>1</v>
      </c>
      <c r="B16" s="5">
        <v>-6307.5900000000001</v>
      </c>
      <c r="C16" s="5">
        <v>0</v>
      </c>
      <c r="D16" s="5">
        <v>0</v>
      </c>
      <c r="E16" s="5">
        <v>0</v>
      </c>
      <c r="F16" s="5"/>
      <c r="G16" s="5">
        <v>-15113.16</v>
      </c>
      <c r="H16" s="5">
        <v>-24626.310000000001</v>
      </c>
      <c r="I16" s="3"/>
      <c r="J16" s="3"/>
      <c r="K16" s="3"/>
      <c r="L16" s="3">
        <v>-10571</v>
      </c>
      <c r="M16" s="3">
        <v>-23081</v>
      </c>
    </row>
    <row r="17" spans="1:13" ht="15">
      <c r="A17" s="1" t="s">
        <v>5</v>
      </c>
      <c r="B17" s="5">
        <v>4542</v>
      </c>
      <c r="C17" s="5">
        <v>0</v>
      </c>
      <c r="D17" s="5">
        <f>SUM(D14:D16)</f>
        <v>0</v>
      </c>
      <c r="E17" s="5">
        <f>SUM(E14:E16)</f>
        <v>0</v>
      </c>
      <c r="F17" s="5"/>
      <c r="G17" s="5">
        <v>0</v>
      </c>
      <c r="H17" s="5">
        <v>-71613</v>
      </c>
      <c r="I17" s="3">
        <f>SUM(I14:I16)</f>
        <v>-42618</v>
      </c>
      <c r="J17" s="3">
        <f>SUM(J14:J16)</f>
        <v>-36618</v>
      </c>
      <c r="K17" s="3"/>
      <c r="L17" s="17">
        <f>SUM(L14:L16)</f>
        <v>2638</v>
      </c>
      <c r="M17" s="17">
        <f>SUM(M14:M16)</f>
        <v>97150</v>
      </c>
    </row>
    <row r="18" spans="1:13" ht="15">
      <c r="A18" t="s">
        <v>2</v>
      </c>
      <c r="B18" s="5">
        <v>3785.04</v>
      </c>
      <c r="C18" s="5">
        <v>0</v>
      </c>
      <c r="D18" s="5">
        <v>0</v>
      </c>
      <c r="E18" s="5">
        <v>0</v>
      </c>
      <c r="F18" s="5"/>
      <c r="G18" s="5">
        <v>23161.279999999999</v>
      </c>
      <c r="H18" s="5">
        <v>16297.540000000001</v>
      </c>
      <c r="I18" s="5">
        <v>500</v>
      </c>
      <c r="J18" s="3">
        <v>500</v>
      </c>
      <c r="K18" s="3"/>
      <c r="L18" s="3">
        <v>22385</v>
      </c>
      <c r="M18" s="3">
        <v>23081</v>
      </c>
    </row>
    <row r="19" spans="1:13" ht="15">
      <c r="A19" t="s">
        <v>1</v>
      </c>
      <c r="B19" s="5">
        <v>-4542.4899999999998</v>
      </c>
      <c r="C19" s="5">
        <v>0</v>
      </c>
      <c r="D19" s="5">
        <v>0</v>
      </c>
      <c r="E19" s="5">
        <v>0</v>
      </c>
      <c r="F19" s="5"/>
      <c r="G19" s="5">
        <v>-23161.279999999999</v>
      </c>
      <c r="H19" s="5">
        <v>-23564.669999999998</v>
      </c>
      <c r="I19" s="5"/>
      <c r="J19" s="3"/>
      <c r="K19" s="3"/>
      <c r="L19" s="3">
        <v>-10571</v>
      </c>
      <c r="M19" s="3">
        <v>-23081</v>
      </c>
    </row>
    <row r="20" spans="1:13" ht="15">
      <c r="A20" s="1" t="s">
        <v>6</v>
      </c>
      <c r="B20" s="5">
        <v>3785</v>
      </c>
      <c r="C20" s="5">
        <f>SUM(C17:C19)</f>
        <v>0</v>
      </c>
      <c r="D20" s="5">
        <f t="shared" si="2" ref="D20:E20">SUM(D17:D19)</f>
        <v>0</v>
      </c>
      <c r="E20" s="5">
        <f t="shared" si="2"/>
        <v>0</v>
      </c>
      <c r="F20" s="5"/>
      <c r="G20" s="5">
        <v>0</v>
      </c>
      <c r="H20" s="5">
        <f>SUM(H17:H19)</f>
        <v>-78880.130000000005</v>
      </c>
      <c r="I20" s="5">
        <f t="shared" si="3" ref="I20:J20">SUM(I17:I19)</f>
        <v>-42118</v>
      </c>
      <c r="J20" s="3">
        <f t="shared" si="3"/>
        <v>-36118</v>
      </c>
      <c r="K20" s="3"/>
      <c r="L20" s="17">
        <f t="shared" si="4" ref="L20:M20">SUM(L17:L19)</f>
        <v>14452</v>
      </c>
      <c r="M20" s="17">
        <f t="shared" si="4"/>
        <v>97150</v>
      </c>
    </row>
    <row r="21" spans="1:16" ht="15">
      <c r="A21" t="s">
        <v>2</v>
      </c>
      <c r="B21" s="5">
        <v>0</v>
      </c>
      <c r="C21" s="5"/>
      <c r="D21" s="5">
        <v>0</v>
      </c>
      <c r="E21" s="5">
        <v>0</v>
      </c>
      <c r="F21" s="5"/>
      <c r="G21" s="5">
        <v>6637.3100000000004</v>
      </c>
      <c r="H21" s="5">
        <v>50880.339999999997</v>
      </c>
      <c r="I21" s="5">
        <v>500</v>
      </c>
      <c r="J21" s="3">
        <v>500</v>
      </c>
      <c r="K21" s="3"/>
      <c r="L21" s="3">
        <v>22385</v>
      </c>
      <c r="M21" s="3">
        <v>23081</v>
      </c>
      <c r="P21" s="19"/>
    </row>
    <row r="22" spans="1:13" ht="15">
      <c r="A22" t="s">
        <v>1</v>
      </c>
      <c r="B22" s="5">
        <v>-3785.04</v>
      </c>
      <c r="C22" s="5"/>
      <c r="D22" s="5">
        <v>0</v>
      </c>
      <c r="E22" s="5">
        <v>0</v>
      </c>
      <c r="F22" s="5"/>
      <c r="G22" s="5">
        <v>-20383.889999999999</v>
      </c>
      <c r="H22" s="5">
        <v>-23132.669999999998</v>
      </c>
      <c r="I22" s="5"/>
      <c r="J22" s="3"/>
      <c r="K22" s="3"/>
      <c r="L22" s="3">
        <v>-10571</v>
      </c>
      <c r="M22" s="3">
        <v>-23081</v>
      </c>
    </row>
    <row r="23" spans="1:16" ht="15">
      <c r="A23" s="1" t="s">
        <v>7</v>
      </c>
      <c r="B23" s="5">
        <v>0</v>
      </c>
      <c r="C23" s="5">
        <f>SUM(C20:C22)</f>
        <v>0</v>
      </c>
      <c r="D23" s="5">
        <f t="shared" si="5" ref="D23:E23">SUM(D20:D22)</f>
        <v>0</v>
      </c>
      <c r="E23" s="5">
        <f t="shared" si="5"/>
        <v>0</v>
      </c>
      <c r="F23" s="5"/>
      <c r="G23" s="5">
        <v>-13747</v>
      </c>
      <c r="H23" s="5">
        <f>SUM(H20:H22)</f>
        <v>-51132.460000000006</v>
      </c>
      <c r="I23" s="5">
        <f t="shared" si="6" ref="I23:J23">SUM(I20:I22)</f>
        <v>-41618</v>
      </c>
      <c r="J23" s="3">
        <f t="shared" si="6"/>
        <v>-35618</v>
      </c>
      <c r="K23" s="3"/>
      <c r="L23" s="17">
        <f t="shared" si="7" ref="L23:M23">SUM(L20:L22)</f>
        <v>26266</v>
      </c>
      <c r="M23" s="17">
        <f t="shared" si="7"/>
        <v>97150</v>
      </c>
      <c r="O23" s="19"/>
      <c r="P23" s="19"/>
    </row>
    <row r="24" spans="1:13" ht="15">
      <c r="A24" t="s">
        <v>2</v>
      </c>
      <c r="B24" s="5">
        <v>0</v>
      </c>
      <c r="C24" s="5"/>
      <c r="D24" s="5">
        <v>0</v>
      </c>
      <c r="E24" s="5">
        <v>0</v>
      </c>
      <c r="F24" s="5"/>
      <c r="G24" s="5">
        <v>15056.4</v>
      </c>
      <c r="H24" s="5"/>
      <c r="I24" s="3">
        <v>500</v>
      </c>
      <c r="J24" s="3">
        <v>500</v>
      </c>
      <c r="K24" s="3"/>
      <c r="L24" s="3">
        <v>22385</v>
      </c>
      <c r="M24" s="3">
        <v>23081</v>
      </c>
    </row>
    <row r="25" spans="1:16" ht="15">
      <c r="A25" t="s">
        <v>1</v>
      </c>
      <c r="B25" s="5">
        <v>0</v>
      </c>
      <c r="C25" s="5"/>
      <c r="D25" s="5">
        <v>0</v>
      </c>
      <c r="E25" s="5">
        <v>0</v>
      </c>
      <c r="F25" s="5"/>
      <c r="G25" s="5">
        <v>-10930.67</v>
      </c>
      <c r="H25" s="5"/>
      <c r="I25" s="3"/>
      <c r="J25" s="3"/>
      <c r="K25" s="3"/>
      <c r="L25" s="3">
        <v>-10571</v>
      </c>
      <c r="M25" s="3">
        <v>-23081</v>
      </c>
      <c r="P25" s="19"/>
    </row>
    <row r="26" spans="1:13" ht="15">
      <c r="A26" s="1" t="s">
        <v>8</v>
      </c>
      <c r="B26" s="5">
        <v>0</v>
      </c>
      <c r="C26" s="5">
        <f>SUM(C23:C25)</f>
        <v>0</v>
      </c>
      <c r="D26" s="5">
        <f t="shared" si="8" ref="D26:E26">SUM(D23:D25)</f>
        <v>0</v>
      </c>
      <c r="E26" s="5">
        <f t="shared" si="8"/>
        <v>0</v>
      </c>
      <c r="F26" s="5"/>
      <c r="G26" s="5">
        <v>-9621</v>
      </c>
      <c r="H26" s="5">
        <f>SUM(H23:H25)</f>
        <v>-51132.460000000006</v>
      </c>
      <c r="I26" s="3">
        <f t="shared" si="9" ref="I26:J26">SUM(I23:I25)</f>
        <v>-41118</v>
      </c>
      <c r="J26" s="3">
        <f t="shared" si="9"/>
        <v>-35118</v>
      </c>
      <c r="K26" s="3"/>
      <c r="L26" s="17">
        <f t="shared" si="10" ref="L26:M26">SUM(L23:L25)</f>
        <v>38080</v>
      </c>
      <c r="M26" s="17">
        <f t="shared" si="10"/>
        <v>97150</v>
      </c>
    </row>
    <row r="27" spans="1:13" ht="15">
      <c r="A27" t="s">
        <v>2</v>
      </c>
      <c r="B27" s="5">
        <v>0</v>
      </c>
      <c r="C27" s="5"/>
      <c r="D27" s="5">
        <v>0</v>
      </c>
      <c r="E27" s="5">
        <v>0</v>
      </c>
      <c r="F27" s="5"/>
      <c r="G27" s="5">
        <v>97</v>
      </c>
      <c r="H27" s="5"/>
      <c r="I27" s="3">
        <v>500</v>
      </c>
      <c r="J27" s="3">
        <v>500</v>
      </c>
      <c r="K27" s="3"/>
      <c r="L27" s="3">
        <v>22385</v>
      </c>
      <c r="M27" s="3">
        <v>23081</v>
      </c>
    </row>
    <row r="28" spans="1:13" ht="15">
      <c r="A28" t="s">
        <v>1</v>
      </c>
      <c r="B28" s="5">
        <v>0</v>
      </c>
      <c r="C28" s="5"/>
      <c r="D28" s="5">
        <v>0</v>
      </c>
      <c r="E28" s="5">
        <v>0</v>
      </c>
      <c r="F28" s="5"/>
      <c r="G28" s="5">
        <v>-10570.67</v>
      </c>
      <c r="H28" s="5"/>
      <c r="I28" s="3"/>
      <c r="J28" s="3"/>
      <c r="K28" s="3"/>
      <c r="L28" s="3">
        <v>-10571</v>
      </c>
      <c r="M28" s="3">
        <v>-23081</v>
      </c>
    </row>
    <row r="29" spans="1:16" ht="15">
      <c r="A29" s="1" t="s">
        <v>9</v>
      </c>
      <c r="B29" s="5">
        <v>0</v>
      </c>
      <c r="C29" s="5">
        <f>SUM(C26:C28)</f>
        <v>0</v>
      </c>
      <c r="D29" s="5">
        <f t="shared" si="11" ref="D29:E29">SUM(D26:D28)</f>
        <v>0</v>
      </c>
      <c r="E29" s="5">
        <f t="shared" si="11"/>
        <v>0</v>
      </c>
      <c r="F29" s="5"/>
      <c r="G29" s="5">
        <v>-20095</v>
      </c>
      <c r="H29" s="5">
        <f>SUM(H26:H28)</f>
        <v>-51132.460000000006</v>
      </c>
      <c r="I29" s="3">
        <f t="shared" si="12" ref="I29:J29">SUM(I26:I28)</f>
        <v>-40618</v>
      </c>
      <c r="J29" s="3">
        <f t="shared" si="12"/>
        <v>-34618</v>
      </c>
      <c r="K29" s="3"/>
      <c r="L29" s="17">
        <f t="shared" si="13" ref="L29:M29">SUM(L26:L28)</f>
        <v>49894</v>
      </c>
      <c r="M29" s="17">
        <f t="shared" si="13"/>
        <v>97150</v>
      </c>
      <c r="P29" s="19"/>
    </row>
    <row r="30" spans="1:16" ht="15">
      <c r="A30" t="s">
        <v>2</v>
      </c>
      <c r="B30" s="5">
        <v>0</v>
      </c>
      <c r="C30" s="5"/>
      <c r="D30" s="5">
        <v>0</v>
      </c>
      <c r="E30" s="5">
        <v>0</v>
      </c>
      <c r="F30" s="5"/>
      <c r="G30" s="5">
        <f>97+181.22</f>
        <v>278.22000000000003</v>
      </c>
      <c r="H30" s="5"/>
      <c r="I30" s="3">
        <v>500</v>
      </c>
      <c r="J30" s="3">
        <v>500</v>
      </c>
      <c r="K30" s="3"/>
      <c r="L30" s="3">
        <v>22385</v>
      </c>
      <c r="M30" s="3">
        <v>23081</v>
      </c>
      <c r="P30" s="23"/>
    </row>
    <row r="31" spans="1:16" ht="15">
      <c r="A31" t="s">
        <v>1</v>
      </c>
      <c r="B31" s="5">
        <v>0</v>
      </c>
      <c r="C31" s="5"/>
      <c r="D31" s="5">
        <v>0</v>
      </c>
      <c r="E31" s="5">
        <v>0</v>
      </c>
      <c r="F31" s="5"/>
      <c r="G31" s="5">
        <f>-10570.67-97</f>
        <v>-10667.67</v>
      </c>
      <c r="H31" s="5"/>
      <c r="I31" s="3"/>
      <c r="J31" s="3"/>
      <c r="K31" s="3"/>
      <c r="L31" s="3">
        <v>-10571</v>
      </c>
      <c r="M31" s="3">
        <v>-23081</v>
      </c>
      <c r="P31" s="19"/>
    </row>
    <row r="32" spans="1:13" ht="15">
      <c r="A32" s="1" t="s">
        <v>10</v>
      </c>
      <c r="B32" s="5">
        <v>0</v>
      </c>
      <c r="C32" s="5">
        <f>SUM(C29:C31)</f>
        <v>0</v>
      </c>
      <c r="D32" s="5">
        <f t="shared" si="14" ref="D32:E32">SUM(D29:D31)</f>
        <v>0</v>
      </c>
      <c r="E32" s="5">
        <f t="shared" si="14"/>
        <v>0</v>
      </c>
      <c r="F32" s="5"/>
      <c r="G32" s="5">
        <v>-30484</v>
      </c>
      <c r="H32" s="5">
        <f>SUM(H29:H31)</f>
        <v>-51132.460000000006</v>
      </c>
      <c r="I32" s="3">
        <f t="shared" si="15" ref="I32:J32">SUM(I29:I31)</f>
        <v>-40118</v>
      </c>
      <c r="J32" s="3">
        <f t="shared" si="15"/>
        <v>-34118</v>
      </c>
      <c r="K32" s="3"/>
      <c r="L32" s="17">
        <f t="shared" si="16" ref="L32:M32">SUM(L29:L31)</f>
        <v>61708</v>
      </c>
      <c r="M32" s="17">
        <f t="shared" si="16"/>
        <v>97150</v>
      </c>
    </row>
    <row r="33" spans="1:13" ht="15">
      <c r="A33" t="s">
        <v>2</v>
      </c>
      <c r="B33" s="5">
        <v>0</v>
      </c>
      <c r="C33" s="5"/>
      <c r="D33" s="5">
        <v>0</v>
      </c>
      <c r="E33" s="5">
        <v>0</v>
      </c>
      <c r="F33" s="5"/>
      <c r="G33" s="5">
        <v>0</v>
      </c>
      <c r="H33" s="5"/>
      <c r="I33" s="3">
        <v>500</v>
      </c>
      <c r="J33" s="3">
        <v>500</v>
      </c>
      <c r="K33" s="3"/>
      <c r="L33" s="3">
        <v>22385</v>
      </c>
      <c r="M33" s="3">
        <v>23081</v>
      </c>
    </row>
    <row r="34" spans="1:13" ht="15">
      <c r="A34" t="s">
        <v>1</v>
      </c>
      <c r="B34" s="5">
        <v>0</v>
      </c>
      <c r="C34" s="5"/>
      <c r="D34" s="5">
        <v>0</v>
      </c>
      <c r="E34" s="5">
        <v>0</v>
      </c>
      <c r="F34" s="5"/>
      <c r="G34" s="5">
        <v>-10570.67</v>
      </c>
      <c r="H34" s="5"/>
      <c r="I34" s="3"/>
      <c r="J34" s="3"/>
      <c r="K34" s="3"/>
      <c r="L34" s="3">
        <v>-10571</v>
      </c>
      <c r="M34" s="3">
        <v>-23081</v>
      </c>
    </row>
    <row r="35" spans="1:13" ht="15">
      <c r="A35" s="1" t="s">
        <v>11</v>
      </c>
      <c r="B35" s="5">
        <v>0</v>
      </c>
      <c r="C35" s="5">
        <f>SUM(C32:C34)</f>
        <v>0</v>
      </c>
      <c r="D35" s="5">
        <f t="shared" si="17" ref="D35:E35">SUM(D32:D34)</f>
        <v>0</v>
      </c>
      <c r="E35" s="5">
        <f t="shared" si="17"/>
        <v>0</v>
      </c>
      <c r="F35" s="5"/>
      <c r="G35" s="5">
        <v>-41055</v>
      </c>
      <c r="H35" s="5">
        <f>SUM(H32:H34)</f>
        <v>-51132.460000000006</v>
      </c>
      <c r="I35" s="3">
        <f t="shared" si="18" ref="I35:J35">SUM(I32:I34)</f>
        <v>-39618</v>
      </c>
      <c r="J35" s="3">
        <f t="shared" si="18"/>
        <v>-33618</v>
      </c>
      <c r="K35" s="3"/>
      <c r="L35" s="17">
        <f t="shared" si="19" ref="L35:M35">SUM(L32:L34)</f>
        <v>73522</v>
      </c>
      <c r="M35" s="17">
        <f t="shared" si="19"/>
        <v>97150</v>
      </c>
    </row>
    <row r="36" spans="1:13" ht="15">
      <c r="A36" t="s">
        <v>2</v>
      </c>
      <c r="B36" s="5">
        <v>0</v>
      </c>
      <c r="C36" s="5"/>
      <c r="D36" s="5">
        <v>0</v>
      </c>
      <c r="E36" s="5">
        <v>0</v>
      </c>
      <c r="F36" s="5"/>
      <c r="G36" s="5">
        <v>14508.1</v>
      </c>
      <c r="H36" s="5"/>
      <c r="I36" s="3">
        <v>500</v>
      </c>
      <c r="J36" s="3">
        <v>500</v>
      </c>
      <c r="K36" s="3"/>
      <c r="L36" s="3">
        <v>22385</v>
      </c>
      <c r="M36" s="3">
        <v>23081</v>
      </c>
    </row>
    <row r="37" spans="1:13" ht="15">
      <c r="A37" t="s">
        <v>1</v>
      </c>
      <c r="B37" s="5">
        <v>0</v>
      </c>
      <c r="C37" s="5"/>
      <c r="D37" s="5">
        <v>0</v>
      </c>
      <c r="E37" s="5">
        <v>0</v>
      </c>
      <c r="F37" s="5"/>
      <c r="G37" s="5">
        <v>-10570.67</v>
      </c>
      <c r="H37" s="5"/>
      <c r="I37" s="3"/>
      <c r="J37" s="3"/>
      <c r="K37" s="3"/>
      <c r="L37" s="3">
        <v>-10571</v>
      </c>
      <c r="M37" s="3">
        <v>-23081</v>
      </c>
    </row>
    <row r="38" spans="1:13" ht="15">
      <c r="A38" s="1" t="s">
        <v>12</v>
      </c>
      <c r="B38" s="5">
        <v>0</v>
      </c>
      <c r="C38" s="5">
        <f>SUM(C35:C37)</f>
        <v>0</v>
      </c>
      <c r="D38" s="5">
        <f t="shared" si="20" ref="D38:E38">SUM(D35:D37)</f>
        <v>0</v>
      </c>
      <c r="E38" s="5">
        <f t="shared" si="20"/>
        <v>0</v>
      </c>
      <c r="F38" s="5"/>
      <c r="G38" s="5">
        <v>-37117</v>
      </c>
      <c r="H38" s="5">
        <f>SUM(H35:H37)</f>
        <v>-51132.460000000006</v>
      </c>
      <c r="I38" s="3">
        <f t="shared" si="21" ref="I38:J38">SUM(I35:I37)</f>
        <v>-39118</v>
      </c>
      <c r="J38" s="3">
        <f t="shared" si="21"/>
        <v>-33118</v>
      </c>
      <c r="K38" s="3"/>
      <c r="L38" s="17">
        <f t="shared" si="22" ref="L38:M38">SUM(L35:L37)</f>
        <v>85336</v>
      </c>
      <c r="M38" s="17">
        <f t="shared" si="22"/>
        <v>97150</v>
      </c>
    </row>
    <row r="39" spans="1:13" ht="15">
      <c r="A39" t="s">
        <v>2</v>
      </c>
      <c r="B39" s="5">
        <v>0</v>
      </c>
      <c r="C39" s="5"/>
      <c r="D39" s="5">
        <v>0</v>
      </c>
      <c r="E39" s="5">
        <v>0</v>
      </c>
      <c r="F39" s="5"/>
      <c r="G39" s="5">
        <v>8151</v>
      </c>
      <c r="H39" s="5"/>
      <c r="I39" s="3">
        <v>500</v>
      </c>
      <c r="J39" s="3">
        <v>500</v>
      </c>
      <c r="K39" s="3"/>
      <c r="L39" s="3">
        <v>22385</v>
      </c>
      <c r="M39" s="3">
        <v>23081</v>
      </c>
    </row>
    <row r="40" spans="1:13" ht="15">
      <c r="A40" t="s">
        <v>1</v>
      </c>
      <c r="B40" s="5">
        <v>0</v>
      </c>
      <c r="C40" s="5"/>
      <c r="D40" s="5">
        <v>0</v>
      </c>
      <c r="E40" s="5">
        <v>0</v>
      </c>
      <c r="F40" s="5"/>
      <c r="G40" s="5">
        <v>-15651.67</v>
      </c>
      <c r="H40" s="5"/>
      <c r="I40" s="3"/>
      <c r="J40" s="3"/>
      <c r="K40" s="3"/>
      <c r="L40" s="3">
        <v>-10571</v>
      </c>
      <c r="M40" s="3">
        <v>-23081</v>
      </c>
    </row>
    <row r="41" spans="1:13" ht="15.75" thickBot="1">
      <c r="A41" s="4" t="s">
        <v>15</v>
      </c>
      <c r="B41" s="15">
        <v>0</v>
      </c>
      <c r="C41" s="15">
        <f>SUM(C38:C40)</f>
        <v>0</v>
      </c>
      <c r="D41" s="15">
        <f t="shared" si="23" ref="D41:E41">SUM(D38:D40)</f>
        <v>0</v>
      </c>
      <c r="E41" s="15">
        <f t="shared" si="23"/>
        <v>0</v>
      </c>
      <c r="F41" s="13"/>
      <c r="G41" s="15">
        <v>-44618</v>
      </c>
      <c r="H41" s="15">
        <f>SUM(H38:H40)</f>
        <v>-51132.460000000006</v>
      </c>
      <c r="I41" s="16">
        <f t="shared" si="24" ref="I41:J41">SUM(I38:I40)</f>
        <v>-38618</v>
      </c>
      <c r="J41" s="16">
        <f t="shared" si="24"/>
        <v>-32618</v>
      </c>
      <c r="K41" s="3"/>
      <c r="L41" s="18">
        <f t="shared" si="25" ref="L41:M41">SUM(L38:L40)</f>
        <v>97150</v>
      </c>
      <c r="M41" s="18">
        <f t="shared" si="25"/>
        <v>97150</v>
      </c>
    </row>
    <row r="42" spans="2:13" ht="15.75" thickTop="1">
      <c r="B42" s="5"/>
      <c r="C42" s="5"/>
      <c r="D42" s="5"/>
      <c r="E42" s="5"/>
      <c r="F42" s="5"/>
      <c r="G42" s="5"/>
      <c r="H42" s="5"/>
      <c r="I42" s="3"/>
      <c r="J42" s="3"/>
      <c r="K42" s="3"/>
      <c r="L42" s="3"/>
      <c r="M42" s="3"/>
    </row>
    <row r="43" spans="2:14" ht="15">
      <c r="B43" s="5"/>
      <c r="C43" s="5"/>
      <c r="D43" s="5"/>
      <c r="E43" s="5"/>
      <c r="F43" s="5"/>
      <c r="G43" s="5"/>
      <c r="H43" s="5"/>
      <c r="I43" s="3">
        <f>(I41+I38+I35+I32+I29+I26+I23+I20+I17+I14+I11+I8+I5)/13</f>
        <v>-41618</v>
      </c>
      <c r="J43" s="3">
        <f>(J41+J38+J35+J32+J29+J26+J23+J20+J17+J14+J11+J8+J5)/13</f>
        <v>-35618</v>
      </c>
      <c r="K43" s="3"/>
      <c r="L43" s="3">
        <f>(L41+L38+L35+L32+L29+L26+L23+L20+L17+L14+L11+L8+L5)/13</f>
        <v>26266</v>
      </c>
      <c r="M43" s="3">
        <f>(M41+M38+M35+M32+M29+M26+M23+M20+M17+M14+M11+M8+M5)/13</f>
        <v>97150</v>
      </c>
      <c r="N43" t="s">
        <v>24</v>
      </c>
    </row>
    <row r="44" spans="2:13" ht="15">
      <c r="B44" s="5"/>
      <c r="C44" s="5"/>
      <c r="D44" s="5"/>
      <c r="E44" s="5"/>
      <c r="F44" s="5"/>
      <c r="G44" s="5"/>
      <c r="H44" s="5"/>
      <c r="I44" s="3"/>
      <c r="J44" s="3"/>
      <c r="K44" s="3"/>
      <c r="L44" s="3"/>
      <c r="M44" s="3"/>
    </row>
    <row r="45" spans="2:14" ht="15">
      <c r="B45" s="5"/>
      <c r="C45" s="5"/>
      <c r="D45" s="5"/>
      <c r="E45" s="5"/>
      <c r="F45" s="5"/>
      <c r="G45" s="5"/>
      <c r="H45" s="5"/>
      <c r="I45" s="3"/>
      <c r="J45" s="3"/>
      <c r="K45" s="3"/>
      <c r="L45" s="3"/>
      <c r="M45" s="3">
        <f>J43</f>
        <v>-35618</v>
      </c>
      <c r="N45" t="s">
        <v>25</v>
      </c>
    </row>
    <row r="46" spans="2:13" ht="15">
      <c r="B46" s="5"/>
      <c r="C46" s="5"/>
      <c r="D46" s="5"/>
      <c r="E46" s="5"/>
      <c r="F46" s="5"/>
      <c r="G46" s="5"/>
      <c r="H46" s="5"/>
      <c r="I46" s="3"/>
      <c r="J46" s="3"/>
      <c r="K46" s="3"/>
      <c r="L46" s="3"/>
      <c r="M46" s="3"/>
    </row>
    <row r="47" spans="2:15" ht="15">
      <c r="B47" s="5"/>
      <c r="C47" s="5"/>
      <c r="D47" s="5"/>
      <c r="E47" s="5"/>
      <c r="F47" s="5"/>
      <c r="G47" s="5"/>
      <c r="H47" s="5"/>
      <c r="I47" s="3"/>
      <c r="J47" s="3"/>
      <c r="K47" s="3"/>
      <c r="L47" s="3"/>
      <c r="M47" s="3">
        <f>M43-M45</f>
        <v>132768</v>
      </c>
      <c r="N47" t="s">
        <v>23</v>
      </c>
      <c r="O47" t="s">
        <v>29</v>
      </c>
    </row>
    <row r="49" spans="13:13" ht="15">
      <c r="M49" s="19"/>
    </row>
    <row r="51" spans="13:13" ht="15">
      <c r="M51" s="3"/>
    </row>
  </sheetData>
  <mergeCells count="3">
    <mergeCell ref="G1:J1"/>
    <mergeCell ref="B1:E1"/>
    <mergeCell ref="L1:M1"/>
  </mergeCells>
  <pageMargins left="0.7" right="0.7" top="0.75" bottom="0.75" header="0.3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 topLeftCell="A1">
      <pane xSplit="1" ySplit="3" topLeftCell="B22" activePane="bottomRight" state="frozen"/>
      <selection pane="topLeft" activeCell="A1" sqref="A1"/>
      <selection pane="bottomLeft" activeCell="A4" sqref="A4"/>
      <selection pane="topRight" activeCell="B1" sqref="B1"/>
      <selection pane="bottomRight" activeCell="N43" sqref="N43"/>
    </sheetView>
  </sheetViews>
  <sheetFormatPr defaultRowHeight="15"/>
  <cols>
    <col min="1" max="1" width="15.7142857142857" bestFit="1" customWidth="1"/>
    <col min="2" max="2" width="11.1428571428571" style="8" bestFit="1" customWidth="1"/>
    <col min="3" max="3" width="10.1428571428571" style="8" bestFit="1" customWidth="1"/>
    <col min="4" max="4" width="9" style="8" customWidth="1"/>
    <col min="5" max="5" width="9" style="8" bestFit="1" customWidth="1"/>
    <col min="6" max="6" width="14" style="8" customWidth="1"/>
    <col min="7" max="7" width="11.7142857142857" style="8" bestFit="1" customWidth="1"/>
    <col min="8" max="8" width="9.14285714285714" style="8" bestFit="1" customWidth="1"/>
    <col min="9" max="9" width="9" style="8" customWidth="1"/>
    <col min="10" max="10" width="9" bestFit="1" customWidth="1"/>
  </cols>
  <sheetData>
    <row r="1" spans="1:10" ht="15">
      <c r="A1" s="1" t="s">
        <v>26</v>
      </c>
      <c r="B1" s="25" t="s">
        <v>20</v>
      </c>
      <c r="C1" s="25"/>
      <c r="D1" s="25"/>
      <c r="E1" s="25"/>
      <c r="G1" s="24" t="s">
        <v>21</v>
      </c>
      <c r="H1" s="24"/>
      <c r="I1" s="24"/>
      <c r="J1" s="24"/>
    </row>
    <row r="2" spans="2:10" ht="15">
      <c r="B2" s="11" t="s">
        <v>16</v>
      </c>
      <c r="C2" s="11" t="s">
        <v>16</v>
      </c>
      <c r="D2" s="11" t="s">
        <v>17</v>
      </c>
      <c r="E2" s="11" t="s">
        <v>17</v>
      </c>
      <c r="G2" s="11" t="s">
        <v>16</v>
      </c>
      <c r="H2" s="11" t="s">
        <v>16</v>
      </c>
      <c r="I2" s="11" t="s">
        <v>17</v>
      </c>
      <c r="J2" s="7" t="s">
        <v>17</v>
      </c>
    </row>
    <row r="3" spans="2:10" ht="15">
      <c r="B3" s="10">
        <v>2021</v>
      </c>
      <c r="C3" s="10">
        <v>2022</v>
      </c>
      <c r="D3" s="10">
        <v>2022</v>
      </c>
      <c r="E3" s="10">
        <v>2023</v>
      </c>
      <c r="G3" s="10">
        <v>2021</v>
      </c>
      <c r="H3" s="10">
        <v>2022</v>
      </c>
      <c r="I3" s="10">
        <v>2022</v>
      </c>
      <c r="J3" s="9">
        <v>2023</v>
      </c>
    </row>
    <row r="4" spans="1:10" ht="15">
      <c r="A4" s="1" t="s">
        <v>13</v>
      </c>
      <c r="B4" s="13">
        <v>49955</v>
      </c>
      <c r="C4" s="13">
        <f t="shared" si="0" ref="C4">B40</f>
        <v>6755</v>
      </c>
      <c r="D4" s="13">
        <v>0</v>
      </c>
      <c r="E4" s="13">
        <v>0</v>
      </c>
      <c r="F4" s="13"/>
      <c r="G4" s="13">
        <v>-28800</v>
      </c>
      <c r="H4" s="13">
        <f t="shared" si="1" ref="H4">G40</f>
        <v>0</v>
      </c>
      <c r="I4" s="13">
        <v>0</v>
      </c>
      <c r="J4" s="14">
        <v>0</v>
      </c>
    </row>
    <row r="5" spans="1:10" ht="15">
      <c r="A5" t="s">
        <v>0</v>
      </c>
      <c r="B5" s="5">
        <v>0</v>
      </c>
      <c r="C5" s="5">
        <v>0</v>
      </c>
      <c r="D5" s="5">
        <v>0</v>
      </c>
      <c r="E5" s="5">
        <v>0</v>
      </c>
      <c r="G5" s="5">
        <v>14400</v>
      </c>
      <c r="H5" s="5">
        <v>1200</v>
      </c>
      <c r="I5" s="5">
        <v>0</v>
      </c>
      <c r="J5" s="3">
        <v>0</v>
      </c>
    </row>
    <row r="6" spans="1:10" ht="15">
      <c r="A6" t="s">
        <v>1</v>
      </c>
      <c r="B6" s="5">
        <v>-14400</v>
      </c>
      <c r="C6" s="5">
        <v>-1200</v>
      </c>
      <c r="D6" s="5">
        <v>0</v>
      </c>
      <c r="E6" s="5">
        <v>0</v>
      </c>
      <c r="G6" s="5">
        <v>-1200</v>
      </c>
      <c r="H6" s="5">
        <v>-1200</v>
      </c>
      <c r="I6" s="5">
        <v>0</v>
      </c>
      <c r="J6" s="3">
        <v>0</v>
      </c>
    </row>
    <row r="7" spans="1:10" ht="15">
      <c r="A7" s="1" t="s">
        <v>14</v>
      </c>
      <c r="B7" s="5">
        <v>35555</v>
      </c>
      <c r="C7" s="5">
        <v>5555</v>
      </c>
      <c r="D7" s="5">
        <f>SUM(D4:D6)</f>
        <v>0</v>
      </c>
      <c r="E7" s="5">
        <f>SUM(E4:E6)</f>
        <v>0</v>
      </c>
      <c r="G7" s="5">
        <v>-15600</v>
      </c>
      <c r="H7" s="5">
        <v>0</v>
      </c>
      <c r="I7" s="5">
        <f>SUM(I4:I6)</f>
        <v>0</v>
      </c>
      <c r="J7" s="3">
        <f>SUM(J4:J6)</f>
        <v>0</v>
      </c>
    </row>
    <row r="8" spans="1:10" ht="15">
      <c r="A8" t="s">
        <v>2</v>
      </c>
      <c r="B8" s="5">
        <v>0</v>
      </c>
      <c r="C8" s="5">
        <v>0</v>
      </c>
      <c r="D8" s="5">
        <v>0</v>
      </c>
      <c r="E8" s="5">
        <v>0</v>
      </c>
      <c r="G8" s="5">
        <v>0</v>
      </c>
      <c r="H8" s="5">
        <v>1200</v>
      </c>
      <c r="I8" s="5">
        <v>0</v>
      </c>
      <c r="J8" s="3">
        <v>0</v>
      </c>
    </row>
    <row r="9" spans="1:10" ht="15">
      <c r="A9" t="s">
        <v>1</v>
      </c>
      <c r="B9" s="5">
        <v>0</v>
      </c>
      <c r="C9" s="5">
        <v>-1200</v>
      </c>
      <c r="D9" s="5">
        <v>0</v>
      </c>
      <c r="E9" s="5">
        <v>0</v>
      </c>
      <c r="G9" s="5">
        <v>-1200</v>
      </c>
      <c r="H9" s="5">
        <v>-1200</v>
      </c>
      <c r="I9" s="5">
        <v>0</v>
      </c>
      <c r="J9" s="3">
        <v>0</v>
      </c>
    </row>
    <row r="10" spans="1:10" ht="15">
      <c r="A10" s="1" t="s">
        <v>3</v>
      </c>
      <c r="B10" s="5">
        <v>35555</v>
      </c>
      <c r="C10" s="5">
        <v>4355</v>
      </c>
      <c r="D10" s="5">
        <f>SUM(D7:D9)</f>
        <v>0</v>
      </c>
      <c r="E10" s="5">
        <f>SUM(E7:E9)</f>
        <v>0</v>
      </c>
      <c r="G10" s="5">
        <v>-16800</v>
      </c>
      <c r="H10" s="5">
        <v>0</v>
      </c>
      <c r="I10" s="5">
        <f>SUM(I7:I9)</f>
        <v>0</v>
      </c>
      <c r="J10" s="3">
        <f>SUM(J7:J9)</f>
        <v>0</v>
      </c>
    </row>
    <row r="11" spans="1:10" ht="15">
      <c r="A11" t="s">
        <v>2</v>
      </c>
      <c r="B11" s="5">
        <v>0</v>
      </c>
      <c r="C11" s="5">
        <v>0</v>
      </c>
      <c r="D11" s="5">
        <v>0</v>
      </c>
      <c r="E11" s="5">
        <v>0</v>
      </c>
      <c r="G11" s="5">
        <v>18000</v>
      </c>
      <c r="H11" s="5">
        <v>1200</v>
      </c>
      <c r="I11" s="5">
        <v>0</v>
      </c>
      <c r="J11" s="3">
        <v>0</v>
      </c>
    </row>
    <row r="12" spans="1:10" ht="15">
      <c r="A12" t="s">
        <v>1</v>
      </c>
      <c r="B12" s="5">
        <v>-18000</v>
      </c>
      <c r="C12" s="5">
        <v>-1200</v>
      </c>
      <c r="D12" s="5">
        <v>0</v>
      </c>
      <c r="E12" s="5">
        <v>0</v>
      </c>
      <c r="G12" s="5">
        <v>-1200</v>
      </c>
      <c r="H12" s="5">
        <v>-1200</v>
      </c>
      <c r="I12" s="5">
        <v>0</v>
      </c>
      <c r="J12" s="3">
        <v>0</v>
      </c>
    </row>
    <row r="13" spans="1:10" ht="15">
      <c r="A13" s="1" t="s">
        <v>4</v>
      </c>
      <c r="B13" s="5">
        <v>17555</v>
      </c>
      <c r="C13" s="5">
        <v>3155</v>
      </c>
      <c r="D13" s="5">
        <f>SUM(D10:D12)</f>
        <v>0</v>
      </c>
      <c r="E13" s="5">
        <f>SUM(E10:E12)</f>
        <v>0</v>
      </c>
      <c r="G13" s="5">
        <v>0</v>
      </c>
      <c r="H13" s="5">
        <v>0</v>
      </c>
      <c r="I13" s="5">
        <f>SUM(I10:I12)</f>
        <v>0</v>
      </c>
      <c r="J13" s="3">
        <f>SUM(J10:J12)</f>
        <v>0</v>
      </c>
    </row>
    <row r="14" spans="1:10" ht="15">
      <c r="A14" t="s">
        <v>2</v>
      </c>
      <c r="B14" s="5">
        <v>0</v>
      </c>
      <c r="C14" s="5">
        <v>0</v>
      </c>
      <c r="D14" s="5">
        <v>0</v>
      </c>
      <c r="E14" s="5">
        <v>0</v>
      </c>
      <c r="G14" s="5">
        <v>0</v>
      </c>
      <c r="H14" s="5">
        <v>1200</v>
      </c>
      <c r="I14" s="5">
        <v>0</v>
      </c>
      <c r="J14" s="3">
        <v>0</v>
      </c>
    </row>
    <row r="15" spans="1:10" ht="15">
      <c r="A15" t="s">
        <v>1</v>
      </c>
      <c r="B15" s="5">
        <v>0</v>
      </c>
      <c r="C15" s="5">
        <v>-1200</v>
      </c>
      <c r="D15" s="5">
        <v>0</v>
      </c>
      <c r="E15" s="5">
        <v>0</v>
      </c>
      <c r="G15" s="5">
        <v>-1200</v>
      </c>
      <c r="H15" s="5">
        <v>-1200</v>
      </c>
      <c r="I15" s="5">
        <v>0</v>
      </c>
      <c r="J15" s="3">
        <v>0</v>
      </c>
    </row>
    <row r="16" spans="1:10" ht="15">
      <c r="A16" s="1" t="s">
        <v>5</v>
      </c>
      <c r="B16" s="5">
        <v>17555</v>
      </c>
      <c r="C16" s="5">
        <v>1955</v>
      </c>
      <c r="D16" s="5">
        <f>SUM(D13:D15)</f>
        <v>0</v>
      </c>
      <c r="E16" s="5">
        <f>SUM(E13:E15)</f>
        <v>0</v>
      </c>
      <c r="G16" s="5">
        <v>-1200</v>
      </c>
      <c r="H16" s="5">
        <v>0</v>
      </c>
      <c r="I16" s="5">
        <f>SUM(I13:I15)</f>
        <v>0</v>
      </c>
      <c r="J16" s="3">
        <f>SUM(J13:J15)</f>
        <v>0</v>
      </c>
    </row>
    <row r="17" spans="1:10" ht="15">
      <c r="A17" t="s">
        <v>2</v>
      </c>
      <c r="B17" s="5">
        <v>0</v>
      </c>
      <c r="C17" s="5"/>
      <c r="D17" s="5">
        <v>0</v>
      </c>
      <c r="E17" s="5">
        <v>0</v>
      </c>
      <c r="G17" s="5">
        <v>2400</v>
      </c>
      <c r="H17" s="5">
        <v>1200</v>
      </c>
      <c r="I17" s="5">
        <v>0</v>
      </c>
      <c r="J17" s="3">
        <v>0</v>
      </c>
    </row>
    <row r="18" spans="1:10" ht="15">
      <c r="A18" t="s">
        <v>1</v>
      </c>
      <c r="B18" s="5">
        <v>-2400</v>
      </c>
      <c r="C18" s="5">
        <v>-1200</v>
      </c>
      <c r="D18" s="5">
        <v>0</v>
      </c>
      <c r="E18" s="5">
        <v>0</v>
      </c>
      <c r="G18" s="5">
        <v>-1200</v>
      </c>
      <c r="H18" s="5">
        <v>-1200</v>
      </c>
      <c r="I18" s="5">
        <v>0</v>
      </c>
      <c r="J18" s="3">
        <v>0</v>
      </c>
    </row>
    <row r="19" spans="1:10" ht="15">
      <c r="A19" s="1" t="s">
        <v>6</v>
      </c>
      <c r="B19" s="5">
        <v>15155</v>
      </c>
      <c r="C19" s="5">
        <f>SUM(C16:C18)</f>
        <v>755</v>
      </c>
      <c r="D19" s="5">
        <f>SUM(D16:D18)</f>
        <v>0</v>
      </c>
      <c r="E19" s="5">
        <f>SUM(E16:E18)</f>
        <v>0</v>
      </c>
      <c r="G19" s="5">
        <v>0</v>
      </c>
      <c r="H19" s="5">
        <f>SUM(H16:H18)</f>
        <v>0</v>
      </c>
      <c r="I19" s="5">
        <f>SUM(I16:I18)</f>
        <v>0</v>
      </c>
      <c r="J19" s="3">
        <f>SUM(J16:J18)</f>
        <v>0</v>
      </c>
    </row>
    <row r="20" spans="1:10" ht="15">
      <c r="A20" t="s">
        <v>2</v>
      </c>
      <c r="B20" s="5">
        <v>0</v>
      </c>
      <c r="C20" s="5"/>
      <c r="D20" s="5">
        <v>0</v>
      </c>
      <c r="E20" s="5">
        <v>0</v>
      </c>
      <c r="G20" s="5">
        <v>1200</v>
      </c>
      <c r="H20" s="5">
        <v>754.79999999999995</v>
      </c>
      <c r="I20" s="5">
        <v>0</v>
      </c>
      <c r="J20" s="3">
        <v>0</v>
      </c>
    </row>
    <row r="21" spans="1:10" ht="15">
      <c r="A21" t="s">
        <v>1</v>
      </c>
      <c r="B21" s="5">
        <v>-1200</v>
      </c>
      <c r="C21" s="5">
        <v>-754.79999999999995</v>
      </c>
      <c r="D21" s="5">
        <v>0</v>
      </c>
      <c r="E21" s="5">
        <v>0</v>
      </c>
      <c r="G21" s="5">
        <v>-1200</v>
      </c>
      <c r="H21" s="5">
        <v>-1200</v>
      </c>
      <c r="I21" s="5">
        <v>0</v>
      </c>
      <c r="J21" s="3">
        <v>0</v>
      </c>
    </row>
    <row r="22" spans="1:10" ht="15">
      <c r="A22" s="1" t="s">
        <v>7</v>
      </c>
      <c r="B22" s="5">
        <v>13955</v>
      </c>
      <c r="C22" s="5">
        <f>SUM(C19:C21)</f>
        <v>0.20000000000004547</v>
      </c>
      <c r="D22" s="5">
        <f>SUM(D19:D21)</f>
        <v>0</v>
      </c>
      <c r="E22" s="5">
        <f>SUM(E19:E21)</f>
        <v>0</v>
      </c>
      <c r="G22" s="5">
        <v>0</v>
      </c>
      <c r="H22" s="5">
        <f>SUM(H19:H21)</f>
        <v>-445.20000000000005</v>
      </c>
      <c r="I22" s="5">
        <f>SUM(I19:I21)</f>
        <v>0</v>
      </c>
      <c r="J22" s="3">
        <f>SUM(J19:J21)</f>
        <v>0</v>
      </c>
    </row>
    <row r="23" spans="1:10" ht="15">
      <c r="A23" t="s">
        <v>2</v>
      </c>
      <c r="B23" s="5">
        <v>0</v>
      </c>
      <c r="C23" s="5"/>
      <c r="D23" s="5">
        <v>0</v>
      </c>
      <c r="E23" s="5">
        <v>0</v>
      </c>
      <c r="G23" s="5">
        <v>1200</v>
      </c>
      <c r="H23" s="5"/>
      <c r="I23" s="5">
        <v>0</v>
      </c>
      <c r="J23" s="3">
        <v>0</v>
      </c>
    </row>
    <row r="24" spans="1:10" ht="15">
      <c r="A24" t="s">
        <v>1</v>
      </c>
      <c r="B24" s="5">
        <v>-1200</v>
      </c>
      <c r="C24" s="5"/>
      <c r="D24" s="5">
        <v>0</v>
      </c>
      <c r="E24" s="5">
        <v>0</v>
      </c>
      <c r="G24" s="5">
        <v>-1200</v>
      </c>
      <c r="H24" s="5"/>
      <c r="I24" s="5">
        <v>0</v>
      </c>
      <c r="J24" s="3">
        <v>0</v>
      </c>
    </row>
    <row r="25" spans="1:10" ht="15">
      <c r="A25" s="1" t="s">
        <v>8</v>
      </c>
      <c r="B25" s="5">
        <v>12755</v>
      </c>
      <c r="C25" s="5">
        <f>SUM(C22:C24)</f>
        <v>0.20000000000004547</v>
      </c>
      <c r="D25" s="5">
        <f>SUM(D22:D24)</f>
        <v>0</v>
      </c>
      <c r="E25" s="5">
        <f>SUM(E22:E24)</f>
        <v>0</v>
      </c>
      <c r="G25" s="5">
        <v>0</v>
      </c>
      <c r="H25" s="5">
        <f>SUM(H22:H24)</f>
        <v>-445.20000000000005</v>
      </c>
      <c r="I25" s="5">
        <f>SUM(I22:I24)</f>
        <v>0</v>
      </c>
      <c r="J25" s="3">
        <f>SUM(J22:J24)</f>
        <v>0</v>
      </c>
    </row>
    <row r="26" spans="1:10" ht="15">
      <c r="A26" t="s">
        <v>2</v>
      </c>
      <c r="B26" s="5">
        <v>0</v>
      </c>
      <c r="C26" s="5"/>
      <c r="D26" s="5">
        <v>0</v>
      </c>
      <c r="E26" s="5">
        <v>0</v>
      </c>
      <c r="G26" s="5">
        <v>1200</v>
      </c>
      <c r="H26" s="5"/>
      <c r="I26" s="5">
        <v>0</v>
      </c>
      <c r="J26" s="3">
        <v>0</v>
      </c>
    </row>
    <row r="27" spans="1:10" ht="15">
      <c r="A27" t="s">
        <v>1</v>
      </c>
      <c r="B27" s="5">
        <v>-1200</v>
      </c>
      <c r="C27" s="5"/>
      <c r="D27" s="5">
        <v>0</v>
      </c>
      <c r="E27" s="5">
        <v>0</v>
      </c>
      <c r="G27" s="5">
        <v>-1200</v>
      </c>
      <c r="H27" s="5"/>
      <c r="I27" s="5">
        <v>0</v>
      </c>
      <c r="J27" s="3">
        <v>0</v>
      </c>
    </row>
    <row r="28" spans="1:10" ht="15">
      <c r="A28" s="1" t="s">
        <v>9</v>
      </c>
      <c r="B28" s="5">
        <v>11555</v>
      </c>
      <c r="C28" s="5">
        <f>SUM(C25:C27)</f>
        <v>0.20000000000004547</v>
      </c>
      <c r="D28" s="5">
        <f>SUM(D25:D27)</f>
        <v>0</v>
      </c>
      <c r="E28" s="5">
        <f>SUM(E25:E27)</f>
        <v>0</v>
      </c>
      <c r="G28" s="5">
        <v>0</v>
      </c>
      <c r="H28" s="5">
        <f>SUM(H25:H27)</f>
        <v>-445.20000000000005</v>
      </c>
      <c r="I28" s="5">
        <f>SUM(I25:I27)</f>
        <v>0</v>
      </c>
      <c r="J28" s="3">
        <f>SUM(J25:J27)</f>
        <v>0</v>
      </c>
    </row>
    <row r="29" spans="1:10" ht="15">
      <c r="A29" t="s">
        <v>2</v>
      </c>
      <c r="B29" s="5">
        <v>0</v>
      </c>
      <c r="C29" s="5"/>
      <c r="D29" s="5">
        <v>0</v>
      </c>
      <c r="E29" s="5">
        <v>0</v>
      </c>
      <c r="G29" s="5">
        <v>1200</v>
      </c>
      <c r="H29" s="5"/>
      <c r="I29" s="5">
        <v>0</v>
      </c>
      <c r="J29" s="3">
        <v>0</v>
      </c>
    </row>
    <row r="30" spans="1:10" ht="15">
      <c r="A30" t="s">
        <v>1</v>
      </c>
      <c r="B30" s="5">
        <v>-1200</v>
      </c>
      <c r="C30" s="5"/>
      <c r="D30" s="5">
        <v>0</v>
      </c>
      <c r="E30" s="5">
        <v>0</v>
      </c>
      <c r="G30" s="5">
        <v>-1200</v>
      </c>
      <c r="H30" s="5"/>
      <c r="I30" s="5">
        <v>0</v>
      </c>
      <c r="J30" s="3">
        <v>0</v>
      </c>
    </row>
    <row r="31" spans="1:10" ht="15">
      <c r="A31" s="1" t="s">
        <v>10</v>
      </c>
      <c r="B31" s="5">
        <v>10355</v>
      </c>
      <c r="C31" s="5">
        <f>SUM(C28:C30)</f>
        <v>0.20000000000004547</v>
      </c>
      <c r="D31" s="5">
        <f>SUM(D28:D30)</f>
        <v>0</v>
      </c>
      <c r="E31" s="5">
        <f>SUM(E28:E30)</f>
        <v>0</v>
      </c>
      <c r="G31" s="5">
        <v>0</v>
      </c>
      <c r="H31" s="5">
        <f>SUM(H28:H30)</f>
        <v>-445.20000000000005</v>
      </c>
      <c r="I31" s="5">
        <f>SUM(I28:I30)</f>
        <v>0</v>
      </c>
      <c r="J31" s="3">
        <f>SUM(J28:J30)</f>
        <v>0</v>
      </c>
    </row>
    <row r="32" spans="1:10" ht="15">
      <c r="A32" t="s">
        <v>2</v>
      </c>
      <c r="B32" s="5">
        <v>0</v>
      </c>
      <c r="C32" s="5"/>
      <c r="D32" s="5">
        <v>0</v>
      </c>
      <c r="E32" s="5">
        <v>0</v>
      </c>
      <c r="G32" s="5">
        <v>1200</v>
      </c>
      <c r="H32" s="5"/>
      <c r="I32" s="5">
        <v>0</v>
      </c>
      <c r="J32" s="3">
        <v>0</v>
      </c>
    </row>
    <row r="33" spans="1:10" ht="15">
      <c r="A33" t="s">
        <v>1</v>
      </c>
      <c r="B33" s="5">
        <v>-1200</v>
      </c>
      <c r="C33" s="5"/>
      <c r="D33" s="5">
        <v>0</v>
      </c>
      <c r="E33" s="5">
        <v>0</v>
      </c>
      <c r="G33" s="5">
        <v>-1200</v>
      </c>
      <c r="H33" s="5"/>
      <c r="I33" s="5">
        <v>0</v>
      </c>
      <c r="J33" s="3">
        <v>0</v>
      </c>
    </row>
    <row r="34" spans="1:10" ht="15">
      <c r="A34" s="1" t="s">
        <v>11</v>
      </c>
      <c r="B34" s="5">
        <v>9155</v>
      </c>
      <c r="C34" s="5">
        <f>SUM(C31:C33)</f>
        <v>0.20000000000004547</v>
      </c>
      <c r="D34" s="5">
        <f>SUM(D31:D33)</f>
        <v>0</v>
      </c>
      <c r="E34" s="5">
        <f>SUM(E31:E33)</f>
        <v>0</v>
      </c>
      <c r="G34" s="5">
        <v>0</v>
      </c>
      <c r="H34" s="5">
        <f>SUM(H31:H33)</f>
        <v>-445.20000000000005</v>
      </c>
      <c r="I34" s="5">
        <f>SUM(I31:I33)</f>
        <v>0</v>
      </c>
      <c r="J34" s="3">
        <f>SUM(J31:J33)</f>
        <v>0</v>
      </c>
    </row>
    <row r="35" spans="1:10" ht="15">
      <c r="A35" t="s">
        <v>2</v>
      </c>
      <c r="B35" s="5">
        <v>0</v>
      </c>
      <c r="C35" s="5"/>
      <c r="D35" s="5">
        <v>0</v>
      </c>
      <c r="E35" s="5">
        <v>0</v>
      </c>
      <c r="G35" s="5">
        <v>1200</v>
      </c>
      <c r="H35" s="5"/>
      <c r="I35" s="5">
        <v>0</v>
      </c>
      <c r="J35" s="3">
        <v>0</v>
      </c>
    </row>
    <row r="36" spans="1:10" ht="15">
      <c r="A36" t="s">
        <v>1</v>
      </c>
      <c r="B36" s="5">
        <v>-1200</v>
      </c>
      <c r="C36" s="5"/>
      <c r="D36" s="5">
        <v>0</v>
      </c>
      <c r="E36" s="5">
        <v>0</v>
      </c>
      <c r="G36" s="5">
        <v>-1200</v>
      </c>
      <c r="H36" s="5"/>
      <c r="I36" s="5">
        <v>0</v>
      </c>
      <c r="J36" s="3">
        <v>0</v>
      </c>
    </row>
    <row r="37" spans="1:10" ht="15">
      <c r="A37" s="1" t="s">
        <v>12</v>
      </c>
      <c r="B37" s="5">
        <v>7955</v>
      </c>
      <c r="C37" s="5">
        <f>SUM(C34:C36)</f>
        <v>0.20000000000004547</v>
      </c>
      <c r="D37" s="5">
        <f>SUM(D34:D36)</f>
        <v>0</v>
      </c>
      <c r="E37" s="5">
        <f>SUM(E34:E36)</f>
        <v>0</v>
      </c>
      <c r="G37" s="5">
        <v>0</v>
      </c>
      <c r="H37" s="5">
        <f>SUM(H34:H36)</f>
        <v>-445.20000000000005</v>
      </c>
      <c r="I37" s="5">
        <f>SUM(I34:I36)</f>
        <v>0</v>
      </c>
      <c r="J37" s="3">
        <f>SUM(J34:J36)</f>
        <v>0</v>
      </c>
    </row>
    <row r="38" spans="1:10" ht="15">
      <c r="A38" t="s">
        <v>2</v>
      </c>
      <c r="B38" s="5">
        <v>0</v>
      </c>
      <c r="C38" s="5"/>
      <c r="D38" s="5">
        <v>0</v>
      </c>
      <c r="E38" s="5">
        <v>0</v>
      </c>
      <c r="G38" s="5">
        <v>1200</v>
      </c>
      <c r="H38" s="5"/>
      <c r="I38" s="5">
        <v>0</v>
      </c>
      <c r="J38" s="3">
        <v>0</v>
      </c>
    </row>
    <row r="39" spans="1:10" ht="15">
      <c r="A39" t="s">
        <v>1</v>
      </c>
      <c r="B39" s="5">
        <v>-1200</v>
      </c>
      <c r="C39" s="5"/>
      <c r="D39" s="5">
        <v>0</v>
      </c>
      <c r="E39" s="5">
        <v>0</v>
      </c>
      <c r="G39" s="5">
        <v>-1200</v>
      </c>
      <c r="H39" s="5"/>
      <c r="I39" s="5">
        <v>0</v>
      </c>
      <c r="J39" s="3">
        <v>0</v>
      </c>
    </row>
    <row r="40" spans="1:10" ht="15.75" thickBot="1">
      <c r="A40" s="4" t="s">
        <v>15</v>
      </c>
      <c r="B40" s="15">
        <v>6755</v>
      </c>
      <c r="C40" s="15">
        <f>SUM(C37:C39)</f>
        <v>0.20000000000004547</v>
      </c>
      <c r="D40" s="15">
        <f>SUM(D37:D39)</f>
        <v>0</v>
      </c>
      <c r="E40" s="15">
        <f>SUM(E37:E39)</f>
        <v>0</v>
      </c>
      <c r="G40" s="15">
        <v>0</v>
      </c>
      <c r="H40" s="15">
        <f>SUM(H37:H39)</f>
        <v>-445.20000000000005</v>
      </c>
      <c r="I40" s="15">
        <f>SUM(I37:I39)</f>
        <v>0</v>
      </c>
      <c r="J40" s="16">
        <f>SUM(J37:J39)</f>
        <v>0</v>
      </c>
    </row>
    <row r="41" spans="2:10" ht="15.75" thickTop="1">
      <c r="B41" s="5"/>
      <c r="C41" s="5"/>
      <c r="D41" s="5"/>
      <c r="E41" s="5"/>
      <c r="G41" s="5"/>
      <c r="H41" s="5"/>
      <c r="I41" s="5"/>
      <c r="J41" s="3"/>
    </row>
    <row r="42" spans="2:10" ht="15">
      <c r="B42" s="5"/>
      <c r="C42" s="5"/>
      <c r="D42" s="5"/>
      <c r="E42" s="5"/>
      <c r="G42" s="5"/>
      <c r="H42" s="5"/>
      <c r="I42" s="5"/>
      <c r="J42" s="3"/>
    </row>
    <row r="43" spans="2:10" ht="15">
      <c r="B43" s="5"/>
      <c r="C43" s="5"/>
      <c r="D43" s="5"/>
      <c r="E43" s="5"/>
      <c r="G43" s="5"/>
      <c r="H43" s="5"/>
      <c r="I43" s="5"/>
      <c r="J43" s="3"/>
    </row>
    <row r="44" spans="2:10" ht="15">
      <c r="B44" s="5"/>
      <c r="C44" s="5"/>
      <c r="D44" s="5"/>
      <c r="E44" s="5"/>
      <c r="G44" s="5"/>
      <c r="H44" s="5"/>
      <c r="I44" s="5"/>
      <c r="J44" s="3"/>
    </row>
    <row r="45" spans="2:10" ht="15">
      <c r="B45" s="5"/>
      <c r="C45" s="5"/>
      <c r="D45" s="5"/>
      <c r="E45" s="5"/>
      <c r="G45" s="5"/>
      <c r="H45" s="5"/>
      <c r="I45" s="5"/>
      <c r="J45" s="3"/>
    </row>
    <row r="46" spans="2:10" ht="15">
      <c r="B46" s="5"/>
      <c r="C46" s="5"/>
      <c r="D46" s="5"/>
      <c r="E46" s="5"/>
      <c r="G46" s="5"/>
      <c r="H46" s="5"/>
      <c r="I46" s="5"/>
      <c r="J46" s="3"/>
    </row>
  </sheetData>
  <mergeCells count="2">
    <mergeCell ref="B1:E1"/>
    <mergeCell ref="G1:J1"/>
  </mergeCells>
  <pageMargins left="0.7" right="0.7" top="0.75" bottom="0.75" header="0.3" footer="0.3"/>
  <pageSetup orientation="landscape" scale="79" r:id="rId1"/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 A C T I V E ! 1 5 9 3 6 5 9 6 . 1 < / d o c u m e n t i d >  
     < s e n d e r i d > K E A B E T < / s e n d e r i d >  
     < s e n d e r e m a i l > B K E A T I N G @ G U N S T E R . C O M < / s e n d e r e m a i l >  
     < l a s t m o d i f i e d > 2 0 2 2 - 0 8 - 1 6 T 1 3 : 0 3 : 4 7 . 0 0 0 0 0 0 0 - 0 4 : 0 0 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 Insurance FN</vt:lpstr>
      <vt:lpstr>Self Insurance CFG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