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5A315C52-5239-4F71-A38C-954D6FB802A6}" xr6:coauthVersionLast="47" xr6:coauthVersionMax="47" xr10:uidLastSave="{00000000-0000-0000-0000-000000000000}"/>
  <bookViews>
    <workbookView xWindow="-108" yWindow="-108" windowWidth="23256" windowHeight="12456" xr2:uid="{8F5BD7C1-B141-4596-8760-25C5ED41DB33}"/>
  </bookViews>
  <sheets>
    <sheet name="Inputs &amp; Tie Points" sheetId="25" r:id="rId1"/>
    <sheet name="Test Year 3" sheetId="1" r:id="rId2"/>
    <sheet name="Test Year 2" sheetId="3" r:id="rId3"/>
    <sheet name="Test Year 1" sheetId="5" r:id="rId4"/>
    <sheet name="Support For Var Calcs --&gt;" sheetId="24" r:id="rId5"/>
    <sheet name="MFR B-3 13 Mth Avg Variance" sheetId="11" r:id="rId6"/>
    <sheet name="Support Var Explanations --&gt;" sheetId="107" r:id="rId7"/>
    <sheet name="REG FL  EPIS - 2 System Per Boo" sheetId="109" r:id="rId8"/>
    <sheet name="REG FL  CWIP - 2 System Per Boo" sheetId="106" r:id="rId9"/>
    <sheet name="From B-3 FERC 0128 &amp; FERC 0182" sheetId="113" r:id="rId10"/>
    <sheet name="FERC 283 Activity" sheetId="115" r:id="rId11"/>
    <sheet name="C-8 2019" sheetId="9" state="hidden" r:id="rId12"/>
    <sheet name="C-8 2019 Reasons" sheetId="10" state="hidden" r:id="rId13"/>
  </sheets>
  <definedNames>
    <definedName name="\A" localSheetId="11">#REF!</definedName>
    <definedName name="\A" localSheetId="12">#REF!</definedName>
    <definedName name="\B" localSheetId="11">#REF!</definedName>
    <definedName name="\B" localSheetId="12">#REF!</definedName>
    <definedName name="\C" localSheetId="11">#REF!</definedName>
    <definedName name="\C" localSheetId="12">#REF!</definedName>
    <definedName name="\D" localSheetId="11">#REF!</definedName>
    <definedName name="\D" localSheetId="12">#REF!</definedName>
    <definedName name="\E" localSheetId="11">#REF!</definedName>
    <definedName name="\E" localSheetId="12">#REF!</definedName>
    <definedName name="\F" localSheetId="11">#REF!</definedName>
    <definedName name="\F" localSheetId="12">#REF!</definedName>
    <definedName name="\G" localSheetId="11">#REF!</definedName>
    <definedName name="\G" localSheetId="12">#REF!</definedName>
    <definedName name="\H" localSheetId="11">#REF!</definedName>
    <definedName name="\H" localSheetId="12">#REF!</definedName>
    <definedName name="\I" localSheetId="11">#REF!</definedName>
    <definedName name="\I" localSheetId="12">#REF!</definedName>
    <definedName name="\J" localSheetId="11">#REF!</definedName>
    <definedName name="\J" localSheetId="12">#REF!</definedName>
    <definedName name="\L" localSheetId="11">#REF!</definedName>
    <definedName name="\L" localSheetId="12">#REF!</definedName>
    <definedName name="\M" localSheetId="11">#REF!</definedName>
    <definedName name="\M" localSheetId="12">#REF!</definedName>
    <definedName name="\N" localSheetId="11">#REF!</definedName>
    <definedName name="\N" localSheetId="12">#REF!</definedName>
    <definedName name="\P" localSheetId="11">#REF!</definedName>
    <definedName name="\P" localSheetId="12">#REF!</definedName>
    <definedName name="\Q" localSheetId="11">#REF!</definedName>
    <definedName name="\Q" localSheetId="12">#REF!</definedName>
    <definedName name="\R" localSheetId="11">#REF!</definedName>
    <definedName name="\R" localSheetId="12">#REF!</definedName>
    <definedName name="\S" localSheetId="11">#REF!</definedName>
    <definedName name="\S" localSheetId="12">#REF!</definedName>
    <definedName name="\T" localSheetId="11">#REF!</definedName>
    <definedName name="\T" localSheetId="12">#REF!</definedName>
    <definedName name="\V" localSheetId="11">#REF!</definedName>
    <definedName name="\V" localSheetId="12">#REF!</definedName>
    <definedName name="\X" localSheetId="11">#REF!</definedName>
    <definedName name="\X" localSheetId="12">#REF!</definedName>
    <definedName name="\Y" localSheetId="11">#REF!</definedName>
    <definedName name="\Y" localSheetId="12">#REF!</definedName>
    <definedName name="\Z" localSheetId="11">#REF!</definedName>
    <definedName name="\Z" localSheetId="12">#REF!</definedName>
    <definedName name="____________fsd44" localSheetId="10" hidden="1">{#N/A,#N/A,FALSE,"Aging Summary";#N/A,#N/A,FALSE,"Ratio Analysis";#N/A,#N/A,FALSE,"Test 120 Day Accts";#N/A,#N/A,FALSE,"Tickmarks"}</definedName>
    <definedName name="____________fsd44" localSheetId="0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10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hidden="1">{"'Sheet1'!$A$1:$I$89"}</definedName>
    <definedName name="_________x88888" hidden="1">{"'Sheet1'!$A$1:$I$89"}</definedName>
    <definedName name="________x2" hidden="1">{"'Sheet1'!$A$1:$I$89"}</definedName>
    <definedName name="________x88888" hidden="1">{"'Sheet1'!$A$1:$I$89"}</definedName>
    <definedName name="_______fsd44" localSheetId="10" hidden="1">{#N/A,#N/A,FALSE,"Aging Summary";#N/A,#N/A,FALSE,"Ratio Analysis";#N/A,#N/A,FALSE,"Test 120 Day Accts";#N/A,#N/A,FALSE,"Tickmarks"}</definedName>
    <definedName name="_______fsd44" localSheetId="0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_x2" hidden="1">{"'Sheet1'!$A$1:$I$89"}</definedName>
    <definedName name="_______x88888" hidden="1">{"'Sheet1'!$A$1:$I$89"}</definedName>
    <definedName name="______fsd44" localSheetId="10" hidden="1">{#N/A,#N/A,FALSE,"Aging Summary";#N/A,#N/A,FALSE,"Ratio Analysis";#N/A,#N/A,FALSE,"Test 120 Day Accts";#N/A,#N/A,FALSE,"Tickmarks"}</definedName>
    <definedName name="______fsd44" localSheetId="0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x2" hidden="1">{"'Sheet1'!$A$1:$I$89"}</definedName>
    <definedName name="______x88888" hidden="1">{"'Sheet1'!$A$1:$I$89"}</definedName>
    <definedName name="_____fsd44" localSheetId="10" hidden="1">{#N/A,#N/A,FALSE,"Aging Summary";#N/A,#N/A,FALSE,"Ratio Analysis";#N/A,#N/A,FALSE,"Test 120 Day Accts";#N/A,#N/A,FALSE,"Tickmarks"}</definedName>
    <definedName name="_____fsd44" localSheetId="0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x2" hidden="1">{"'Sheet1'!$A$1:$I$89"}</definedName>
    <definedName name="_____x88888" hidden="1">{"'Sheet1'!$A$1:$I$89"}</definedName>
    <definedName name="____fsd44" localSheetId="10" hidden="1">{#N/A,#N/A,FALSE,"Aging Summary";#N/A,#N/A,FALSE,"Ratio Analysis";#N/A,#N/A,FALSE,"Test 120 Day Accts";#N/A,#N/A,FALSE,"Tickmarks"}</definedName>
    <definedName name="____fsd44" localSheetId="0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x2" hidden="1">{"'Sheet1'!$A$1:$I$89"}</definedName>
    <definedName name="____x88888" hidden="1">{"'Sheet1'!$A$1:$I$89"}</definedName>
    <definedName name="___fsd44" localSheetId="10" hidden="1">{#N/A,#N/A,FALSE,"Aging Summary";#N/A,#N/A,FALSE,"Ratio Analysis";#N/A,#N/A,FALSE,"Test 120 Day Accts";#N/A,#N/A,FALSE,"Tickmarks"}</definedName>
    <definedName name="___fsd44" localSheetId="0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thinkcellREMAAAAAAAAEAAAARM3YEr2Vska_PC_IFuLITA" hidden="1">#REF!</definedName>
    <definedName name="___x2" hidden="1">{"'Sheet1'!$A$1:$I$89"}</definedName>
    <definedName name="___x88888" hidden="1">{"'Sheet1'!$A$1:$I$89"}</definedName>
    <definedName name="__123Graph_A" localSheetId="11" hidden="1">#REF!</definedName>
    <definedName name="__123Graph_A" localSheetId="12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hidden="1">#REF!</definedName>
    <definedName name="__123Graph_AScreenCrv" hidden="1">#REF!</definedName>
    <definedName name="__123Graph_B" localSheetId="11" hidden="1">#REF!</definedName>
    <definedName name="__123Graph_B" localSheetId="12" hidden="1">#REF!</definedName>
    <definedName name="__123Graph_B" localSheetId="10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hidden="1">#REF!</definedName>
    <definedName name="__123Graph_BScreenCrv" hidden="1">#REF!</definedName>
    <definedName name="__123Graph_C" localSheetId="11" hidden="1">#REF!</definedName>
    <definedName name="__123Graph_C" localSheetId="12" hidden="1">#REF!</definedName>
    <definedName name="__123Graph_C" localSheetId="10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hidden="1">#REF!</definedName>
    <definedName name="__123Graph_CScreenCrv" hidden="1">#REF!</definedName>
    <definedName name="__123Graph_D" localSheetId="11" hidden="1">#REF!</definedName>
    <definedName name="__123Graph_D" localSheetId="12" hidden="1">#REF!</definedName>
    <definedName name="__123Graph_D" localSheetId="10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" localSheetId="11" hidden="1">#REF!</definedName>
    <definedName name="__123Graph_E" localSheetId="12" hidden="1">#REF!</definedName>
    <definedName name="__123Graph_E" localSheetId="10" hidden="1">#REF!</definedName>
    <definedName name="__123Graph_E" localSheetId="3" hidden="1">#REF!</definedName>
    <definedName name="__123Graph_E" localSheetId="2" hidden="1">#REF!</definedName>
    <definedName name="__123Graph_E" localSheetId="1" hidden="1">#REF!</definedName>
    <definedName name="__123Graph_E" hidden="1">#REF!</definedName>
    <definedName name="__123Graph_F" localSheetId="11" hidden="1">#REF!</definedName>
    <definedName name="__123Graph_F" localSheetId="12" hidden="1">#REF!</definedName>
    <definedName name="__123Graph_F" localSheetId="10" hidden="1">#REF!</definedName>
    <definedName name="__123Graph_F" localSheetId="5" hidden="1">#REF!</definedName>
    <definedName name="__123Graph_F" localSheetId="3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X" localSheetId="11" hidden="1">#REF!</definedName>
    <definedName name="__123Graph_X" localSheetId="12" hidden="1">#REF!</definedName>
    <definedName name="__123Graph_X" localSheetId="10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hidden="1">#REF!</definedName>
    <definedName name="__cp3" localSheetId="10" hidden="1">{#N/A,#N/A,FALSE,"ALLOC"}</definedName>
    <definedName name="__cp3" hidden="1">{#N/A,#N/A,FALSE,"ALLOC"}</definedName>
    <definedName name="__FDS_HYPERLINK_TOGGLE_STATE__" hidden="1">"ON"</definedName>
    <definedName name="__FPC1" localSheetId="11">#REF!</definedName>
    <definedName name="__FPC1" localSheetId="12">#REF!</definedName>
    <definedName name="__FPC2" localSheetId="11">#REF!</definedName>
    <definedName name="__FPC2" localSheetId="12">#REF!</definedName>
    <definedName name="__FPC3" localSheetId="11">#REF!</definedName>
    <definedName name="__FPC3" localSheetId="12">#REF!</definedName>
    <definedName name="__fsd44" localSheetId="10" hidden="1">{#N/A,#N/A,FALSE,"Aging Summary";#N/A,#N/A,FALSE,"Ratio Analysis";#N/A,#N/A,FALSE,"Test 120 Day Accts";#N/A,#N/A,FALSE,"Tickmarks"}</definedName>
    <definedName name="__fsd44" localSheetId="0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localSheetId="10" hidden="1">#REF!</definedName>
    <definedName name="__key2" hidden="1">#REF!</definedName>
    <definedName name="__kim1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x2" hidden="1">{"'Sheet1'!$A$1:$I$89"}</definedName>
    <definedName name="__x88888" hidden="1">{"'Sheet1'!$A$1:$I$89"}</definedName>
    <definedName name="_1__123Graph_ACHART_4" hidden="1">#REF!</definedName>
    <definedName name="_11__123Graph_LBL_BCHART_1" hidden="1">#REF!</definedName>
    <definedName name="_12__123Graph_BCHART_4" hidden="1">#REF!</definedName>
    <definedName name="_12__123Graph_LBL_CCHART_1" hidden="1">#REF!</definedName>
    <definedName name="_123Graph_F1" localSheetId="11" hidden="1">#REF!</definedName>
    <definedName name="_123Graph_F1" localSheetId="12" hidden="1">#REF!</definedName>
    <definedName name="_123Graph_F1" localSheetId="10" hidden="1">#REF!</definedName>
    <definedName name="_123Graph_F1" localSheetId="3" hidden="1">#REF!</definedName>
    <definedName name="_123Graph_F1" localSheetId="2" hidden="1">#REF!</definedName>
    <definedName name="_123Graph_F1" localSheetId="1" hidden="1">#REF!</definedName>
    <definedName name="_123Graph_F1" hidden="1">#REF!</definedName>
    <definedName name="_13__123Graph_XCHART_1" hidden="1">#REF!</definedName>
    <definedName name="_16__123Graph_CCHART_4" hidden="1">#REF!</definedName>
    <definedName name="_1995RET" localSheetId="11">#REF!</definedName>
    <definedName name="_1995RET" localSheetId="12">#REF!</definedName>
    <definedName name="_1996AMORT" localSheetId="11">#REF!</definedName>
    <definedName name="_1996AMORT" localSheetId="12">#REF!</definedName>
    <definedName name="_1996RET" localSheetId="11">#REF!</definedName>
    <definedName name="_1996RET" localSheetId="12">#REF!</definedName>
    <definedName name="_1997AMORT" localSheetId="11">#REF!</definedName>
    <definedName name="_1997AMORT" localSheetId="12">#REF!</definedName>
    <definedName name="_1997RETAMORT" localSheetId="11">#REF!</definedName>
    <definedName name="_1997RETAMORT" localSheetId="12">#REF!</definedName>
    <definedName name="_2" localSheetId="11">#REF!</definedName>
    <definedName name="_2" localSheetId="12">#REF!</definedName>
    <definedName name="_2__123Graph_AChart_1A" hidden="1">#REF!</definedName>
    <definedName name="_2__123Graph_BCHART_1" hidden="1">#REF!</definedName>
    <definedName name="_2__123Graph_BCHART_4" hidden="1">#REF!</definedName>
    <definedName name="_2_1" localSheetId="11">#REF!</definedName>
    <definedName name="_2_1" localSheetId="12">#REF!</definedName>
    <definedName name="_2_2" localSheetId="11">#REF!</definedName>
    <definedName name="_2_2" localSheetId="12">#REF!</definedName>
    <definedName name="_2_3" localSheetId="11">#REF!</definedName>
    <definedName name="_2_3" localSheetId="12">#REF!</definedName>
    <definedName name="_3__123Graph_AChart_2A" hidden="1">#REF!</definedName>
    <definedName name="_3__123Graph_BCHART_1" hidden="1">#REF!</definedName>
    <definedName name="_3__123Graph_CCHART_1" hidden="1">#REF!</definedName>
    <definedName name="_3__123Graph_CCHART_4" hidden="1">#REF!</definedName>
    <definedName name="_328_J_7" localSheetId="11">#REF!</definedName>
    <definedName name="_328_J_7" localSheetId="12">#REF!</definedName>
    <definedName name="_328_J_8" localSheetId="11">#REF!</definedName>
    <definedName name="_328_J_8" localSheetId="12">#REF!</definedName>
    <definedName name="_328_K_7" localSheetId="11">#REF!</definedName>
    <definedName name="_328_K_7" localSheetId="12">#REF!</definedName>
    <definedName name="_328_K_8" localSheetId="11">#REF!</definedName>
    <definedName name="_328_K_8" localSheetId="12">#REF!</definedName>
    <definedName name="_328_L" localSheetId="11">#REF!</definedName>
    <definedName name="_328_L" localSheetId="12">#REF!</definedName>
    <definedName name="_328_M" localSheetId="11">#REF!</definedName>
    <definedName name="_328_M" localSheetId="12">#REF!</definedName>
    <definedName name="_328_N" localSheetId="11">#REF!</definedName>
    <definedName name="_328_N" localSheetId="12">#REF!</definedName>
    <definedName name="_4__123Graph_BCHART_1" hidden="1">#REF!</definedName>
    <definedName name="_4__123Graph_CCHART_1" hidden="1">#REF!</definedName>
    <definedName name="_4__123Graph_XChart_1A" hidden="1">#REF!</definedName>
    <definedName name="_4_1" localSheetId="11">#REF!</definedName>
    <definedName name="_4_1" localSheetId="12">#REF!</definedName>
    <definedName name="_4_2" localSheetId="11">#REF!</definedName>
    <definedName name="_4_2" localSheetId="12">#REF!</definedName>
    <definedName name="_4_3" localSheetId="11">#REF!</definedName>
    <definedName name="_4_3" localSheetId="12">#REF!</definedName>
    <definedName name="_5__123Graph_CCHART_1" hidden="1">#REF!</definedName>
    <definedName name="_5__123Graph_LBL_BCHART_1" hidden="1">#REF!</definedName>
    <definedName name="_5__123Graph_XChart_2A" hidden="1">#REF!</definedName>
    <definedName name="_6__123Graph_LBL_BCHART_1" hidden="1">#REF!</definedName>
    <definedName name="_6__123Graph_LBL_CCHART_1" hidden="1">#REF!</definedName>
    <definedName name="_6MOS" localSheetId="11">#REF!</definedName>
    <definedName name="_6MOS" localSheetId="12">#REF!</definedName>
    <definedName name="_6MOS_1" localSheetId="11">#REF!</definedName>
    <definedName name="_6MOS_1" localSheetId="12">#REF!</definedName>
    <definedName name="_6MOS_2" localSheetId="11">#REF!</definedName>
    <definedName name="_6MOS_2" localSheetId="12">#REF!</definedName>
    <definedName name="_6MOS_3" localSheetId="11">#REF!</definedName>
    <definedName name="_6MOS_3" localSheetId="12">#REF!</definedName>
    <definedName name="_7__123Graph_BCHART_1" hidden="1">#REF!</definedName>
    <definedName name="_7__123Graph_LBL_BCHART_1" hidden="1">#REF!</definedName>
    <definedName name="_7__123Graph_LBL_CCHART_1" hidden="1">#REF!</definedName>
    <definedName name="_7__123Graph_XCHART_1" hidden="1">#REF!</definedName>
    <definedName name="_8__123Graph_ACHART_4" hidden="1">#REF!</definedName>
    <definedName name="_8__123Graph_CCHART_1" hidden="1">#REF!</definedName>
    <definedName name="_8__123Graph_LBL_CCHART_1" hidden="1">#REF!</definedName>
    <definedName name="_8__123Graph_XCHART_1" hidden="1">#REF!</definedName>
    <definedName name="_9__123Graph_XCHART_1" hidden="1">#REF!</definedName>
    <definedName name="_97opls" localSheetId="11">#REF!</definedName>
    <definedName name="_97opls" localSheetId="12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4" localSheetId="11">#REF!</definedName>
    <definedName name="_AUG94" localSheetId="12">#REF!</definedName>
    <definedName name="_Dist_Bin" hidden="1">#REF!</definedName>
    <definedName name="_Dist_Values" hidden="1">#REF!</definedName>
    <definedName name="_Fill" localSheetId="11" hidden="1">#REF!</definedName>
    <definedName name="_Fill" localSheetId="12" hidden="1">#REF!</definedName>
    <definedName name="_Fill" localSheetId="10" hidden="1">#REF!</definedName>
    <definedName name="_Fill" localSheetId="0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'MFR B-3 13 Mth Avg Variance'!$A$14:$T$14</definedName>
    <definedName name="_FPC1" localSheetId="11">#REF!</definedName>
    <definedName name="_FPC1" localSheetId="12">#REF!</definedName>
    <definedName name="_FPC2" localSheetId="11">#REF!</definedName>
    <definedName name="_FPC2" localSheetId="12">#REF!</definedName>
    <definedName name="_FPC3" localSheetId="11">#REF!</definedName>
    <definedName name="_FPC3" localSheetId="12">#REF!</definedName>
    <definedName name="_fsd44" localSheetId="10" hidden="1">{#N/A,#N/A,FALSE,"Aging Summary";#N/A,#N/A,FALSE,"Ratio Analysis";#N/A,#N/A,FALSE,"Test 120 Day Accts";#N/A,#N/A,FALSE,"Tickmarks"}</definedName>
    <definedName name="_fsd44" localSheetId="0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11" hidden="1">#REF!</definedName>
    <definedName name="_Key1" localSheetId="12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11" hidden="1">#REF!</definedName>
    <definedName name="_Key2" localSheetId="12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kim1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tMult_A" hidden="1">#REF!</definedName>
    <definedName name="_MatMult_A1" hidden="1">#REF!</definedName>
    <definedName name="_Order1" hidden="1">0</definedName>
    <definedName name="_Order2" hidden="1">0</definedName>
    <definedName name="_Parse_In" localSheetId="10" hidden="1">#REF!</definedName>
    <definedName name="_Parse_In" hidden="1">#REF!</definedName>
    <definedName name="_Parse_Out" localSheetId="10" hidden="1">#REF!</definedName>
    <definedName name="_Parse_Out" hidden="1">#REF!</definedName>
    <definedName name="_Regression_Int" hidden="1">1</definedName>
    <definedName name="_Sort" localSheetId="11" hidden="1">#REF!</definedName>
    <definedName name="_Sort" localSheetId="12" hidden="1">#REF!</definedName>
    <definedName name="_Sort" localSheetId="10" hidden="1">#REF!</definedName>
    <definedName name="_Sort" localSheetId="5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Sort1" localSheetId="11" hidden="1">#REF!</definedName>
    <definedName name="_Sort1" localSheetId="12" hidden="1">#REF!</definedName>
    <definedName name="_Sort1" localSheetId="10" hidden="1">#REF!</definedName>
    <definedName name="_Sort1" localSheetId="3" hidden="1">#REF!</definedName>
    <definedName name="_Sort1" localSheetId="2" hidden="1">#REF!</definedName>
    <definedName name="_Sort1" localSheetId="1" hidden="1">#REF!</definedName>
    <definedName name="_Sort1" hidden="1">#REF!</definedName>
    <definedName name="_Table1_In1" localSheetId="11" hidden="1">#REF!</definedName>
    <definedName name="_Table1_In1" localSheetId="12" hidden="1">#REF!</definedName>
    <definedName name="_Table1_In1" localSheetId="3" hidden="1">#REF!</definedName>
    <definedName name="_Table1_In1" localSheetId="2" hidden="1">#REF!</definedName>
    <definedName name="_Table1_In1" localSheetId="1" hidden="1">#REF!</definedName>
    <definedName name="_Table1_In1" hidden="1">#REF!</definedName>
    <definedName name="_Table1_Out" localSheetId="11" hidden="1">#REF!</definedName>
    <definedName name="_Table1_Out" localSheetId="12" hidden="1">#REF!</definedName>
    <definedName name="_Table1_Out" localSheetId="3" hidden="1">#REF!</definedName>
    <definedName name="_Table1_Out" localSheetId="2" hidden="1">#REF!</definedName>
    <definedName name="_Table1_Out" localSheetId="1" hidden="1">#REF!</definedName>
    <definedName name="_Table1_Out" hidden="1">#REF!</definedName>
    <definedName name="_Table2_In1" localSheetId="11" hidden="1">#REF!</definedName>
    <definedName name="_Table2_In1" localSheetId="12" hidden="1">#REF!</definedName>
    <definedName name="_Table2_In1" localSheetId="3" hidden="1">#REF!</definedName>
    <definedName name="_Table2_In1" localSheetId="2" hidden="1">#REF!</definedName>
    <definedName name="_Table2_In1" localSheetId="1" hidden="1">#REF!</definedName>
    <definedName name="_Table2_In1" hidden="1">#REF!</definedName>
    <definedName name="_Table2_In2" hidden="1">#REF!</definedName>
    <definedName name="_Table2_Out" localSheetId="11" hidden="1">#REF!</definedName>
    <definedName name="_Table2_Out" localSheetId="12" hidden="1">#REF!</definedName>
    <definedName name="_Table2_Out" localSheetId="3" hidden="1">#REF!</definedName>
    <definedName name="_Table2_Out" localSheetId="2" hidden="1">#REF!</definedName>
    <definedName name="_Table2_Out" localSheetId="1" hidden="1">#REF!</definedName>
    <definedName name="_Table2_Out" hidden="1">#REF!</definedName>
    <definedName name="_Table3_In2" hidden="1">#REF!</definedName>
    <definedName name="_x2" hidden="1">{"'Sheet1'!$A$1:$I$89"}</definedName>
    <definedName name="_x88888" hidden="1">{"'Sheet1'!$A$1:$I$89"}</definedName>
    <definedName name="A" localSheetId="11">#REF!</definedName>
    <definedName name="A" localSheetId="12">#REF!</definedName>
    <definedName name="A_1" localSheetId="11">#REF!</definedName>
    <definedName name="A_1" localSheetId="12">#REF!</definedName>
    <definedName name="A_2" localSheetId="11">#REF!</definedName>
    <definedName name="A_2" localSheetId="12">#REF!</definedName>
    <definedName name="A_3" localSheetId="11">#REF!</definedName>
    <definedName name="A_3" localSheetId="12">#REF!</definedName>
    <definedName name="A1topd" localSheetId="11">#REF!</definedName>
    <definedName name="A1topd" localSheetId="12">#REF!</definedName>
    <definedName name="aa" localSheetId="10" hidden="1">#REF!</definedName>
    <definedName name="aa" hidden="1">#REF!</definedName>
    <definedName name="AAA_DOCTOPS" hidden="1">"AAA_SET"</definedName>
    <definedName name="AAA_duser" hidden="1">"OFF"</definedName>
    <definedName name="aaaaa" localSheetId="10" hidden="1">{#N/A,#N/A,FALSE,"EXPENSE"}</definedName>
    <definedName name="aaaaa" hidden="1">{#N/A,#N/A,FALSE,"EXPENSE"}</definedName>
    <definedName name="aaaaaaaaaaaaaaaaaaaaa" localSheetId="10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dMICP" localSheetId="11">#REF!</definedName>
    <definedName name="AccdMICP" localSheetId="12">#REF!</definedName>
    <definedName name="AccessDatabase" hidden="1">"C:\DATA\Kevin\Kevin's Model.mdb"</definedName>
    <definedName name="AccrExp" localSheetId="11">#REF!</definedName>
    <definedName name="AccrExp" localSheetId="12">#REF!</definedName>
    <definedName name="AccrExpSum" localSheetId="11">#REF!</definedName>
    <definedName name="AccrExpSum" localSheetId="12">#REF!</definedName>
    <definedName name="AccrMICP" localSheetId="11">#REF!</definedName>
    <definedName name="AccrMICP" localSheetId="12">#REF!</definedName>
    <definedName name="ACCRUED_401K" localSheetId="11">#REF!</definedName>
    <definedName name="ACCRUED_401K" localSheetId="12">#REF!</definedName>
    <definedName name="ACCRUED_LIAB" localSheetId="11">#REF!</definedName>
    <definedName name="ACCRUED_LIAB" localSheetId="12">#REF!</definedName>
    <definedName name="acct1410" localSheetId="11">#REF!</definedName>
    <definedName name="acct1410" localSheetId="12">#REF!</definedName>
    <definedName name="acct2810" localSheetId="11">#REF!</definedName>
    <definedName name="acct2810" localSheetId="12">#REF!</definedName>
    <definedName name="ACE" localSheetId="11">#REF!</definedName>
    <definedName name="ACE" localSheetId="12">#REF!</definedName>
    <definedName name="ACwvu.print2." localSheetId="10" hidden="1">#REF!</definedName>
    <definedName name="ACwvu.print2." hidden="1">#REF!</definedName>
    <definedName name="ACwvu.print3." localSheetId="10" hidden="1">#REF!</definedName>
    <definedName name="ACwvu.print3." hidden="1">#REF!</definedName>
    <definedName name="adfadfadfadf" localSheetId="10" hidden="1">{#N/A,#N/A,FALSE,"EXPENSE"}</definedName>
    <definedName name="adfadfadfadf" hidden="1">{#N/A,#N/A,FALSE,"EXPENSE"}</definedName>
    <definedName name="advance" localSheetId="11">#REF!</definedName>
    <definedName name="advance" localSheetId="12">#REF!</definedName>
    <definedName name="ADVERT" localSheetId="11">#REF!</definedName>
    <definedName name="ADVERT" localSheetId="12">#REF!</definedName>
    <definedName name="aertajyiukfjhdh" localSheetId="10" hidden="1">{#N/A,#N/A,FALSE,"ALLOC"}</definedName>
    <definedName name="aertajyiukfjhdh" hidden="1">{#N/A,#N/A,FALSE,"ALLOC"}</definedName>
    <definedName name="aerter" hidden="1">{"'Commentary'!$D$24:$H$33"}</definedName>
    <definedName name="aewrawerasdfsdaf" localSheetId="10" hidden="1">{#N/A,#N/A,FALSE,"EXPENSE"}</definedName>
    <definedName name="aewrawerasdfsdaf" hidden="1">{#N/A,#N/A,FALSE,"EXPENSE"}</definedName>
    <definedName name="afdasdfaertgrthngbvc" localSheetId="10" hidden="1">{#N/A,#N/A,FALSE,"EXPENSE"}</definedName>
    <definedName name="afdasdfaertgrthngbvc" hidden="1">{#N/A,#N/A,FALSE,"EXPENSE"}</definedName>
    <definedName name="AFUDC" localSheetId="11">#REF!</definedName>
    <definedName name="AFUDC" localSheetId="12">#REF!</definedName>
    <definedName name="AFUDC" hidden="1">#REF!</definedName>
    <definedName name="afwerwerewf" localSheetId="10" hidden="1">{#N/A,#N/A,FALSE,"EXPENSE"}</definedName>
    <definedName name="afwerwerewf" hidden="1">{#N/A,#N/A,FALSE,"EXPENSE"}</definedName>
    <definedName name="ALLOCATION" localSheetId="11">#REF!</definedName>
    <definedName name="ALLOCATION" localSheetId="12">#REF!</definedName>
    <definedName name="AllocIncTaxExpensePg2" localSheetId="11">#REF!</definedName>
    <definedName name="AllocIncTaxExpensePg2" localSheetId="12">#REF!</definedName>
    <definedName name="AMT" localSheetId="11">#REF!</definedName>
    <definedName name="AMT" localSheetId="12">#REF!</definedName>
    <definedName name="ANAL" localSheetId="11">#REF!</definedName>
    <definedName name="ANAL" localSheetId="12">#REF!</definedName>
    <definedName name="ANNFEB" localSheetId="11">#REF!</definedName>
    <definedName name="ANNFEB" localSheetId="12">#REF!</definedName>
    <definedName name="ANNMAR" localSheetId="11">#REF!</definedName>
    <definedName name="ANNMAR" localSheetId="12">#REF!</definedName>
    <definedName name="anscount" hidden="1">1</definedName>
    <definedName name="APN" localSheetId="11">#REF!</definedName>
    <definedName name="APN" localSheetId="12">#REF!</definedName>
    <definedName name="ARAMSum" localSheetId="11">#REF!</definedName>
    <definedName name="ARAMSum" localSheetId="12">#REF!</definedName>
    <definedName name="as" localSheetId="10" hidden="1">{#N/A,#N/A,FALSE,"Aging Summary";#N/A,#N/A,FALSE,"Ratio Analysis";#N/A,#N/A,FALSE,"Test 120 Day Accts";#N/A,#N/A,FALSE,"Tickmarks"}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{"balsheet",#N/A,FALSE,"A"}</definedName>
    <definedName name="asdf" localSheetId="10" hidden="1">#REF!</definedName>
    <definedName name="asdf" hidden="1">#REF!</definedName>
    <definedName name="asdfasfasdfasdfsdfsdf" localSheetId="10" hidden="1">{#N/A,#N/A,FALSE,"EXPENSE"}</definedName>
    <definedName name="asdfasfasdfasdfsdfsdf" hidden="1">{#N/A,#N/A,FALSE,"EXPENSE"}</definedName>
    <definedName name="Asset_Retrieve" localSheetId="11">#REF!</definedName>
    <definedName name="Asset_Retrieve" localSheetId="12">#REF!</definedName>
    <definedName name="AUG_1" localSheetId="11">#REF!</definedName>
    <definedName name="AUG_1" localSheetId="12">#REF!</definedName>
    <definedName name="AUG_2" localSheetId="11">#REF!</definedName>
    <definedName name="AUG_2" localSheetId="12">#REF!</definedName>
    <definedName name="AUG_3" localSheetId="11">#REF!</definedName>
    <definedName name="AUG_3" localSheetId="12">#REF!</definedName>
    <definedName name="AUGUST" localSheetId="11">#REF!</definedName>
    <definedName name="AUGUST" localSheetId="12">#REF!</definedName>
    <definedName name="av" localSheetId="11">#REF!</definedName>
    <definedName name="av" localSheetId="12">#REF!</definedName>
    <definedName name="AVSACURRYR" localSheetId="11">#REF!</definedName>
    <definedName name="AVSACURRYR" localSheetId="12">#REF!</definedName>
    <definedName name="AVSBCURRMO" localSheetId="11">#REF!</definedName>
    <definedName name="AVSBCURRMO" localSheetId="12">#REF!</definedName>
    <definedName name="awerwaerwerfw" localSheetId="10" hidden="1">{#N/A,#N/A,FALSE,"ALLOC"}</definedName>
    <definedName name="awerwaerwerfw" hidden="1">{#N/A,#N/A,FALSE,"ALLOC"}</definedName>
    <definedName name="bad_debt" localSheetId="11">#REF!</definedName>
    <definedName name="bad_debt" localSheetId="12">#REF!</definedName>
    <definedName name="BAD_DEBT_EXPENSE" localSheetId="11">#REF!</definedName>
    <definedName name="BAD_DEBT_EXPENSE" localSheetId="12">#REF!</definedName>
    <definedName name="BASIS" localSheetId="11">#REF!</definedName>
    <definedName name="BASIS" localSheetId="12">#REF!</definedName>
    <definedName name="bfhbfvdzvcxzv" localSheetId="10" hidden="1">{#N/A,#N/A,FALSE,"EXPENSE"}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localSheetId="10" hidden="1">{#N/A,#N/A,FALSE,"EXPENSE"}</definedName>
    <definedName name="bgfdghsszsdfzsdf" hidden="1">{#N/A,#N/A,FALSE,"EXPENSE"}</definedName>
    <definedName name="bigbuckrecon" localSheetId="11">#REF!</definedName>
    <definedName name="bigbuckrecon" localSheetId="12">#REF!</definedName>
    <definedName name="Billing" localSheetId="11">#REF!</definedName>
    <definedName name="Billing" localSheetId="12">#REF!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ock" localSheetId="11">#REF!</definedName>
    <definedName name="block" localSheetId="12">#REF!</definedName>
    <definedName name="block2" localSheetId="11">#REF!</definedName>
    <definedName name="block2" localSheetId="12">#REF!</definedName>
    <definedName name="BLPH16" hidden="1">#REF!</definedName>
    <definedName name="BLPH17" hidden="1">#REF!</definedName>
    <definedName name="BLPH18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NE_MESSAGES_HIDDEN" localSheetId="11" hidden="1">#REF!</definedName>
    <definedName name="BNE_MESSAGES_HIDDEN" localSheetId="12" hidden="1">#REF!</definedName>
    <definedName name="BNE_MESSAGES_HIDDEN" localSheetId="10" hidden="1">#REF!</definedName>
    <definedName name="BNE_MESSAGES_HIDDEN" localSheetId="3" hidden="1">#REF!</definedName>
    <definedName name="BNE_MESSAGES_HIDDEN" localSheetId="2" hidden="1">#REF!</definedName>
    <definedName name="BNE_MESSAGES_HIDDEN" localSheetId="1" hidden="1">#REF!</definedName>
    <definedName name="BNE_MESSAGES_HIDDEN" hidden="1">#REF!</definedName>
    <definedName name="bob" localSheetId="10" hidden="1">{#N/A,#N/A,FALSE,"EXPENSE"}</definedName>
    <definedName name="bob" hidden="1">{#N/A,#N/A,FALSE,"EXPENSE"}</definedName>
    <definedName name="BOOKDEP" localSheetId="11">#REF!</definedName>
    <definedName name="BOOKDEP" localSheetId="12">#REF!</definedName>
    <definedName name="BOOKDEPAFUDC" localSheetId="11">#REF!</definedName>
    <definedName name="BOOKDEPAFUDC" localSheetId="12">#REF!</definedName>
    <definedName name="Broker" localSheetId="11">#REF!</definedName>
    <definedName name="Broker" localSheetId="12">#REF!</definedName>
    <definedName name="BUDGET" localSheetId="11">#REF!</definedName>
    <definedName name="BUDGET" localSheetId="12">#REF!</definedName>
    <definedName name="burtonrecon" localSheetId="11">#REF!</definedName>
    <definedName name="burtonrecon" localSheetId="12">#REF!</definedName>
    <definedName name="bv" localSheetId="10" hidden="1">{#N/A,#N/A,FALSE,"Aging Summary";#N/A,#N/A,FALSE,"Ratio Analysis";#N/A,#N/A,FALSE,"Test 120 Day Accts";#N/A,#N/A,FALSE,"Tickmarks"}</definedName>
    <definedName name="bv" localSheetId="0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_51_1" localSheetId="11">#REF!</definedName>
    <definedName name="C_51_1" localSheetId="12">#REF!</definedName>
    <definedName name="C_51_1_93" localSheetId="11">#REF!</definedName>
    <definedName name="C_51_1_93" localSheetId="12">#REF!</definedName>
    <definedName name="C_51_2" localSheetId="11">#REF!</definedName>
    <definedName name="C_51_2" localSheetId="12">#REF!</definedName>
    <definedName name="C_51_2_93" localSheetId="11">#REF!</definedName>
    <definedName name="C_51_2_93" localSheetId="12">#REF!</definedName>
    <definedName name="C_51_3" localSheetId="11">#REF!</definedName>
    <definedName name="C_51_3" localSheetId="12">#REF!</definedName>
    <definedName name="C_51_4" localSheetId="11">#REF!</definedName>
    <definedName name="C_51_4" localSheetId="12">#REF!</definedName>
    <definedName name="C_51_5" localSheetId="11">#REF!</definedName>
    <definedName name="C_51_5" localSheetId="12">#REF!</definedName>
    <definedName name="C_51_6" localSheetId="11">#REF!</definedName>
    <definedName name="C_51_6" localSheetId="12">#REF!</definedName>
    <definedName name="Call_Format_ISD_All" localSheetId="11">#REF!</definedName>
    <definedName name="Call_Format_ISD_All" localSheetId="12">#REF!</definedName>
    <definedName name="CAPTIVE_INS" localSheetId="11">#REF!</definedName>
    <definedName name="CAPTIVE_INS" localSheetId="12">#REF!</definedName>
    <definedName name="CASE_2_PG_1" localSheetId="11">#REF!</definedName>
    <definedName name="CASE_2_PG_1" localSheetId="12">#REF!</definedName>
    <definedName name="cb_sChart41E9A35_opts" hidden="1">"1, 9, 1, False, 2, False, False, , 0, False, True, 1, 1"</definedName>
    <definedName name="cf" localSheetId="11">#REF!</definedName>
    <definedName name="cf" localSheetId="12">#REF!</definedName>
    <definedName name="charlesrecon" localSheetId="11">#REF!</definedName>
    <definedName name="charlesrecon" localSheetId="12">#REF!</definedName>
    <definedName name="CHECKREQUEST" localSheetId="11">#REF!</definedName>
    <definedName name="CHECKREQUEST" localSheetId="12">#REF!</definedName>
    <definedName name="CIQWBGuid" hidden="1">"022317c7-dbd3-41a3-9caf-35748facbbc2"</definedName>
    <definedName name="ClubDues" localSheetId="11">#REF!</definedName>
    <definedName name="ClubDues" localSheetId="12">#REF!</definedName>
    <definedName name="Coal1" localSheetId="11">#REF!</definedName>
    <definedName name="Coal1" localSheetId="12">#REF!</definedName>
    <definedName name="Coal2" localSheetId="11">#REF!</definedName>
    <definedName name="Coal2" localSheetId="12">#REF!</definedName>
    <definedName name="Coal3" localSheetId="11">#REF!</definedName>
    <definedName name="Coal3" localSheetId="12">#REF!</definedName>
    <definedName name="COGS" localSheetId="11">#REF!</definedName>
    <definedName name="COGS" localSheetId="12">#REF!</definedName>
    <definedName name="Combined" localSheetId="10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hidden="1">#REF!</definedName>
    <definedName name="COMPANY" localSheetId="11">#REF!</definedName>
    <definedName name="COMPANY" localSheetId="12">#REF!</definedName>
    <definedName name="CompanyName1" hidden="1">#REF!</definedName>
    <definedName name="CompanyName2" hidden="1">#REF!</definedName>
    <definedName name="CompanyName3" hidden="1">#REF!</definedName>
    <definedName name="CompRange1" hidden="1">OFFSET(CompRange1Main,9,0,COUNTA(CompRange1Main)-COUNTA(#REF!),1)</definedName>
    <definedName name="CompRange1Main" hidden="1">#REF!</definedName>
    <definedName name="CompRange2" hidden="1">OFFSET(CompRange2Main,9,0,COUNTA(CompRange2Main)-COUNTA(#REF!),1)</definedName>
    <definedName name="CompRange2Main" hidden="1">#REF!</definedName>
    <definedName name="CompRange3" hidden="1">OFFSET(CompRange3Main,9,0,COUNTA(CompRange3Main)-COUNTA(#REF!),1)</definedName>
    <definedName name="CompRange3Main" hidden="1">#REF!</definedName>
    <definedName name="CORP" localSheetId="11">#REF!</definedName>
    <definedName name="CORP" localSheetId="12">#REF!</definedName>
    <definedName name="COST93" localSheetId="11">#REF!</definedName>
    <definedName name="COST93" localSheetId="12">#REF!</definedName>
    <definedName name="covingtonrecon" localSheetId="11">#REF!</definedName>
    <definedName name="covingtonrecon" localSheetId="12">#REF!</definedName>
    <definedName name="cprange3" localSheetId="10" hidden="1">{#N/A,#N/A,FALSE,"ALLOC"}</definedName>
    <definedName name="cprange3" hidden="1">{#N/A,#N/A,FALSE,"ALLOC"}</definedName>
    <definedName name="cprrange2" localSheetId="10" hidden="1">{#N/A,#N/A,FALSE,"ALLOC"}</definedName>
    <definedName name="cprrange2" hidden="1">{#N/A,#N/A,FALSE,"ALLOC"}</definedName>
    <definedName name="CRCAP2006" localSheetId="11">#REF!</definedName>
    <definedName name="CRCAP2006" localSheetId="12">#REF!</definedName>
    <definedName name="CRCAP2007" localSheetId="11">#REF!</definedName>
    <definedName name="CRCAP2007" localSheetId="12">#REF!</definedName>
    <definedName name="CRCAP2008" localSheetId="11">#REF!</definedName>
    <definedName name="CRCAP2008" localSheetId="12">#REF!</definedName>
    <definedName name="CRCAP2009" localSheetId="11">#REF!</definedName>
    <definedName name="CRCAP2009" localSheetId="12">#REF!</definedName>
    <definedName name="CRCAP2010" localSheetId="11">#REF!</definedName>
    <definedName name="CRCAP2010" localSheetId="12">#REF!</definedName>
    <definedName name="_xlnm.Criteria" localSheetId="11">#REF!</definedName>
    <definedName name="_xlnm.Criteria" localSheetId="12">#REF!</definedName>
    <definedName name="CROM2006" localSheetId="11">#REF!</definedName>
    <definedName name="CROM2006" localSheetId="12">#REF!</definedName>
    <definedName name="CROM2007" localSheetId="11">#REF!</definedName>
    <definedName name="CROM2007" localSheetId="12">#REF!</definedName>
    <definedName name="CROM2008" localSheetId="11">#REF!</definedName>
    <definedName name="CROM2008" localSheetId="12">#REF!</definedName>
    <definedName name="CROM2009" localSheetId="11">#REF!</definedName>
    <definedName name="CROM2009" localSheetId="12">#REF!</definedName>
    <definedName name="CROM2010" localSheetId="11">#REF!</definedName>
    <definedName name="CROM2010" localSheetId="12">#REF!</definedName>
    <definedName name="crookedrecon" localSheetId="11">#REF!</definedName>
    <definedName name="crookedrecon" localSheetId="12">#REF!</definedName>
    <definedName name="CUMMULATIVE" localSheetId="11">#REF!</definedName>
    <definedName name="CUMMULATIVE" localSheetId="12">#REF!</definedName>
    <definedName name="CUMTD" localSheetId="11">#REF!</definedName>
    <definedName name="CUMTD" localSheetId="12">#REF!</definedName>
    <definedName name="cvzdfzsdfdsfsf" localSheetId="10" hidden="1">{#N/A,#N/A,FALSE,"EXPENSE"}</definedName>
    <definedName name="cvzdfzsdfdsfsf" hidden="1">{#N/A,#N/A,FALSE,"EXPENSE"}</definedName>
    <definedName name="Cwvu.GREY_ALL." hidden="1">#REF!</definedName>
    <definedName name="D" localSheetId="11">#REF!</definedName>
    <definedName name="D" localSheetId="12">#REF!</definedName>
    <definedName name="data" localSheetId="11">#REF!</definedName>
    <definedName name="data" localSheetId="12">#REF!</definedName>
    <definedName name="data1991" localSheetId="11">#REF!</definedName>
    <definedName name="data1991" localSheetId="12">#REF!</definedName>
    <definedName name="data1992" localSheetId="11">#REF!</definedName>
    <definedName name="data1992" localSheetId="12">#REF!</definedName>
    <definedName name="data1993" localSheetId="11">#REF!</definedName>
    <definedName name="data1993" localSheetId="12">#REF!</definedName>
    <definedName name="_xlnm.Database" localSheetId="11">#REF!</definedName>
    <definedName name="_xlnm.Database" localSheetId="12">#REF!</definedName>
    <definedName name="DateRangeComp" hidden="1">OFFSET(DateRangeCompMain,9,0,COUNTA(DateRangeCompMain)-COUNTA(#REF!),1)</definedName>
    <definedName name="DateRangeCompMain" hidden="1">#REF!</definedName>
    <definedName name="DateRangePrice" hidden="1">OFFSET([0]!DateRangePriceMain,5,0,COUNTA([0]!DateRangePriceMain)-COUNTA(#REF!),1)</definedName>
    <definedName name="DateRangePriceMain" hidden="1">#REF!</definedName>
    <definedName name="DBASE" localSheetId="11">#REF!</definedName>
    <definedName name="DBASE" localSheetId="12">#REF!</definedName>
    <definedName name="dbo_fnv_act_rtx" localSheetId="11">#REF!</definedName>
    <definedName name="dbo_fnv_act_rtx" localSheetId="12">#REF!</definedName>
    <definedName name="Debt_Retrieve" localSheetId="11">#REF!</definedName>
    <definedName name="Debt_Retrieve" localSheetId="12">#REF!</definedName>
    <definedName name="DefDirector" localSheetId="11">#REF!</definedName>
    <definedName name="DefDirector" localSheetId="12">#REF!</definedName>
    <definedName name="DEFERRED_COMP" localSheetId="11">#REF!</definedName>
    <definedName name="DEFERRED_COMP" localSheetId="12">#REF!</definedName>
    <definedName name="DEFERRED_COMPENSATION" localSheetId="11">#REF!</definedName>
    <definedName name="DEFERRED_COMPENSATION" localSheetId="12">#REF!</definedName>
    <definedName name="DefGain" localSheetId="11">#REF!</definedName>
    <definedName name="DefGain" localSheetId="12">#REF!</definedName>
    <definedName name="DEFINC" localSheetId="11">#REF!</definedName>
    <definedName name="DEFINC" localSheetId="12">#REF!</definedName>
    <definedName name="DefMICP" localSheetId="11">#REF!</definedName>
    <definedName name="DefMICP" localSheetId="12">#REF!</definedName>
    <definedName name="Dep" localSheetId="11">#REF!</definedName>
    <definedName name="Dep" localSheetId="12">#REF!</definedName>
    <definedName name="DEPR" localSheetId="11">#REF!</definedName>
    <definedName name="DEPR" localSheetId="12">#REF!</definedName>
    <definedName name="devel" localSheetId="11">#REF!</definedName>
    <definedName name="devel" localSheetId="12">#REF!</definedName>
    <definedName name="df" localSheetId="10" hidden="1">{#N/A,#N/A,FALSE,"Aging Summary";#N/A,#N/A,FALSE,"Ratio Analysis";#N/A,#N/A,FALSE,"Test 120 Day Accts";#N/A,#N/A,FALSE,"Tickmarks"}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localSheetId="10" hidden="1">{#N/A,#N/A,FALSE,"EXPENSE"}</definedName>
    <definedName name="dfadsfadfadfewfr" hidden="1">{#N/A,#N/A,FALSE,"EXPENSE"}</definedName>
    <definedName name="dfadsfasdfdsf" localSheetId="10" hidden="1">{#N/A,#N/A,FALSE,"EXPENSE"}</definedName>
    <definedName name="dfadsfasdfdsf" hidden="1">{#N/A,#N/A,FALSE,"EXPENSE"}</definedName>
    <definedName name="dfadsfdsafdf" localSheetId="10" hidden="1">{#N/A,#N/A,FALSE,"ALLOC"}</definedName>
    <definedName name="dfadsfdsafdf" hidden="1">{#N/A,#N/A,FALSE,"ALLOC"}</definedName>
    <definedName name="dfasdfasdf" localSheetId="10" hidden="1">{#N/A,#N/A,FALSE,"ALLOC"}</definedName>
    <definedName name="dfasdfasdf" hidden="1">{#N/A,#N/A,FALSE,"ALLOC"}</definedName>
    <definedName name="dfasdfasdfdsaf" localSheetId="10" hidden="1">{#N/A,#N/A,FALSE,"ALLOC"}</definedName>
    <definedName name="dfasdfasdfdsaf" hidden="1">{#N/A,#N/A,FALSE,"ALLOC"}</definedName>
    <definedName name="dfasfasfdfadsf" localSheetId="10" hidden="1">{#N/A,#N/A,FALSE,"EXPENSE"}</definedName>
    <definedName name="dfasfasfdfadsf" hidden="1">{#N/A,#N/A,FALSE,"EXPENSE"}</definedName>
    <definedName name="DFD_TAX" localSheetId="11">#REF!</definedName>
    <definedName name="DFD_TAX" localSheetId="12">#REF!</definedName>
    <definedName name="dfdfdsfadsf" localSheetId="10" hidden="1">{#N/A,#N/A,FALSE,"EXPENSE"}</definedName>
    <definedName name="dfdfdsfadsf" hidden="1">{#N/A,#N/A,FALSE,"EXPENSE"}</definedName>
    <definedName name="dfdsfsdfdfdsf" localSheetId="10" hidden="1">{#N/A,#N/A,FALSE,"EXPENSE"}</definedName>
    <definedName name="dfdsfsdfdfdsf" hidden="1">{#N/A,#N/A,FALSE,"EXPENSE"}</definedName>
    <definedName name="dfsadfdsfdsf" localSheetId="10" hidden="1">{#N/A,#N/A,FALSE,"ALLOC"}</definedName>
    <definedName name="dfsadfdsfdsf" hidden="1">{#N/A,#N/A,FALSE,"ALLOC"}</definedName>
    <definedName name="dfsdfdsfdsfds" localSheetId="10" hidden="1">{#N/A,#N/A,FALSE,"EXPENSE"}</definedName>
    <definedName name="dfsdfdsfdsfds" hidden="1">{#N/A,#N/A,FALSE,"EXPENSE"}</definedName>
    <definedName name="dgdgdfgdg" localSheetId="10" hidden="1">{#N/A,#N/A,FALSE,"EXPENSE"}</definedName>
    <definedName name="dgdgdfgdg" hidden="1">{#N/A,#N/A,FALSE,"EXPENSE"}</definedName>
    <definedName name="dhdyyrtyr" localSheetId="10" hidden="1">{#N/A,#N/A,FALSE,"EXPENSE"}</definedName>
    <definedName name="dhdyyrtyr" hidden="1">{#N/A,#N/A,FALSE,"EXPENSE"}</definedName>
    <definedName name="dhiirecon" localSheetId="11">#REF!</definedName>
    <definedName name="dhiirecon" localSheetId="12">#REF!</definedName>
    <definedName name="dick" localSheetId="11">#REF!</definedName>
    <definedName name="dick" localSheetId="12">#REF!</definedName>
    <definedName name="dinomountrecon" localSheetId="11">#REF!</definedName>
    <definedName name="dinomountrecon" localSheetId="12">#REF!</definedName>
    <definedName name="Dividend" localSheetId="11">#REF!</definedName>
    <definedName name="Dividend" localSheetId="12">#REF!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s" localSheetId="10" hidden="1">{#N/A,#N/A,FALSE,"Aging Summary";#N/A,#N/A,FALSE,"Ratio Analysis";#N/A,#N/A,FALSE,"Test 120 Day Accts";#N/A,#N/A,FALSE,"Tickmarks"}</definedName>
    <definedName name="ds" localSheetId="0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localSheetId="10" hidden="1">{#N/A,#N/A,FALSE,"EXPENSE"}</definedName>
    <definedName name="dsfasdfdasf" hidden="1">{#N/A,#N/A,FALSE,"EXPENSE"}</definedName>
    <definedName name="dsfasdfdsf" localSheetId="10" hidden="1">{#N/A,#N/A,FALSE,"EXPENSE"}</definedName>
    <definedName name="dsfasdfdsf" hidden="1">{#N/A,#N/A,FALSE,"EXPENSE"}</definedName>
    <definedName name="dsm" hidden="1">{#N/A,#N/A,FALSE,"Aging Summary";#N/A,#N/A,FALSE,"Ratio Analysis";#N/A,#N/A,FALSE,"Test 120 Day Accts";#N/A,#N/A,FALSE,"Tickmarks"}</definedName>
    <definedName name="dtresyttyujyujtghgh" localSheetId="10" hidden="1">{#N/A,#N/A,FALSE,"EXPENSE"}</definedName>
    <definedName name="dtresyttyujyujtghgh" hidden="1">{#N/A,#N/A,FALSE,"EXPENSE"}</definedName>
    <definedName name="duh" hidden="1">{"edcredit",#N/A,FALSE,"edcredit"}</definedName>
    <definedName name="E" localSheetId="11">#REF!</definedName>
    <definedName name="E" localSheetId="12">#REF!</definedName>
    <definedName name="eatawerawerfe" localSheetId="10" hidden="1">{#N/A,#N/A,FALSE,"ALLOC"}</definedName>
    <definedName name="eatawerawerfe" hidden="1">{#N/A,#N/A,FALSE,"ALLOC"}</definedName>
    <definedName name="ECON_DEV" localSheetId="11">#REF!</definedName>
    <definedName name="ECON_DEV" localSheetId="12">#REF!</definedName>
    <definedName name="ECRCCurrentTax" localSheetId="11">#REF!</definedName>
    <definedName name="ECRCCurrentTax" localSheetId="12">#REF!</definedName>
    <definedName name="ECRCDeferredTax" localSheetId="11">#REF!</definedName>
    <definedName name="ECRCDeferredTax" localSheetId="12">#REF!</definedName>
    <definedName name="EDC" localSheetId="11">#REF!</definedName>
    <definedName name="EDC" localSheetId="12">#REF!</definedName>
    <definedName name="ej" hidden="1">{"Page 1",#N/A,FALSE,"Sheet1";"Page 2",#N/A,FALSE,"Sheet1"}</definedName>
    <definedName name="ENT" localSheetId="11">#REF!</definedName>
    <definedName name="ENT" localSheetId="12">#REF!</definedName>
    <definedName name="Equity_Retrieve" localSheetId="11">#REF!</definedName>
    <definedName name="Equity_Retrieve" localSheetId="12">#REF!</definedName>
    <definedName name="er" localSheetId="10" hidden="1">{#N/A,#N/A,FALSE,"Aging Summary";#N/A,#N/A,FALSE,"Ratio Analysis";#N/A,#N/A,FALSE,"Test 120 Day Accts";#N/A,#N/A,FALSE,"Tickmarks"}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hidden="1">{"balsheet",#N/A,FALSE,"A"}</definedName>
    <definedName name="ew" localSheetId="10" hidden="1">{#N/A,#N/A,FALSE,"Aging Summary";#N/A,#N/A,FALSE,"Ratio Analysis";#N/A,#N/A,FALSE,"Test 120 Day Accts";#N/A,#N/A,FALSE,"Tickmarks"}</definedName>
    <definedName name="ew" localSheetId="0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EXCTRACT1" localSheetId="11">#REF!</definedName>
    <definedName name="EXCTRACT1" localSheetId="12">#REF!</definedName>
    <definedName name="Exrate00" localSheetId="11">#REF!</definedName>
    <definedName name="Exrate00" localSheetId="12">#REF!</definedName>
    <definedName name="Exrate99" localSheetId="11">#REF!</definedName>
    <definedName name="Exrate99" localSheetId="12">#REF!</definedName>
    <definedName name="_xlnm.Extract" localSheetId="11">#REF!</definedName>
    <definedName name="_xlnm.Extract" localSheetId="12">#REF!</definedName>
    <definedName name="f" hidden="1">{"edcredit",#N/A,FALSE,"edcredit"}</definedName>
    <definedName name="fadfasdfasdfadsf" localSheetId="10" hidden="1">{#N/A,#N/A,FALSE,"ALLOC"}</definedName>
    <definedName name="fadfasdfasdfadsf" hidden="1">{#N/A,#N/A,FALSE,"ALLOC"}</definedName>
    <definedName name="fadfasdfwaerwe" localSheetId="10" hidden="1">{#N/A,#N/A,FALSE,"ALLOC"}</definedName>
    <definedName name="fadfasdfwaerwe" hidden="1">{#N/A,#N/A,FALSE,"ALLOC"}</definedName>
    <definedName name="fadsfadsfadsf" localSheetId="10" hidden="1">{#N/A,#N/A,FALSE,"EXPENSE"}</definedName>
    <definedName name="fadsfadsfadsf" hidden="1">{#N/A,#N/A,FALSE,"EXPENSE"}</definedName>
    <definedName name="fadsfadsfdasf" localSheetId="10" hidden="1">{#N/A,#N/A,FALSE,"EXPENSE"}</definedName>
    <definedName name="fadsfadsfdasf" hidden="1">{#N/A,#N/A,FALSE,"EXPENSE"}</definedName>
    <definedName name="fadsfdsafdfd" localSheetId="10" hidden="1">{#N/A,#N/A,FALSE,"ALLOC"}</definedName>
    <definedName name="fadsfdsafdfd" hidden="1">{#N/A,#N/A,FALSE,"ALLOC"}</definedName>
    <definedName name="fasdfadsfdasf" localSheetId="10" hidden="1">{#N/A,#N/A,FALSE,"ALLOC"}</definedName>
    <definedName name="fasdfadsfdasf" hidden="1">{#N/A,#N/A,FALSE,"ALLOC"}</definedName>
    <definedName name="fasdfasdfadsf" localSheetId="10" hidden="1">{#N/A,#N/A,FALSE,"EXPENSE"}</definedName>
    <definedName name="fasdfasdfadsf" hidden="1">{#N/A,#N/A,FALSE,"EXPENSE"}</definedName>
    <definedName name="fasdfdfdf" localSheetId="10" hidden="1">{#N/A,#N/A,FALSE,"EXPENSE"}</definedName>
    <definedName name="fasdfdfdf" hidden="1">{#N/A,#N/A,FALSE,"EXPENSE"}</definedName>
    <definedName name="fasfdsfdsafads" localSheetId="10" hidden="1">{#N/A,#N/A,FALSE,"EXPENSE"}</definedName>
    <definedName name="fasfdsfdsafads" hidden="1">{#N/A,#N/A,FALSE,"EXPENSE"}</definedName>
    <definedName name="fcsdafasdfadsf" localSheetId="10" hidden="1">{#N/A,#N/A,FALSE,"EXPENSE"}</definedName>
    <definedName name="fcsdafasdfadsf" hidden="1">{#N/A,#N/A,FALSE,"EXPENSE"}</definedName>
    <definedName name="fd" localSheetId="10" hidden="1">{#N/A,#N/A,FALSE,"Aging Summary";#N/A,#N/A,FALSE,"Ratio Analysis";#N/A,#N/A,FALSE,"Test 120 Day Accts";#N/A,#N/A,FALSE,"Tickmarks"}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dasfadfdaf" localSheetId="10" hidden="1">{#N/A,#N/A,FALSE,"EXPENSE"}</definedName>
    <definedName name="fdasfadfdaf" hidden="1">{#N/A,#N/A,FALSE,"EXPENSE"}</definedName>
    <definedName name="fdsfdsafdasfds" localSheetId="10" hidden="1">{#N/A,#N/A,FALSE,"EXPENSE"}</definedName>
    <definedName name="fdsfdsafdasfds" hidden="1">{#N/A,#N/A,FALSE,"EXPENSE"}</definedName>
    <definedName name="fdsfsadfsdafdsa" localSheetId="10" hidden="1">{#N/A,#N/A,FALSE,"EXPENSE"}</definedName>
    <definedName name="fdsfsadfsdafdsa" hidden="1">{#N/A,#N/A,FALSE,"EXPENSE"}</definedName>
    <definedName name="fdsfsdfdsfd" localSheetId="10" hidden="1">{#N/A,#N/A,FALSE,"EXPENSE"}</definedName>
    <definedName name="fdsfsdfdsfd" hidden="1">{#N/A,#N/A,FALSE,"EXPENSE"}</definedName>
    <definedName name="FEDERAL" localSheetId="11">#REF!</definedName>
    <definedName name="FEDERAL" localSheetId="12">#REF!</definedName>
    <definedName name="fewrfwerwqerwe" localSheetId="10" hidden="1">{#N/A,#N/A,FALSE,"EXPENSE"}</definedName>
    <definedName name="fewrfwerwqerwe" hidden="1">{#N/A,#N/A,FALSE,"EXPENSE"}</definedName>
    <definedName name="ffff" localSheetId="10" hidden="1">{#N/A,#N/A,FALSE,"ALLOC"}</definedName>
    <definedName name="ffff" hidden="1">{#N/A,#N/A,FALSE,"ALLOC"}</definedName>
    <definedName name="fgdfgdzfxczv" localSheetId="10" hidden="1">{#N/A,#N/A,FALSE,"EXPENSE"}</definedName>
    <definedName name="fgdfgdzfxczv" hidden="1">{#N/A,#N/A,FALSE,"EXPENSE"}</definedName>
    <definedName name="fgdfzdsfASFDAS" localSheetId="10" hidden="1">{#N/A,#N/A,FALSE,"EXPENSE"}</definedName>
    <definedName name="fgdfzdsfASFDAS" hidden="1">{#N/A,#N/A,FALSE,"EXPENSE"}</definedName>
    <definedName name="fgdgdfdvcx" localSheetId="10" hidden="1">{#N/A,#N/A,FALSE,"ALLOC"}</definedName>
    <definedName name="fgdgdfdvcx" hidden="1">{#N/A,#N/A,FALSE,"ALLOC"}</definedName>
    <definedName name="fgdsfasdfscc" localSheetId="10" hidden="1">{#N/A,#N/A,FALSE,"ALLOC"}</definedName>
    <definedName name="fgdsfasdfscc" hidden="1">{#N/A,#N/A,FALSE,"ALLOC"}</definedName>
    <definedName name="fgdsfdsfd" localSheetId="10" hidden="1">{#N/A,#N/A,FALSE,"EXPENSE"}</definedName>
    <definedName name="fgdsfdsfd" hidden="1">{#N/A,#N/A,FALSE,"EXPENSE"}</definedName>
    <definedName name="fhfgdgdg" localSheetId="10" hidden="1">{#N/A,#N/A,FALSE,"EXPENSE"}</definedName>
    <definedName name="fhfgdgdg" hidden="1">{#N/A,#N/A,FALSE,"EXPENSE"}</definedName>
    <definedName name="fhfhfhfg" localSheetId="10" hidden="1">{#N/A,#N/A,FALSE,"EXPENSE"}</definedName>
    <definedName name="fhfhfhfg" hidden="1">{#N/A,#N/A,FALSE,"EXPENSE"}</definedName>
    <definedName name="fhgfdgdzfcxvcx" localSheetId="10" hidden="1">{#N/A,#N/A,FALSE,"EXPENSE"}</definedName>
    <definedName name="fhgfdgdzfcxvcx" hidden="1">{#N/A,#N/A,FALSE,"EXPENSE"}</definedName>
    <definedName name="FI_Tax_Entry_Year" localSheetId="11">#REF!</definedName>
    <definedName name="FI_Tax_Entry_Year" localSheetId="12">#REF!</definedName>
    <definedName name="fiddlersrecon" localSheetId="11">#REF!</definedName>
    <definedName name="fiddlersrecon" localSheetId="12">#REF!</definedName>
    <definedName name="FILENAME" localSheetId="11">#REF!</definedName>
    <definedName name="FILENAME" localSheetId="12">#REF!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LCAP2006" localSheetId="11">#REF!</definedName>
    <definedName name="FLCAP2006" localSheetId="12">#REF!</definedName>
    <definedName name="FLCAP2007" localSheetId="11">#REF!</definedName>
    <definedName name="FLCAP2007" localSheetId="12">#REF!</definedName>
    <definedName name="FLCAP2008" localSheetId="11">#REF!</definedName>
    <definedName name="FLCAP2008" localSheetId="12">#REF!</definedName>
    <definedName name="FLCAP2009" localSheetId="11">#REF!</definedName>
    <definedName name="FLCAP2009" localSheetId="12">#REF!</definedName>
    <definedName name="FLCAP2010" localSheetId="11">#REF!</definedName>
    <definedName name="FLCAP2010" localSheetId="12">#REF!</definedName>
    <definedName name="FLOM2006" localSheetId="11">#REF!</definedName>
    <definedName name="FLOM2006" localSheetId="12">#REF!</definedName>
    <definedName name="FLOM2007" localSheetId="11">#REF!</definedName>
    <definedName name="FLOM2007" localSheetId="12">#REF!</definedName>
    <definedName name="FLOM2008" localSheetId="11">#REF!</definedName>
    <definedName name="FLOM2008" localSheetId="12">#REF!</definedName>
    <definedName name="FLOM2009" localSheetId="11">#REF!</definedName>
    <definedName name="FLOM2009" localSheetId="12">#REF!</definedName>
    <definedName name="FLOM2010" localSheetId="11">#REF!</definedName>
    <definedName name="FLOM2010" localSheetId="12">#REF!</definedName>
    <definedName name="Florida" localSheetId="11">#REF!</definedName>
    <definedName name="Florida" localSheetId="12">#REF!</definedName>
    <definedName name="Florida_Power_Corporation" localSheetId="11">#REF!</definedName>
    <definedName name="Florida_Power_Corporation" localSheetId="12">#REF!</definedName>
    <definedName name="FORM" localSheetId="11">#REF!</definedName>
    <definedName name="FORM" localSheetId="12">#REF!</definedName>
    <definedName name="FORM_4626" localSheetId="11">#REF!</definedName>
    <definedName name="FORM_4626" localSheetId="12">#REF!</definedName>
    <definedName name="FORM4626" localSheetId="11">#REF!</definedName>
    <definedName name="FORM4626" localSheetId="12">#REF!</definedName>
    <definedName name="freb" localSheetId="10" hidden="1">{#N/A,#N/A,FALSE,"EXPENSE"}</definedName>
    <definedName name="freb" hidden="1">{#N/A,#N/A,FALSE,"EXPENSE"}</definedName>
    <definedName name="frt" localSheetId="10" hidden="1">{#N/A,#N/A,FALSE,"Aging Summary";#N/A,#N/A,FALSE,"Ratio Analysis";#N/A,#N/A,FALSE,"Test 120 Day Accts";#N/A,#N/A,FALSE,"Tickmarks"}</definedName>
    <definedName name="frt" localSheetId="0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localSheetId="10" hidden="1">{#N/A,#N/A,FALSE,"EXPENSE"}</definedName>
    <definedName name="frwerwerwerfw" hidden="1">{#N/A,#N/A,FALSE,"EXPENSE"}</definedName>
    <definedName name="frwerwerwerwerfew" localSheetId="10" hidden="1">{#N/A,#N/A,FALSE,"EXPENSE"}</definedName>
    <definedName name="frwerwerwerwerfew" hidden="1">{#N/A,#N/A,FALSE,"EXPENSE"}</definedName>
    <definedName name="fsadfsdfadfdfwerf" localSheetId="10" hidden="1">{#N/A,#N/A,FALSE,"EXPENSE"}</definedName>
    <definedName name="fsadfsdfadfdfwerf" hidden="1">{#N/A,#N/A,FALSE,"EXPENSE"}</definedName>
    <definedName name="fsafwaerwer" localSheetId="10" hidden="1">{#N/A,#N/A,FALSE,"EXPENSE"}</definedName>
    <definedName name="fsafwaerwer" hidden="1">{#N/A,#N/A,FALSE,"EXPENSE"}</definedName>
    <definedName name="fsd" localSheetId="10" hidden="1">{#N/A,#N/A,FALSE,"Aging Summary";#N/A,#N/A,FALSE,"Ratio Analysis";#N/A,#N/A,FALSE,"Test 120 Day Accts";#N/A,#N/A,FALSE,"Tickmarks"}</definedName>
    <definedName name="fsd" localSheetId="0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localSheetId="10" hidden="1">{#N/A,#N/A,FALSE,"EXPENSE"}</definedName>
    <definedName name="fsdfadsfdfd" hidden="1">{#N/A,#N/A,FALSE,"EXPENSE"}</definedName>
    <definedName name="fsdfasdfadsf" localSheetId="10" hidden="1">{#N/A,#N/A,FALSE,"EXPENSE"}</definedName>
    <definedName name="fsdfasdfadsf" hidden="1">{#N/A,#N/A,FALSE,"EXPENSE"}</definedName>
    <definedName name="fsdfdfbfvbcvbb" localSheetId="10" hidden="1">{#N/A,#N/A,FALSE,"ALLOC"}</definedName>
    <definedName name="fsdfdfbfvbcvbb" hidden="1">{#N/A,#N/A,FALSE,"ALLOC"}</definedName>
    <definedName name="fsdfdwfdsf" localSheetId="10" hidden="1">{#N/A,#N/A,FALSE,"EXPENSE"}</definedName>
    <definedName name="fsdfdwfdsf" hidden="1">{#N/A,#N/A,FALSE,"EXPENSE"}</definedName>
    <definedName name="fsgrhghj" localSheetId="10" hidden="1">{#N/A,#N/A,FALSE,"ALLOC"}</definedName>
    <definedName name="fsgrhghj" hidden="1">{#N/A,#N/A,FALSE,"ALLOC"}</definedName>
    <definedName name="ftyrtdrt" localSheetId="10" hidden="1">{#N/A,#N/A,FALSE,"ALLOC"}</definedName>
    <definedName name="ftyrtdrt" hidden="1">{#N/A,#N/A,FALSE,"ALLOC"}</definedName>
    <definedName name="G" localSheetId="11">#REF!</definedName>
    <definedName name="G" localSheetId="12">#REF!</definedName>
    <definedName name="gbdfgdfdfzvc" localSheetId="10" hidden="1">{#N/A,#N/A,FALSE,"ALLOC"}</definedName>
    <definedName name="gbdfgdfdfzvc" hidden="1">{#N/A,#N/A,FALSE,"ALLOC"}</definedName>
    <definedName name="gbdfgzdfvvc" localSheetId="10" hidden="1">{#N/A,#N/A,FALSE,"EXPENSE"}</definedName>
    <definedName name="gbdfgzdfvvc" hidden="1">{#N/A,#N/A,FALSE,"EXPENSE"}</definedName>
    <definedName name="gdfgdvzxcvc" localSheetId="10" hidden="1">{#N/A,#N/A,FALSE,"EXPENSE"}</definedName>
    <definedName name="gdfgdvzxcvc" hidden="1">{#N/A,#N/A,FALSE,"EXPENSE"}</definedName>
    <definedName name="gdfgdzfdzfvxzc" localSheetId="10" hidden="1">{#N/A,#N/A,FALSE,"ALLOC"}</definedName>
    <definedName name="gdfgdzfdzfvxzc" hidden="1">{#N/A,#N/A,FALSE,"ALLOC"}</definedName>
    <definedName name="gdfgfbcvbcv" localSheetId="10" hidden="1">{#N/A,#N/A,FALSE,"EXPENSE"}</definedName>
    <definedName name="gdfgfbcvbcv" hidden="1">{#N/A,#N/A,FALSE,"EXPENSE"}</definedName>
    <definedName name="gdfgfvcxvcx" localSheetId="10" hidden="1">{#N/A,#N/A,FALSE,"ALLOC"}</definedName>
    <definedName name="gdfgfvcxvcx" hidden="1">{#N/A,#N/A,FALSE,"ALLOC"}</definedName>
    <definedName name="gdgddgd" localSheetId="10" hidden="1">{#N/A,#N/A,FALSE,"EXPENSE"}</definedName>
    <definedName name="gdgddgd" hidden="1">{#N/A,#N/A,FALSE,"EXPENSE"}</definedName>
    <definedName name="gdsfgdcvcx" localSheetId="10" hidden="1">{#N/A,#N/A,FALSE,"EXPENSE"}</definedName>
    <definedName name="gdsfgdcvcx" hidden="1">{#N/A,#N/A,FALSE,"EXPENSE"}</definedName>
    <definedName name="gdsfgdfvgzcxvcxz" localSheetId="10" hidden="1">{#N/A,#N/A,FALSE,"EXPENSE"}</definedName>
    <definedName name="gdsfgdfvgzcxvcxz" hidden="1">{#N/A,#N/A,FALSE,"EXPENSE"}</definedName>
    <definedName name="gdsgdfvcxvxc" localSheetId="10" hidden="1">{#N/A,#N/A,FALSE,"EXPENSE"}</definedName>
    <definedName name="gdsgdfvcxvxc" hidden="1">{#N/A,#N/A,FALSE,"EXPENSE"}</definedName>
    <definedName name="gfgsdftesrt" localSheetId="10" hidden="1">{#N/A,#N/A,FALSE,"EXPENSE"}</definedName>
    <definedName name="gfgsdftesrt" hidden="1">{#N/A,#N/A,FALSE,"EXPENSE"}</definedName>
    <definedName name="gfhbgfggbvcvcx" localSheetId="10" hidden="1">{#N/A,#N/A,FALSE,"EXPENSE"}</definedName>
    <definedName name="gfhbgfggbvcvcx" hidden="1">{#N/A,#N/A,FALSE,"EXPENSE"}</definedName>
    <definedName name="gfhfgfbcvcv" localSheetId="10" hidden="1">{#N/A,#N/A,FALSE,"EXPENSE"}</definedName>
    <definedName name="gfhfgfbcvcv" hidden="1">{#N/A,#N/A,FALSE,"EXPENSE"}</definedName>
    <definedName name="gfhfxcxvcxzv" localSheetId="10" hidden="1">{#N/A,#N/A,FALSE,"EXPENSE"}</definedName>
    <definedName name="gfhfxcxvcxzv" hidden="1">{#N/A,#N/A,FALSE,"EXPENSE"}</definedName>
    <definedName name="gfhsdzfzasdfSAF" localSheetId="10" hidden="1">{#N/A,#N/A,FALSE,"ALLOC"}</definedName>
    <definedName name="gfhsdzfzasdfSAF" hidden="1">{#N/A,#N/A,FALSE,"ALLOC"}</definedName>
    <definedName name="gfhshyghgf" localSheetId="10" hidden="1">{#N/A,#N/A,FALSE,"EXPENSE"}</definedName>
    <definedName name="gfhshyghgf" hidden="1">{#N/A,#N/A,FALSE,"EXPENSE"}</definedName>
    <definedName name="gfnhsfgdzvc" localSheetId="10" hidden="1">{#N/A,#N/A,FALSE,"ALLOC"}</definedName>
    <definedName name="gfnhsfgdzvc" hidden="1">{#N/A,#N/A,FALSE,"ALLOC"}</definedName>
    <definedName name="gfsgesrwerwer" localSheetId="10" hidden="1">{#N/A,#N/A,FALSE,"EXPENSE"}</definedName>
    <definedName name="gfsgesrwerwer" hidden="1">{#N/A,#N/A,FALSE,"EXPENSE"}</definedName>
    <definedName name="gggg" localSheetId="10" hidden="1">{#N/A,#N/A,FALSE,"EXPENSE"}</definedName>
    <definedName name="gggg" hidden="1">{#N/A,#N/A,FALSE,"EXPENSE"}</definedName>
    <definedName name="ggggg" localSheetId="10" hidden="1">{#N/A,#N/A,FALSE,"EXPENSE"}</definedName>
    <definedName name="ggggg" hidden="1">{#N/A,#N/A,FALSE,"EXPENSE"}</definedName>
    <definedName name="gggggg" localSheetId="10" hidden="1">{#N/A,#N/A,FALSE,"EXPENSE"}</definedName>
    <definedName name="gggggg" hidden="1">{#N/A,#N/A,FALSE,"EXPENSE"}</definedName>
    <definedName name="ghsfgdszfzsdf" localSheetId="10" hidden="1">{#N/A,#N/A,FALSE,"EXPENSE"}</definedName>
    <definedName name="ghsfgdszfzsdf" hidden="1">{#N/A,#N/A,FALSE,"EXPENSE"}</definedName>
    <definedName name="glenivyrecon" localSheetId="11">#REF!</definedName>
    <definedName name="glenivyrecon" localSheetId="12">#REF!</definedName>
    <definedName name="gretertertert" localSheetId="10" hidden="1">{#N/A,#N/A,FALSE,"EXPENSE"}</definedName>
    <definedName name="gretertertert" hidden="1">{#N/A,#N/A,FALSE,"EXPENSE"}</definedName>
    <definedName name="gsdfgdzcvzcxvc" localSheetId="10" hidden="1">{#N/A,#N/A,FALSE,"EXPENSE"}</definedName>
    <definedName name="gsdfgdzcvzcxvc" hidden="1">{#N/A,#N/A,FALSE,"EXPENSE"}</definedName>
    <definedName name="gsdfgdzfzdvcxz" localSheetId="10" hidden="1">{#N/A,#N/A,FALSE,"EXPENSE"}</definedName>
    <definedName name="gsdfgdzfzdvcxz" hidden="1">{#N/A,#N/A,FALSE,"EXPENSE"}</definedName>
    <definedName name="gsdfgzsdfzsdcs" localSheetId="10" hidden="1">{#N/A,#N/A,FALSE,"EXPENSE"}</definedName>
    <definedName name="gsdfgzsdfzsdcs" hidden="1">{#N/A,#N/A,FALSE,"EXPENSE"}</definedName>
    <definedName name="gsfdgzdfcxv" localSheetId="10" hidden="1">{#N/A,#N/A,FALSE,"EXPENSE"}</definedName>
    <definedName name="gsfdgzdfcxv" hidden="1">{#N/A,#N/A,FALSE,"EXPENSE"}</definedName>
    <definedName name="H" localSheetId="11">#REF!</definedName>
    <definedName name="H" localSheetId="12">#REF!</definedName>
    <definedName name="helenrecon" localSheetId="11">#REF!</definedName>
    <definedName name="helenrecon" localSheetId="12">#REF!</definedName>
    <definedName name="hfgdfdcvc" localSheetId="10" hidden="1">{#N/A,#N/A,FALSE,"EXPENSE"}</definedName>
    <definedName name="hfgdfdcvc" hidden="1">{#N/A,#N/A,FALSE,"EXPENSE"}</definedName>
    <definedName name="hgfhngfvbvcb" localSheetId="10" hidden="1">{#N/A,#N/A,FALSE,"EXPENSE"}</definedName>
    <definedName name="hgfhngfvbvcb" hidden="1">{#N/A,#N/A,FALSE,"EXPENSE"}</definedName>
    <definedName name="hgfhsfdgadgfzdv" localSheetId="10" hidden="1">{#N/A,#N/A,FALSE,"EXPENSE"}</definedName>
    <definedName name="hgfhsfdgadgfzdv" hidden="1">{#N/A,#N/A,FALSE,"EXPENSE"}</definedName>
    <definedName name="hghfdghfgh" localSheetId="10" hidden="1">{#N/A,#N/A,FALSE,"EXPENSE"}</definedName>
    <definedName name="hghfdghfgh" hidden="1">{#N/A,#N/A,FALSE,"EXPENSE"}</definedName>
    <definedName name="hgsfdgdzgfdszfds" localSheetId="10" hidden="1">{#N/A,#N/A,FALSE,"EXPENSE"}</definedName>
    <definedName name="hgsfdgdzgfdszfds" hidden="1">{#N/A,#N/A,FALSE,"EXPENSE"}</definedName>
    <definedName name="hhfghfh" localSheetId="10" hidden="1">{#N/A,#N/A,FALSE,"EXPENSE"}</definedName>
    <definedName name="hhfghfh" hidden="1">{#N/A,#N/A,FALSE,"EXPENSE"}</definedName>
    <definedName name="hhgbvxcv" localSheetId="10" hidden="1">{#N/A,#N/A,FALSE,"EXPENSE"}</definedName>
    <definedName name="hhgbvxcv" hidden="1">{#N/A,#N/A,FALSE,"EXPENSE"}</definedName>
    <definedName name="hhh" hidden="1">{#N/A,#N/A,FALSE,"Assessment";#N/A,#N/A,FALSE,"Staffing";#N/A,#N/A,FALSE,"Hires";#N/A,#N/A,FALSE,"Assumptions"}</definedName>
    <definedName name="hhhh" localSheetId="10" hidden="1">{#N/A,#N/A,FALSE,"EXPENSE"}</definedName>
    <definedName name="hhhh" hidden="1">{#N/A,#N/A,FALSE,"EXPENSE"}</definedName>
    <definedName name="hhhhh" localSheetId="10" hidden="1">{#N/A,#N/A,FALSE,"ALLOC"}</definedName>
    <definedName name="hhhhh" hidden="1">{#N/A,#N/A,FALSE,"ALLOC"}</definedName>
    <definedName name="hjgfhgfhgf" localSheetId="10" hidden="1">{#N/A,#N/A,FALSE,"EXPENSE"}</definedName>
    <definedName name="hjgfhgfhgf" hidden="1">{#N/A,#N/A,FALSE,"EXPENSE"}</definedName>
    <definedName name="hnftgszdgfzsdfv" localSheetId="10" hidden="1">{#N/A,#N/A,FALSE,"EXPENSE"}</definedName>
    <definedName name="hnftgszdgfzsdfv" hidden="1">{#N/A,#N/A,FALSE,"EXPENSE"}</definedName>
    <definedName name="holding1" localSheetId="11">#REF!</definedName>
    <definedName name="holding1" localSheetId="12">#REF!</definedName>
    <definedName name="holding2" localSheetId="11">#REF!</definedName>
    <definedName name="holding2" localSheetId="12">#REF!</definedName>
    <definedName name="holding3" localSheetId="11">#REF!</definedName>
    <definedName name="holding3" localSheetId="12">#REF!</definedName>
    <definedName name="Housing" localSheetId="11">#REF!</definedName>
    <definedName name="Housing" localSheetId="12">#REF!</definedName>
    <definedName name="hshgsgfgdfg" localSheetId="10" hidden="1">{#N/A,#N/A,FALSE,"ALLOC"}</definedName>
    <definedName name="hshgsgfgdfg" hidden="1">{#N/A,#N/A,FALSE,"ALLOC"}</definedName>
    <definedName name="HTML_CodePage" hidden="1">1252</definedName>
    <definedName name="HTML_Control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localSheetId="10" hidden="1">{#N/A,#N/A,FALSE,"EXPENSE"}</definedName>
    <definedName name="htyrtyfghfg" hidden="1">{#N/A,#N/A,FALSE,"EXPENSE"}</definedName>
    <definedName name="ID_sorted" localSheetId="11">#REF!</definedName>
    <definedName name="ID_sorted" localSheetId="12">#REF!</definedName>
    <definedName name="iiittuty" localSheetId="10" hidden="1">{#N/A,#N/A,FALSE,"EXPENSE"}</definedName>
    <definedName name="iiittuty" hidden="1">{#N/A,#N/A,FALSE,"EXPENSE"}</definedName>
    <definedName name="In.3" localSheetId="11">#REF!</definedName>
    <definedName name="In.3" localSheetId="12">#REF!</definedName>
    <definedName name="INACTIVE" localSheetId="11">#REF!</definedName>
    <definedName name="INACTIVE" localSheetId="12">#REF!</definedName>
    <definedName name="INDEX" localSheetId="11">#REF!</definedName>
    <definedName name="INDEX" localSheetId="12">#REF!</definedName>
    <definedName name="INPUT" localSheetId="11">#REF!</definedName>
    <definedName name="INPUT" localSheetId="12">#REF!</definedName>
    <definedName name="INPUT_1" localSheetId="11">#REF!</definedName>
    <definedName name="INPUT_1" localSheetId="12">#REF!</definedName>
    <definedName name="INPUT_2" localSheetId="11">#REF!</definedName>
    <definedName name="INPUT_2" localSheetId="12">#REF!</definedName>
    <definedName name="INSUR" localSheetId="11">#REF!</definedName>
    <definedName name="INSUR" localSheetId="12">#REF!</definedName>
    <definedName name="Insurance1" localSheetId="11">#REF!</definedName>
    <definedName name="Insurance1" localSheetId="12">#REF!</definedName>
    <definedName name="Insurance2" localSheetId="11">#REF!</definedName>
    <definedName name="Insurance2" localSheetId="12">#REF!</definedName>
    <definedName name="INT_TAX_DEF" localSheetId="11">#REF!</definedName>
    <definedName name="INT_TAX_DEF" localSheetId="12">#REF!</definedName>
    <definedName name="INT_TAX_DEF2" localSheetId="11">#REF!</definedName>
    <definedName name="INT_TAX_DEF2" localSheetId="12">#REF!</definedName>
    <definedName name="INTER_CO_PROFIT" localSheetId="11">#REF!</definedName>
    <definedName name="INTER_CO_PROFIT" localSheetId="12">#REF!</definedName>
    <definedName name="INTERCO" localSheetId="11">#REF!</definedName>
    <definedName name="INTERCO" localSheetId="12">#REF!</definedName>
    <definedName name="Interest" localSheetId="11">#REF!</definedName>
    <definedName name="Interest" localSheetId="12">#REF!</definedName>
    <definedName name="INVENTORY" localSheetId="11">#REF!</definedName>
    <definedName name="INVENTORY" localSheetId="12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43647.5008912037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39477.4477083333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10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localSheetId="10" hidden="1">{#N/A,#N/A,FALSE,"EXPENSE"}</definedName>
    <definedName name="iuiyiiyi" hidden="1">{#N/A,#N/A,FALSE,"EXPENSE"}</definedName>
    <definedName name="iutyutytyu" localSheetId="10" hidden="1">{#N/A,#N/A,FALSE,"EXPENSE"}</definedName>
    <definedName name="iutyutytyu" hidden="1">{#N/A,#N/A,FALSE,"EXPENSE"}</definedName>
    <definedName name="jack" localSheetId="11">#REF!</definedName>
    <definedName name="jack" localSheetId="12">#REF!</definedName>
    <definedName name="jgjddd" localSheetId="10" hidden="1">{#N/A,#N/A,FALSE,"EXPENSE"}</definedName>
    <definedName name="jgjddd" hidden="1">{#N/A,#N/A,FALSE,"EXPENSE"}</definedName>
    <definedName name="jgjfgjghj" localSheetId="10" hidden="1">{#N/A,#N/A,FALSE,"EXPENSE"}</definedName>
    <definedName name="jgjfgjghj" hidden="1">{#N/A,#N/A,FALSE,"EXPENSE"}</definedName>
    <definedName name="jgjghfhd" localSheetId="10" hidden="1">{#N/A,#N/A,FALSE,"EXPENSE"}</definedName>
    <definedName name="jgjghfhd" hidden="1">{#N/A,#N/A,FALSE,"EXPENSE"}</definedName>
    <definedName name="jgjythfg" localSheetId="10" hidden="1">{#N/A,#N/A,FALSE,"EXPENSE"}</definedName>
    <definedName name="jgjythfg" hidden="1">{#N/A,#N/A,FALSE,"EXPENSE"}</definedName>
    <definedName name="jj" hidden="1">{"Page 1",#N/A,FALSE,"Sheet1";"Page 2",#N/A,FALSE,"Sheet1"}</definedName>
    <definedName name="jjj" hidden="1">{#N/A,#N/A,FALSE,"Assessment";#N/A,#N/A,FALSE,"Staffing";#N/A,#N/A,FALSE,"Hires";#N/A,#N/A,FALSE,"Assumptions"}</definedName>
    <definedName name="jjjj" localSheetId="10" hidden="1">{#N/A,#N/A,FALSE,"EXPENSE"}</definedName>
    <definedName name="jjjj" hidden="1">{#N/A,#N/A,FALSE,"EXPENSE"}</definedName>
    <definedName name="jjjjjjjj" hidden="1">OFFSET(CompRange1Main,9,0,COUNTA(CompRange1Main)-COUNTA(#REF!),1)</definedName>
    <definedName name="jnhjhjggh" localSheetId="10" hidden="1">{#N/A,#N/A,FALSE,"EXPENSE"}</definedName>
    <definedName name="jnhjhjggh" hidden="1">{#N/A,#N/A,FALSE,"EXPENSE"}</definedName>
    <definedName name="jnmhgjdbcxbvc" localSheetId="10" hidden="1">{#N/A,#N/A,FALSE,"EXPENSE"}</definedName>
    <definedName name="jnmhgjdbcxbvc" hidden="1">{#N/A,#N/A,FALSE,"EXPENSE"}</definedName>
    <definedName name="jukyukyujkyjm" localSheetId="10" hidden="1">{#N/A,#N/A,FALSE,"EXPENSE"}</definedName>
    <definedName name="jukyukyujkyjm" hidden="1">{#N/A,#N/A,FALSE,"EXPENSE"}</definedName>
    <definedName name="juyjghjghjgt" localSheetId="10" hidden="1">{#N/A,#N/A,FALSE,"EXPENSE"}</definedName>
    <definedName name="juyjghjghjgt" hidden="1">{#N/A,#N/A,FALSE,"EXPENSE"}</definedName>
    <definedName name="jytuyutyu" localSheetId="10" hidden="1">{#N/A,#N/A,FALSE,"EXPENSE"}</definedName>
    <definedName name="jytuyutyu" hidden="1">{#N/A,#N/A,FALSE,"EXPENSE"}</definedName>
    <definedName name="KAW" hidden="1">#REF!</definedName>
    <definedName name="kgkgjkghkj" localSheetId="10" hidden="1">{#N/A,#N/A,FALSE,"EXPENSE"}</definedName>
    <definedName name="kgkgjkghkj" hidden="1">{#N/A,#N/A,FALSE,"EXPENSE"}</definedName>
    <definedName name="khgkjgkghkhj" localSheetId="10" hidden="1">{#N/A,#N/A,FALSE,"EXPENSE"}</definedName>
    <definedName name="khgkjgkghkhj" hidden="1">{#N/A,#N/A,FALSE,"EXPENSE"}</definedName>
    <definedName name="khkhkhkh" localSheetId="10" hidden="1">{#N/A,#N/A,FALSE,"EXPENSE"}</definedName>
    <definedName name="khkhkhkh" hidden="1">{#N/A,#N/A,FALSE,"EXPENSE"}</definedName>
    <definedName name="kkhkjhkjh" localSheetId="10" hidden="1">{#N/A,#N/A,FALSE,"EXPENSE"}</definedName>
    <definedName name="kkhkjhkjh" hidden="1">{#N/A,#N/A,FALSE,"EXPENSE"}</definedName>
    <definedName name="kkk" localSheetId="10" hidden="1">{#N/A,#N/A,FALSE,"Aging Summary";#N/A,#N/A,FALSE,"Ratio Analysis";#N/A,#N/A,FALSE,"Test 120 Day Accts";#N/A,#N/A,FALSE,"Tickmarks"}</definedName>
    <definedName name="kkk" localSheetId="0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localSheetId="10" hidden="1">{#N/A,#N/A,FALSE,"ALLOC"}</definedName>
    <definedName name="kuhgjghjghj" hidden="1">{#N/A,#N/A,FALSE,"ALLOC"}</definedName>
    <definedName name="kyukytjgdhfgfd" localSheetId="10" hidden="1">{#N/A,#N/A,FALSE,"EXPENSE"}</definedName>
    <definedName name="kyukytjgdhfgfd" hidden="1">{#N/A,#N/A,FALSE,"EXPENSE"}</definedName>
    <definedName name="LAG" localSheetId="11">#REF!</definedName>
    <definedName name="LAG" localSheetId="12">#REF!</definedName>
    <definedName name="left1" localSheetId="11">#REF!</definedName>
    <definedName name="left1" localSheetId="12">#REF!</definedName>
    <definedName name="left2" localSheetId="11">#REF!</definedName>
    <definedName name="left2" localSheetId="12">#REF!</definedName>
    <definedName name="Legal" localSheetId="11">#REF!</definedName>
    <definedName name="Legal" localSheetId="12">#REF!</definedName>
    <definedName name="LIAB" localSheetId="11">#REF!</definedName>
    <definedName name="LIAB" localSheetId="12">#REF!</definedName>
    <definedName name="LIAISON" localSheetId="11">#REF!</definedName>
    <definedName name="LIAISON" localSheetId="12">#REF!</definedName>
    <definedName name="LIFEDEP" localSheetId="11">#REF!</definedName>
    <definedName name="LIFEDEP" localSheetId="12">#REF!</definedName>
    <definedName name="LIFEDEPHARRIS" localSheetId="11">#REF!</definedName>
    <definedName name="LIFEDEPHARRIS" localSheetId="12">#REF!</definedName>
    <definedName name="limcount" hidden="1">1</definedName>
    <definedName name="LINE01" localSheetId="11">#REF!</definedName>
    <definedName name="LINE01" localSheetId="12">#REF!</definedName>
    <definedName name="LINE02" localSheetId="11">#REF!</definedName>
    <definedName name="LINE02" localSheetId="12">#REF!</definedName>
    <definedName name="LINE04" localSheetId="11">#REF!</definedName>
    <definedName name="LINE04" localSheetId="12">#REF!</definedName>
    <definedName name="LINE05" localSheetId="11">#REF!</definedName>
    <definedName name="LINE05" localSheetId="12">#REF!</definedName>
    <definedName name="LINE06" localSheetId="11">#REF!</definedName>
    <definedName name="LINE06" localSheetId="12">#REF!</definedName>
    <definedName name="LINE07" localSheetId="11">#REF!</definedName>
    <definedName name="LINE07" localSheetId="12">#REF!</definedName>
    <definedName name="LINE08" localSheetId="11">#REF!</definedName>
    <definedName name="LINE08" localSheetId="12">#REF!</definedName>
    <definedName name="LINE09" localSheetId="11">#REF!</definedName>
    <definedName name="LINE09" localSheetId="12">#REF!</definedName>
    <definedName name="LINE1" localSheetId="11">#REF!</definedName>
    <definedName name="LINE1" localSheetId="12">#REF!</definedName>
    <definedName name="LINE10" localSheetId="11">#REF!</definedName>
    <definedName name="LINE10" localSheetId="12">#REF!</definedName>
    <definedName name="LINE12" localSheetId="11">#REF!</definedName>
    <definedName name="LINE12" localSheetId="12">#REF!</definedName>
    <definedName name="LINE13" localSheetId="11">#REF!</definedName>
    <definedName name="LINE13" localSheetId="12">#REF!</definedName>
    <definedName name="LINE14" localSheetId="11">#REF!</definedName>
    <definedName name="LINE14" localSheetId="12">#REF!</definedName>
    <definedName name="LINE15" localSheetId="11">#REF!</definedName>
    <definedName name="LINE15" localSheetId="12">#REF!</definedName>
    <definedName name="LINE16" localSheetId="11">#REF!</definedName>
    <definedName name="LINE16" localSheetId="12">#REF!</definedName>
    <definedName name="LINE17" localSheetId="11">#REF!</definedName>
    <definedName name="LINE17" localSheetId="12">#REF!</definedName>
    <definedName name="LINE18" localSheetId="11">#REF!</definedName>
    <definedName name="LINE18" localSheetId="12">#REF!</definedName>
    <definedName name="LINE19" localSheetId="11">#REF!</definedName>
    <definedName name="LINE19" localSheetId="12">#REF!</definedName>
    <definedName name="LINE2" localSheetId="11">#REF!</definedName>
    <definedName name="LINE2" localSheetId="12">#REF!</definedName>
    <definedName name="LINE20" localSheetId="11">#REF!</definedName>
    <definedName name="LINE20" localSheetId="12">#REF!</definedName>
    <definedName name="LINE21" localSheetId="11">#REF!</definedName>
    <definedName name="LINE21" localSheetId="12">#REF!</definedName>
    <definedName name="LINE22" localSheetId="11">#REF!</definedName>
    <definedName name="LINE22" localSheetId="12">#REF!</definedName>
    <definedName name="LINE23" localSheetId="11">#REF!</definedName>
    <definedName name="LINE23" localSheetId="12">#REF!</definedName>
    <definedName name="LINE24" localSheetId="11">#REF!</definedName>
    <definedName name="LINE24" localSheetId="12">#REF!</definedName>
    <definedName name="LINE25" localSheetId="11">#REF!</definedName>
    <definedName name="LINE25" localSheetId="12">#REF!</definedName>
    <definedName name="LINE26" localSheetId="11">#REF!</definedName>
    <definedName name="LINE26" localSheetId="12">#REF!</definedName>
    <definedName name="LINE4" localSheetId="11">#REF!</definedName>
    <definedName name="LINE4" localSheetId="12">#REF!</definedName>
    <definedName name="LINE5" localSheetId="11">#REF!</definedName>
    <definedName name="LINE5" localSheetId="12">#REF!</definedName>
    <definedName name="LINE6" localSheetId="11">#REF!</definedName>
    <definedName name="LINE6" localSheetId="12">#REF!</definedName>
    <definedName name="Line7" localSheetId="11">#REF!</definedName>
    <definedName name="Line7" localSheetId="12">#REF!</definedName>
    <definedName name="LINE8" localSheetId="11">#REF!</definedName>
    <definedName name="LINE8" localSheetId="12">#REF!</definedName>
    <definedName name="LINE9" localSheetId="11">#REF!</definedName>
    <definedName name="LINE9" localSheetId="12">#REF!</definedName>
    <definedName name="ListOffset" hidden="1">1</definedName>
    <definedName name="lk" localSheetId="10" hidden="1">{#N/A,#N/A,FALSE,"Aging Summary";#N/A,#N/A,FALSE,"Ratio Analysis";#N/A,#N/A,FALSE,"Test 120 Day Accts";#N/A,#N/A,FALSE,"Tickmarks"}</definedName>
    <definedName name="lk" localSheetId="0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localSheetId="10" hidden="1">{#N/A,#N/A,FALSE,"ALLOC"}</definedName>
    <definedName name="lkfyhjfghfdgdgf" hidden="1">{#N/A,#N/A,FALSE,"ALLOC"}</definedName>
    <definedName name="lkj" hidden="1">{#N/A,#N/A,FALSE,"Assessment";#N/A,#N/A,FALSE,"Staffing";#N/A,#N/A,FALSE,"Hires";#N/A,#N/A,FALSE,"Assumptions"}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localSheetId="10" hidden="1">{#N/A,#N/A,FALSE,"Aging Summary";#N/A,#N/A,FALSE,"Ratio Analysis";#N/A,#N/A,FALSE,"Test 120 Day Accts";#N/A,#N/A,FALSE,"Tickmarks"}</definedName>
    <definedName name="lku" localSheetId="0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10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localSheetId="10" hidden="1">{#N/A,#N/A,FALSE,"EXPENSE"}</definedName>
    <definedName name="lllllll" hidden="1">{#N/A,#N/A,FALSE,"EXPENSE"}</definedName>
    <definedName name="llmmn" localSheetId="10" hidden="1">{#N/A,#N/A,FALSE,"EXPENSE"}</definedName>
    <definedName name="llmmn" hidden="1">{#N/A,#N/A,FALSE,"EXPENSE"}</definedName>
    <definedName name="LOBBYING" localSheetId="11">#REF!</definedName>
    <definedName name="LOBBYING" localSheetId="12">#REF!</definedName>
    <definedName name="LOCALSALES" localSheetId="11">#REF!</definedName>
    <definedName name="LOCALSALES" localSheetId="12">#REF!</definedName>
    <definedName name="LTIP" localSheetId="11">#REF!</definedName>
    <definedName name="LTIP" localSheetId="12">#REF!</definedName>
    <definedName name="LTIPpg1" localSheetId="11">#REF!</definedName>
    <definedName name="LTIPpg1" localSheetId="12">#REF!</definedName>
    <definedName name="LTIPpg2" localSheetId="11">#REF!</definedName>
    <definedName name="LTIPpg2" localSheetId="12">#REF!</definedName>
    <definedName name="LYN" localSheetId="11">#REF!</definedName>
    <definedName name="LYN" localSheetId="12">#REF!</definedName>
    <definedName name="M_1" localSheetId="11">#REF!</definedName>
    <definedName name="M_1" localSheetId="12">#REF!</definedName>
    <definedName name="M_PlaceofPath" hidden="1">"F:\HDEMOTT\DATA\vdf\amt_vdf.xls"</definedName>
    <definedName name="MAIN" localSheetId="11">#REF!</definedName>
    <definedName name="MAIN" localSheetId="12">#REF!</definedName>
    <definedName name="MAR_1" localSheetId="11">#REF!</definedName>
    <definedName name="MAR_1" localSheetId="12">#REF!</definedName>
    <definedName name="MAR_3" localSheetId="11">#REF!</definedName>
    <definedName name="MAR_3" localSheetId="12">#REF!</definedName>
    <definedName name="Marine1" localSheetId="11">#REF!</definedName>
    <definedName name="Marine1" localSheetId="12">#REF!</definedName>
    <definedName name="Marine2" localSheetId="11">#REF!</definedName>
    <definedName name="Marine2" localSheetId="12">#REF!</definedName>
    <definedName name="Marine3" localSheetId="11">#REF!</definedName>
    <definedName name="Marine3" localSheetId="12">#REF!</definedName>
    <definedName name="MARY_T" localSheetId="11">#REF!</definedName>
    <definedName name="MARY_T" localSheetId="12">#REF!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edicalrecon" localSheetId="11">#REF!</definedName>
    <definedName name="medicalrecon" localSheetId="12">#REF!</definedName>
    <definedName name="MICP" localSheetId="11">#REF!</definedName>
    <definedName name="MICP" localSheetId="12">#REF!</definedName>
    <definedName name="MINEFEE" localSheetId="11">#REF!</definedName>
    <definedName name="MINEFEE" localSheetId="12">#REF!</definedName>
    <definedName name="MINROY" localSheetId="11">#REF!</definedName>
    <definedName name="MINROY" localSheetId="12">#REF!</definedName>
    <definedName name="Mis" localSheetId="11">#REF!</definedName>
    <definedName name="Mis" localSheetId="12">#REF!</definedName>
    <definedName name="misc" hidden="1">#REF!</definedName>
    <definedName name="misc3" hidden="1">#REF!</definedName>
    <definedName name="misc4" hidden="1">#REF!</definedName>
    <definedName name="mmmmmmmm" localSheetId="10" hidden="1">{#N/A,#N/A,FALSE,"EXPENSE"}</definedName>
    <definedName name="mmmmmmmm" hidden="1">{#N/A,#N/A,FALSE,"EXPENSE"}</definedName>
    <definedName name="mn" localSheetId="10" hidden="1">{#N/A,#N/A,FALSE,"Aging Summary";#N/A,#N/A,FALSE,"Ratio Analysis";#N/A,#N/A,FALSE,"Test 120 Day Accts";#N/A,#N/A,FALSE,"Tickmarks"}</definedName>
    <definedName name="mn" localSheetId="0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localSheetId="10" hidden="1">{#N/A,#N/A,FALSE,"EXPENSE"}</definedName>
    <definedName name="mnhngfxvbcvx" hidden="1">{#N/A,#N/A,FALSE,"EXPENSE"}</definedName>
    <definedName name="MONTH_1" localSheetId="11">#REF!</definedName>
    <definedName name="MONTH_1" localSheetId="12">#REF!</definedName>
    <definedName name="MONTH_2" localSheetId="11">#REF!</definedName>
    <definedName name="MONTH_2" localSheetId="12">#REF!</definedName>
    <definedName name="MONTH_3" localSheetId="11">#REF!</definedName>
    <definedName name="MONTH_3" localSheetId="12">#REF!</definedName>
    <definedName name="MONTH_4" localSheetId="11">#REF!</definedName>
    <definedName name="MONTH_4" localSheetId="12">#REF!</definedName>
    <definedName name="MONTH_5" localSheetId="11">#REF!</definedName>
    <definedName name="MONTH_5" localSheetId="12">#REF!</definedName>
    <definedName name="MONTH_6" localSheetId="11">#REF!</definedName>
    <definedName name="MONTH_6" localSheetId="12">#REF!</definedName>
    <definedName name="MOR_BS" localSheetId="11">#REF!</definedName>
    <definedName name="MOR_BS" localSheetId="12">#REF!</definedName>
    <definedName name="mypassword" hidden="1">"chuck"</definedName>
    <definedName name="n" hidden="1">{"Page 1",#N/A,FALSE,"Sheet1";"Page 2",#N/A,FALSE,"Sheet1"}</definedName>
    <definedName name="new" hidden="1">{#N/A,#N/A,FALSE,"EXPENSE"}</definedName>
    <definedName name="NFIP" localSheetId="11">#REF!</definedName>
    <definedName name="NFIP" localSheetId="12">#REF!</definedName>
    <definedName name="nghmndghbfdxgfd" localSheetId="10" hidden="1">{#N/A,#N/A,FALSE,"EXPENSE"}</definedName>
    <definedName name="nghmndghbfdxgfd" hidden="1">{#N/A,#N/A,FALSE,"EXPENSE"}</definedName>
    <definedName name="nhgmnbcvbvc" localSheetId="10" hidden="1">{#N/A,#N/A,FALSE,"EXPENSE"}</definedName>
    <definedName name="nhgmnbcvbvc" hidden="1">{#N/A,#N/A,FALSE,"EXPENSE"}</definedName>
    <definedName name="nhmhgnbvnvb" localSheetId="10" hidden="1">{#N/A,#N/A,FALSE,"ALLOC"}</definedName>
    <definedName name="nhmhgnbvnvb" hidden="1">{#N/A,#N/A,FALSE,"ALLOC"}</definedName>
    <definedName name="nhnjfgdzfvcv" localSheetId="10" hidden="1">{#N/A,#N/A,FALSE,"EXPENSE"}</definedName>
    <definedName name="nhnjfgdzfvcv" hidden="1">{#N/A,#N/A,FALSE,"EXPENSE"}</definedName>
    <definedName name="njhgnfgchfgbf" localSheetId="10" hidden="1">{#N/A,#N/A,FALSE,"EXPENSE"}</definedName>
    <definedName name="njhgnfgchfgbf" hidden="1">{#N/A,#N/A,FALSE,"EXPENSE"}</definedName>
    <definedName name="njhhgnbvbvcb" localSheetId="10" hidden="1">{#N/A,#N/A,FALSE,"ALLOC"}</definedName>
    <definedName name="njhhgnbvbvcb" hidden="1">{#N/A,#N/A,FALSE,"ALLOC"}</definedName>
    <definedName name="nonadvance" localSheetId="11">#REF!</definedName>
    <definedName name="nonadvance" localSheetId="12">#REF!</definedName>
    <definedName name="NonBroker" localSheetId="11">#REF!</definedName>
    <definedName name="NonBroker" localSheetId="12">#REF!</definedName>
    <definedName name="NonDedEnter" localSheetId="11">#REF!</definedName>
    <definedName name="NonDedEnter" localSheetId="12">#REF!</definedName>
    <definedName name="NonDisrPension" localSheetId="11">#REF!</definedName>
    <definedName name="NonDisrPension" localSheetId="12">#REF!</definedName>
    <definedName name="none" localSheetId="11" hidden="1">#REF!</definedName>
    <definedName name="none" localSheetId="12" hidden="1">#REF!</definedName>
    <definedName name="none" localSheetId="3" hidden="1">#REF!</definedName>
    <definedName name="none" localSheetId="2" hidden="1">#REF!</definedName>
    <definedName name="none" localSheetId="1" hidden="1">#REF!</definedName>
    <definedName name="none" hidden="1">#REF!</definedName>
    <definedName name="NONFUELREC" localSheetId="11">#REF!</definedName>
    <definedName name="NONFUELREC" localSheetId="12">#REF!</definedName>
    <definedName name="NovAccts" localSheetId="11">#REF!</definedName>
    <definedName name="NovAccts" localSheetId="12">#REF!</definedName>
    <definedName name="NPV_to_Risk_Labels" hidden="1">#REF!</definedName>
    <definedName name="NPV_to_Risk_X_Data" hidden="1">#REF!</definedName>
    <definedName name="NPV_to_Risk_Y_Data" hidden="1">#REF!</definedName>
    <definedName name="NPV_to_Risk_Z_Data" hidden="1">#REF!</definedName>
    <definedName name="Number_of_Payments" localSheetId="11">MATCH(0.01,End_Bal,-1)+1</definedName>
    <definedName name="Number_of_Payments" localSheetId="12">MATCH(0.01,End_Bal,-1)+1</definedName>
    <definedName name="NvsInstanceHook" localSheetId="11">Format_ISD_All</definedName>
    <definedName name="NvsInstanceHook" localSheetId="12">Format_ISD_All</definedName>
    <definedName name="OctAccts" localSheetId="11">#REF!</definedName>
    <definedName name="OctAccts" localSheetId="12">#REF!</definedName>
    <definedName name="ofit_m_1" localSheetId="11">#REF!</definedName>
    <definedName name="ofit_m_1" localSheetId="12">#REF!</definedName>
    <definedName name="ofit_request" localSheetId="11">#REF!</definedName>
    <definedName name="ofit_request" localSheetId="12">#REF!</definedName>
    <definedName name="ofitrequest" localSheetId="11">#REF!</definedName>
    <definedName name="ofitrequest" localSheetId="12">#REF!</definedName>
    <definedName name="oiu" localSheetId="10" hidden="1">{#N/A,#N/A,FALSE,"Aging Summary";#N/A,#N/A,FALSE,"Ratio Analysis";#N/A,#N/A,FALSE,"Test 120 Day Accts";#N/A,#N/A,FALSE,"Tickmarks"}</definedName>
    <definedName name="oiu" localSheetId="0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iverecon" localSheetId="11">#REF!</definedName>
    <definedName name="oliverecon" localSheetId="12">#REF!</definedName>
    <definedName name="OMCont" localSheetId="11">#REF!</definedName>
    <definedName name="OMCont" localSheetId="12">#REF!</definedName>
    <definedName name="op" localSheetId="10" hidden="1">{#N/A,#N/A,FALSE,"Aging Summary";#N/A,#N/A,FALSE,"Ratio Analysis";#N/A,#N/A,FALSE,"Test 120 Day Accts";#N/A,#N/A,FALSE,"Tickmarks"}</definedName>
    <definedName name="op" localSheetId="0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VER" localSheetId="11">#REF!</definedName>
    <definedName name="OVER" localSheetId="12">#REF!</definedName>
    <definedName name="p" localSheetId="10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GE_1" localSheetId="11">#REF!</definedName>
    <definedName name="PAGE_1" localSheetId="12">#REF!</definedName>
    <definedName name="PAGE_2" localSheetId="11">#REF!</definedName>
    <definedName name="PAGE_2" localSheetId="12">#REF!</definedName>
    <definedName name="PAGE1" localSheetId="11">#REF!</definedName>
    <definedName name="PAGE1" localSheetId="12">#REF!</definedName>
    <definedName name="Page2" localSheetId="11">#REF!</definedName>
    <definedName name="Page2" localSheetId="12">#REF!</definedName>
    <definedName name="page4" localSheetId="11">#REF!</definedName>
    <definedName name="page4" localSheetId="12">#REF!</definedName>
    <definedName name="page5" localSheetId="11">#REF!</definedName>
    <definedName name="page5" localSheetId="12">#REF!</definedName>
    <definedName name="Pal_Workbook_GUID" hidden="1">"1KSSGF3ZWY3E3EQEL76D82LV"</definedName>
    <definedName name="pam" localSheetId="10" hidden="1">{#N/A,#N/A,FALSE,"ALLOC"}</definedName>
    <definedName name="pam" hidden="1">{#N/A,#N/A,FALSE,"ALLOC"}</definedName>
    <definedName name="PARTI" localSheetId="11">#REF!</definedName>
    <definedName name="PARTI" localSheetId="12">#REF!</definedName>
    <definedName name="PARTII" localSheetId="11">#REF!</definedName>
    <definedName name="PARTII" localSheetId="12">#REF!</definedName>
    <definedName name="PARTIII" localSheetId="11">#REF!</definedName>
    <definedName name="PARTIII" localSheetId="12">#REF!</definedName>
    <definedName name="paul" localSheetId="11" hidden="1">#REF!</definedName>
    <definedName name="paul" localSheetId="12" hidden="1">#REF!</definedName>
    <definedName name="paul" localSheetId="10" hidden="1">#REF!</definedName>
    <definedName name="paul" localSheetId="3" hidden="1">#REF!</definedName>
    <definedName name="paul" localSheetId="2" hidden="1">#REF!</definedName>
    <definedName name="paul" localSheetId="1" hidden="1">#REF!</definedName>
    <definedName name="paul" hidden="1">#REF!</definedName>
    <definedName name="Payment_Date" localSheetId="11">DATE(YEAR(Loan_Start),MONTH(Loan_Start)+Payment_Number,DAY(Loan_Start))</definedName>
    <definedName name="Payment_Date" localSheetId="12">DATE(YEAR(Loan_Start),MONTH(Loan_Start)+Payment_Number,DAY(Loan_Start))</definedName>
    <definedName name="PENSIONS_PSP" localSheetId="11">#REF!</definedName>
    <definedName name="PENSIONS_PSP" localSheetId="12">#REF!</definedName>
    <definedName name="pesc1" localSheetId="10" hidden="1">{#N/A,#N/A,FALSE,"Aging Summary";#N/A,#N/A,FALSE,"Ratio Analysis";#N/A,#N/A,FALSE,"Test 120 Day Accts";#N/A,#N/A,FALSE,"Tickmarks"}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localSheetId="10" hidden="1">{#N/A,#N/A,FALSE,"EXPENSE"}</definedName>
    <definedName name="piiiiii" hidden="1">{#N/A,#N/A,FALSE,"EXPENSE"}</definedName>
    <definedName name="PIIIVDC" localSheetId="11">#REF!</definedName>
    <definedName name="PIIIVDC" localSheetId="12">#REF!</definedName>
    <definedName name="po" localSheetId="10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folio_One_Risk_Return_Labels" hidden="1">#REF!</definedName>
    <definedName name="Porfolio_One_Risk_Return_X_Data" hidden="1">#REF!</definedName>
    <definedName name="Porfolio_One_Risk_Return_Y_Data" hidden="1">#REF!</definedName>
    <definedName name="Porfolio_One_Risk_Return_Z_Data" hidden="1">#REF!</definedName>
    <definedName name="Port_One_Correct_Risk_Reward_Labels" hidden="1">#REF!</definedName>
    <definedName name="Port_One_Correct_Risk_Reward_X_Data" hidden="1">#REF!</definedName>
    <definedName name="Port_One_Correct_Risk_Reward_Y_Data" hidden="1">#REF!</definedName>
    <definedName name="Port_One_Correct_Risk_Reward_Z_Data" hidden="1">#REF!</definedName>
    <definedName name="Port_One_Tech_Risk_New_Labels" hidden="1">#REF!</definedName>
    <definedName name="Port_One_Tech_Risk_New_X_Data" hidden="1">#REF!</definedName>
    <definedName name="Port_One_Tech_Risk_New_Y_Data" hidden="1">#REF!</definedName>
    <definedName name="Port_One_Tech_Risk_New_Z_Data" hidden="1">#REF!</definedName>
    <definedName name="Port_Three_Risk_Return_Labels" hidden="1">#REF!</definedName>
    <definedName name="Port_Three_Risk_Return_X_Data" hidden="1">#REF!</definedName>
    <definedName name="Port_Three_Risk_Return_Y_Data" hidden="1">#REF!</definedName>
    <definedName name="Port_Three_Risk_Return_Z_Data" hidden="1">#REF!</definedName>
    <definedName name="PostRetire" localSheetId="11">#REF!</definedName>
    <definedName name="PostRetire" localSheetId="12">#REF!</definedName>
    <definedName name="ppdroyal" localSheetId="11">#REF!</definedName>
    <definedName name="ppdroyal" localSheetId="12">#REF!</definedName>
    <definedName name="ppp" localSheetId="10" hidden="1">{#N/A,#N/A,FALSE,"Aging Summary";#N/A,#N/A,FALSE,"Ratio Analysis";#N/A,#N/A,FALSE,"Test 120 Day Accts";#N/A,#N/A,FALSE,"Tickmarks"}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localSheetId="10" hidden="1">{#N/A,#N/A,FALSE,"ALLOC"}</definedName>
    <definedName name="ppppppp" hidden="1">{#N/A,#N/A,FALSE,"ALLOC"}</definedName>
    <definedName name="pppppppp" localSheetId="10" hidden="1">{#N/A,#N/A,FALSE,"EXPENSE"}</definedName>
    <definedName name="pppppppp" hidden="1">{#N/A,#N/A,FALSE,"EXPENSE"}</definedName>
    <definedName name="PREFLL" localSheetId="11">#REF!</definedName>
    <definedName name="PREFLL" localSheetId="12">#REF!</definedName>
    <definedName name="PREFPP" localSheetId="11">#REF!</definedName>
    <definedName name="PREFPP" localSheetId="12">#REF!</definedName>
    <definedName name="PREPAYMENTS" localSheetId="11">#REF!</definedName>
    <definedName name="PREPAYMENTS" localSheetId="12">#REF!</definedName>
    <definedName name="PriceRange" hidden="1">OFFSET([0]!PriceRangeMain,5,0,COUNTA([0]!PriceRangeMain)-COUNTA(#REF!),1)</definedName>
    <definedName name="PriceRangeMain" hidden="1">#REF!</definedName>
    <definedName name="_xlnm.Print_Area" localSheetId="11">'C-8 2019'!$A$1:$O$49</definedName>
    <definedName name="_xlnm.Print_Area" localSheetId="12">'C-8 2019 Reasons'!$A$1:$O$49</definedName>
    <definedName name="_xlnm.Print_Area" localSheetId="3">'Test Year 1'!$A$1:$P$48</definedName>
    <definedName name="_xlnm.Print_Area" localSheetId="2">'Test Year 2'!$A$1:$P$48</definedName>
    <definedName name="_xlnm.Print_Area" localSheetId="1">'Test Year 3'!$A$1:$P$49</definedName>
    <definedName name="Print_Area_MI" localSheetId="11">#REF!</definedName>
    <definedName name="Print_Area_MI" localSheetId="12">#REF!</definedName>
    <definedName name="Print_Area_Reset" localSheetId="11">OFFSET(Full_Print,0,0,Last_Row)</definedName>
    <definedName name="Print_Area_Reset" localSheetId="12">OFFSET(Full_Print,0,0,Last_Row)</definedName>
    <definedName name="_xlnm.Print_Titles" localSheetId="11">#REF!</definedName>
    <definedName name="_xlnm.Print_Titles" localSheetId="12">#REF!</definedName>
    <definedName name="Print_Titles_MI" localSheetId="11">#REF!</definedName>
    <definedName name="Print_Titles_MI" localSheetId="12">#REF!</definedName>
    <definedName name="Prior_Flow_Through" localSheetId="11">#REF!</definedName>
    <definedName name="Prior_Flow_Through" localSheetId="12">#REF!</definedName>
    <definedName name="PRIORMOBUDGET" localSheetId="11">#REF!</definedName>
    <definedName name="PRIORMOBUDGET" localSheetId="12">#REF!</definedName>
    <definedName name="PRIORYRACCURMO" localSheetId="11">#REF!</definedName>
    <definedName name="PRIORYRACCURMO" localSheetId="12">#REF!</definedName>
    <definedName name="Product_S_Curve_Labels" hidden="1">#REF!</definedName>
    <definedName name="Product_S_Curve_X_Data" hidden="1">#REF!</definedName>
    <definedName name="ProfSrvs" localSheetId="11">#REF!</definedName>
    <definedName name="ProfSrvs" localSheetId="12">#REF!</definedName>
    <definedName name="PROPERTY_TAXES" localSheetId="11">#REF!</definedName>
    <definedName name="PROPERTY_TAXES" localSheetId="12">#REF!</definedName>
    <definedName name="PURC_BASE" localSheetId="11">#REF!</definedName>
    <definedName name="PURC_BASE" localSheetId="12">#REF!</definedName>
    <definedName name="PURC_INT" localSheetId="11">#REF!</definedName>
    <definedName name="PURC_INT" localSheetId="12">#REF!</definedName>
    <definedName name="PURC_PEAK" localSheetId="11">#REF!</definedName>
    <definedName name="PURC_PEAK" localSheetId="12">#REF!</definedName>
    <definedName name="qqqqq" localSheetId="10" hidden="1">{#N/A,#N/A,FALSE,"EXPENSE"}</definedName>
    <definedName name="qqqqq" hidden="1">{#N/A,#N/A,FALSE,"EXPENSE"}</definedName>
    <definedName name="Quarter" localSheetId="11">#REF!</definedName>
    <definedName name="Quarter" localSheetId="12">#REF!</definedName>
    <definedName name="qw" localSheetId="10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il1" localSheetId="11">#REF!</definedName>
    <definedName name="Rail1" localSheetId="12">#REF!</definedName>
    <definedName name="Rail2" localSheetId="11">#REF!</definedName>
    <definedName name="Rail2" localSheetId="12">#REF!</definedName>
    <definedName name="Rail3" localSheetId="11">#REF!</definedName>
    <definedName name="Rail3" localSheetId="12">#REF!</definedName>
    <definedName name="range" localSheetId="10" hidden="1">{#N/A,#N/A,FALSE,"EXPENSE"}</definedName>
    <definedName name="range" hidden="1">{#N/A,#N/A,FALSE,"EXPENSE"}</definedName>
    <definedName name="range2" hidden="1">{#N/A,#N/A,FALSE,"EXPENSE"}</definedName>
    <definedName name="range3" localSheetId="10" hidden="1">{#N/A,#N/A,FALSE,"EXPENSE"}</definedName>
    <definedName name="range3" hidden="1">{#N/A,#N/A,FALSE,"EXPENSE"}</definedName>
    <definedName name="rap" hidden="1">{"Page 1",#N/A,FALSE,"Sheet1";"Page 2",#N/A,FALSE,"Sheet1"}</definedName>
    <definedName name="Rate1" localSheetId="11">#REF!</definedName>
    <definedName name="Rate1" localSheetId="12">#REF!</definedName>
    <definedName name="RBN" localSheetId="11">#REF!</definedName>
    <definedName name="RBN" localSheetId="12">#REF!</definedName>
    <definedName name="reagsrgsrgfaefda" localSheetId="10" hidden="1">{#N/A,#N/A,FALSE,"ALLOC"}</definedName>
    <definedName name="reagsrgsrgfaefda" hidden="1">{#N/A,#N/A,FALSE,"ALLOC"}</definedName>
    <definedName name="RECBOOK" localSheetId="11">#REF!</definedName>
    <definedName name="RECBOOK" localSheetId="12">#REF!</definedName>
    <definedName name="RECON" localSheetId="11">#REF!</definedName>
    <definedName name="RECON" localSheetId="12">#REF!</definedName>
    <definedName name="Reconciliation" localSheetId="11">#REF!</definedName>
    <definedName name="Reconciliation" localSheetId="12">#REF!</definedName>
    <definedName name="Reg_Asset__YTD" localSheetId="11">#REF!</definedName>
    <definedName name="Reg_Asset__YTD" localSheetId="12">#REF!</definedName>
    <definedName name="Reg_Asset_Amort" localSheetId="11">#REF!</definedName>
    <definedName name="Reg_Asset_Amort" localSheetId="12">#REF!</definedName>
    <definedName name="Reg_Asset_CM" localSheetId="11">#REF!</definedName>
    <definedName name="Reg_Asset_CM" localSheetId="12">#REF!</definedName>
    <definedName name="Reg_Liab__YTD" localSheetId="11">#REF!</definedName>
    <definedName name="Reg_Liab__YTD" localSheetId="12">#REF!</definedName>
    <definedName name="Reg_Liab_Amort" localSheetId="11">#REF!</definedName>
    <definedName name="Reg_Liab_Amort" localSheetId="12">#REF!</definedName>
    <definedName name="Reg_Liab_CM" localSheetId="11">#REF!</definedName>
    <definedName name="Reg_Liab_CM" localSheetId="12">#REF!</definedName>
    <definedName name="REG_PRAC" localSheetId="11">#REF!</definedName>
    <definedName name="REG_PRAC" localSheetId="12">#REF!</definedName>
    <definedName name="REGUALRFAC" localSheetId="11">#REF!</definedName>
    <definedName name="REGUALRFAC" localSheetId="12">#REF!</definedName>
    <definedName name="REGULAR" localSheetId="11">#REF!</definedName>
    <definedName name="REGULAR" localSheetId="12">#REF!</definedName>
    <definedName name="RENT_HOLIDAY_OFFICE_LEASE" localSheetId="11">#REF!</definedName>
    <definedName name="RENT_HOLIDAY_OFFICE_LEASE" localSheetId="12">#REF!</definedName>
    <definedName name="ReportGroup" hidden="1">0</definedName>
    <definedName name="request" localSheetId="11">#REF!</definedName>
    <definedName name="request" localSheetId="12">#REF!</definedName>
    <definedName name="rest" hidden="1">#REF!</definedName>
    <definedName name="ret" localSheetId="10" hidden="1">{#N/A,#N/A,FALSE,"Aging Summary";#N/A,#N/A,FALSE,"Ratio Analysis";#N/A,#N/A,FALSE,"Test 120 Day Accts";#N/A,#N/A,FALSE,"Tickmarks"}</definedName>
    <definedName name="ret" localSheetId="0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ailVariance" localSheetId="11">#REF!</definedName>
    <definedName name="RetailVariance" localSheetId="12">#REF!</definedName>
    <definedName name="RETPVVAR" localSheetId="11">#REF!</definedName>
    <definedName name="RETPVVAR" localSheetId="12">#REF!</definedName>
    <definedName name="RETURN" localSheetId="11">#REF!</definedName>
    <definedName name="RETURN" localSheetId="12">#REF!</definedName>
    <definedName name="rew4wwer" localSheetId="10" hidden="1">{#N/A,#N/A,FALSE,"EXPENSE"}</definedName>
    <definedName name="rew4wwer" hidden="1">{#N/A,#N/A,FALSE,"EXPENSE"}</definedName>
    <definedName name="rfgfdcvc" localSheetId="10" hidden="1">{#N/A,#N/A,FALSE,"ALLOC"}</definedName>
    <definedName name="rfgfdcvc" hidden="1">{#N/A,#N/A,FALSE,"ALLOC"}</definedName>
    <definedName name="rfsetgthnyukmgff" localSheetId="10" hidden="1">{#N/A,#N/A,FALSE,"EXPENSE"}</definedName>
    <definedName name="rfsetgthnyukmgff" hidden="1">{#N/A,#N/A,FALSE,"EXPENSE"}</definedName>
    <definedName name="rfwaerwaerwerwe" localSheetId="10" hidden="1">{#N/A,#N/A,FALSE,"EXPENSE"}</definedName>
    <definedName name="rfwaerwaerwerwe" hidden="1">{#N/A,#N/A,FALSE,"EXPENSE"}</definedName>
    <definedName name="rgrg" hidden="1">#REF!</definedName>
    <definedName name="RID" localSheetId="11">#REF!</definedName>
    <definedName name="RID" localSheetId="12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cctNames" localSheetId="11">#REF!</definedName>
    <definedName name="rngAcctNames" localSheetId="12">#REF!</definedName>
    <definedName name="rngAddonTemplate" hidden="1">#REF!</definedName>
    <definedName name="rngCopyFormulasSource" hidden="1">#REF!</definedName>
    <definedName name="rngCWIPBalData" localSheetId="11">#REF!</definedName>
    <definedName name="rngCWIPBalData" localSheetId="12">#REF!</definedName>
    <definedName name="rngCWIPBalEntities" localSheetId="11">#REF!</definedName>
    <definedName name="rngCWIPBalEntities" localSheetId="12">#REF!</definedName>
    <definedName name="rngData" localSheetId="11">#REF!</definedName>
    <definedName name="rngData" localSheetId="12">#REF!</definedName>
    <definedName name="rngDates" localSheetId="11">#REF!</definedName>
    <definedName name="rngDates" localSheetId="12">#REF!</definedName>
    <definedName name="rngDocket" localSheetId="11">#REF!</definedName>
    <definedName name="rngDocket" localSheetId="12">#REF!</definedName>
    <definedName name="rngProjNames" localSheetId="11">#REF!</definedName>
    <definedName name="rngProjNames" localSheetId="12">#REF!</definedName>
    <definedName name="rngRateTypeList" localSheetId="11">#REF!</definedName>
    <definedName name="rngRateTypeList" localSheetId="12">#REF!</definedName>
    <definedName name="rngScaleFctr" localSheetId="11">#REF!</definedName>
    <definedName name="rngScaleFctr" localSheetId="12">#REF!</definedName>
    <definedName name="rngWitness" localSheetId="11">#REF!</definedName>
    <definedName name="rngWitness" localSheetId="12">#REF!</definedName>
    <definedName name="rrr" hidden="1">{"capital",#N/A,FALSE,"Analysis";"input data",#N/A,FALSE,"Analysis"}</definedName>
    <definedName name="rt" localSheetId="10" hidden="1">{#N/A,#N/A,FALSE,"Aging Summary";#N/A,#N/A,FALSE,"Ratio Analysis";#N/A,#N/A,FALSE,"Test 120 Day Accts";#N/A,#N/A,FALSE,"Tickmarks"}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T" localSheetId="11">#REF!</definedName>
    <definedName name="RTT" localSheetId="12">#REF!</definedName>
    <definedName name="rtyrsygyuiukhjghgt" localSheetId="10" hidden="1">{#N/A,#N/A,FALSE,"EXPENSE"}</definedName>
    <definedName name="rtyrsygyuiukhjghgt" hidden="1">{#N/A,#N/A,FALSE,"EXPENSE"}</definedName>
    <definedName name="rtyrtyrty" localSheetId="10" hidden="1">{#N/A,#N/A,FALSE,"ALLOC"}</definedName>
    <definedName name="rtyrtyrty" hidden="1">{#N/A,#N/A,FALSE,"ALLOC"}</definedName>
    <definedName name="rwerfwerewrew" localSheetId="10" hidden="1">{#N/A,#N/A,FALSE,"ALLOC"}</definedName>
    <definedName name="rwerfwerewrew" hidden="1">{#N/A,#N/A,FALSE,"ALLOC"}</definedName>
    <definedName name="rysrysrtygthgh" localSheetId="10" hidden="1">{#N/A,#N/A,FALSE,"EXPENSE"}</definedName>
    <definedName name="rysrysrtygthgh" hidden="1">{#N/A,#N/A,FALSE,"EXPENSE"}</definedName>
    <definedName name="s__cat_temp" localSheetId="11">#REF!</definedName>
    <definedName name="s__cat_temp" localSheetId="12">#REF!</definedName>
    <definedName name="S1Qtr1" localSheetId="11">#REF!</definedName>
    <definedName name="S1Qtr1" localSheetId="12">#REF!</definedName>
    <definedName name="S1Qtr2" localSheetId="11">#REF!</definedName>
    <definedName name="S1Qtr2" localSheetId="12">#REF!</definedName>
    <definedName name="S1Qtr3" localSheetId="11">#REF!</definedName>
    <definedName name="S1Qtr3" localSheetId="12">#REF!</definedName>
    <definedName name="S1Qtr4" localSheetId="11">#REF!</definedName>
    <definedName name="S1Qtr4" localSheetId="12">#REF!</definedName>
    <definedName name="sa" localSheetId="10" hidden="1">{#N/A,#N/A,FALSE,"Aging Summary";#N/A,#N/A,FALSE,"Ratio Analysis";#N/A,#N/A,FALSE,"Test 120 Day Accts";#N/A,#N/A,FALSE,"Tickmarks"}</definedName>
    <definedName name="sa" localSheetId="0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nddunerecon" localSheetId="11">#REF!</definedName>
    <definedName name="sanddunerecon" localSheetId="12">#REF!</definedName>
    <definedName name="SAPBEXdnldView" hidden="1">"446WX5JSQEDTJ1NXGMPPIICZ8"</definedName>
    <definedName name="SAPBEXsysID" hidden="1">"UGP"</definedName>
    <definedName name="sc" hidden="1">{"Page 1",#N/A,FALSE,"Sheet1";"Page 2",#N/A,FALSE,"Sheet1"}</definedName>
    <definedName name="Scatter_of_Projects_Labels" hidden="1">#REF!</definedName>
    <definedName name="Scatter_of_Projects_X_Data" hidden="1">#REF!</definedName>
    <definedName name="Scatter_of_Projects_Y_Data" hidden="1">#REF!</definedName>
    <definedName name="Scatter_of_Projects_Z_Data" hidden="1">#REF!</definedName>
    <definedName name="scott" localSheetId="11">#REF!</definedName>
    <definedName name="scott" localSheetId="12">#REF!</definedName>
    <definedName name="SCR_Feb02_Transactions" localSheetId="11">#REF!</definedName>
    <definedName name="SCR_Feb02_Transactions" localSheetId="12">#REF!</definedName>
    <definedName name="SCRCDeferredTax" localSheetId="11">#REF!</definedName>
    <definedName name="SCRCDeferredTax" localSheetId="12">#REF!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BRING" localSheetId="11">#REF!</definedName>
    <definedName name="SEBRING" localSheetId="12">#REF!</definedName>
    <definedName name="Sect162m" localSheetId="11">#REF!</definedName>
    <definedName name="Sect162m" localSheetId="12">#REF!</definedName>
    <definedName name="SECTION_1341" localSheetId="11">#REF!</definedName>
    <definedName name="SECTION_1341" localSheetId="12">#REF!</definedName>
    <definedName name="SELF_INS" localSheetId="11">#REF!</definedName>
    <definedName name="SELF_INS" localSheetId="12">#REF!</definedName>
    <definedName name="sencount" hidden="1">1</definedName>
    <definedName name="SEP_1" localSheetId="11">#REF!</definedName>
    <definedName name="SEP_1" localSheetId="12">#REF!</definedName>
    <definedName name="SEP_3" localSheetId="11">#REF!</definedName>
    <definedName name="SEP_3" localSheetId="12">#REF!</definedName>
    <definedName name="SEP_A" localSheetId="11">#REF!</definedName>
    <definedName name="SEP_A" localSheetId="12">#REF!</definedName>
    <definedName name="SEP_B" localSheetId="11">#REF!</definedName>
    <definedName name="SEP_B" localSheetId="12">#REF!</definedName>
    <definedName name="SEP_C" localSheetId="11">#REF!</definedName>
    <definedName name="SEP_C" localSheetId="12">#REF!</definedName>
    <definedName name="SEP_D" localSheetId="11">#REF!</definedName>
    <definedName name="SEP_D" localSheetId="12">#REF!</definedName>
    <definedName name="Sept" localSheetId="11">#REF!</definedName>
    <definedName name="Sept" localSheetId="12">#REF!</definedName>
    <definedName name="SERP" localSheetId="11">#REF!</definedName>
    <definedName name="SERP" localSheetId="12">#REF!</definedName>
    <definedName name="SERPNormal" localSheetId="11">#REF!</definedName>
    <definedName name="SERPNormal" localSheetId="12">#REF!</definedName>
    <definedName name="sersadffasf" localSheetId="10" hidden="1">{#N/A,#N/A,FALSE,"ALLOC"}</definedName>
    <definedName name="sersadffasf" hidden="1">{#N/A,#N/A,FALSE,"ALLOC"}</definedName>
    <definedName name="sertearawertutyu" localSheetId="10" hidden="1">{#N/A,#N/A,FALSE,"EXPENSE"}</definedName>
    <definedName name="sertearawertutyu" hidden="1">{#N/A,#N/A,FALSE,"EXPENSE"}</definedName>
    <definedName name="sfsadfafsdaf" localSheetId="10" hidden="1">{#N/A,#N/A,FALSE,"EXPENSE"}</definedName>
    <definedName name="sfsadfafsdaf" hidden="1">{#N/A,#N/A,FALSE,"EXPENSE"}</definedName>
    <definedName name="ShadeISDAll" localSheetId="11">#REF!,#REF!,#REF!,#REF!,#REF!,#REF!,#REF!,#REF!,#REF!</definedName>
    <definedName name="ShadeISDAll" localSheetId="12">#REF!,#REF!,#REF!,#REF!,#REF!,#REF!,#REF!,#REF!,#REF!</definedName>
    <definedName name="sit_m_1" localSheetId="11">#REF!</definedName>
    <definedName name="sit_m_1" localSheetId="12">#REF!</definedName>
    <definedName name="sit_request" localSheetId="11">#REF!</definedName>
    <definedName name="sit_request" localSheetId="12">#REF!</definedName>
    <definedName name="split" localSheetId="11">#REF!</definedName>
    <definedName name="split" localSheetId="12">#REF!</definedName>
    <definedName name="spoc" hidden="1">{"Page 1",#N/A,FALSE,"Sheet1";"Page 2",#N/A,FALSE,"Sheet1"}</definedName>
    <definedName name="Spouse" localSheetId="11">#REF!</definedName>
    <definedName name="Spouse" localSheetId="12">#REF!</definedName>
    <definedName name="srfaedtgthjtdhfdg" localSheetId="10" hidden="1">{#N/A,#N/A,FALSE,"EXPENSE"}</definedName>
    <definedName name="srfaedtgthjtdhfdg" hidden="1">{#N/A,#N/A,FALSE,"EXPENSE"}</definedName>
    <definedName name="ssss" localSheetId="10" hidden="1">{#N/A,#N/A,FALSE,"EXPENSE"}</definedName>
    <definedName name="ssss" hidden="1">{#N/A,#N/A,FALSE,"EXPENSE"}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ingPoint" hidden="1">#REF!</definedName>
    <definedName name="STATE" localSheetId="11">#REF!</definedName>
    <definedName name="STATE" localSheetId="12">#REF!</definedName>
    <definedName name="state_request" localSheetId="11">#REF!</definedName>
    <definedName name="state_request" localSheetId="12">#REF!</definedName>
    <definedName name="STOCKHOLDERS_EQUITY" localSheetId="11">#REF!</definedName>
    <definedName name="STOCKHOLDERS_EQUITY" localSheetId="12">#REF!</definedName>
    <definedName name="stratfordrecon" localSheetId="11">#REF!</definedName>
    <definedName name="stratfordrecon" localSheetId="12">#REF!</definedName>
    <definedName name="STRATIFIED_FUEL_CHARGE_CALCULATION" localSheetId="11">#REF!</definedName>
    <definedName name="STRATIFIED_FUEL_CHARGE_CALCULATION" localSheetId="12">#REF!</definedName>
    <definedName name="STS" localSheetId="11">#REF!</definedName>
    <definedName name="STS" localSheetId="12">#REF!</definedName>
    <definedName name="stsaeryyjiutjdhg" localSheetId="10" hidden="1">{#N/A,#N/A,FALSE,"EXPENSE"}</definedName>
    <definedName name="stsaeryyjiutjdhg" hidden="1">{#N/A,#N/A,FALSE,"EXPENSE"}</definedName>
    <definedName name="Stupid" hidden="1">0</definedName>
    <definedName name="SUM" localSheetId="11">#REF!</definedName>
    <definedName name="SUM" localSheetId="12">#REF!</definedName>
    <definedName name="SUMMARY" localSheetId="11">#REF!</definedName>
    <definedName name="SUMMARY" localSheetId="12">#REF!</definedName>
    <definedName name="Swvu.print2." localSheetId="10" hidden="1">#REF!</definedName>
    <definedName name="Swvu.print2." hidden="1">#REF!</definedName>
    <definedName name="Swvu.print3." localSheetId="10" hidden="1">#REF!</definedName>
    <definedName name="Swvu.print3." hidden="1">#REF!</definedName>
    <definedName name="T" localSheetId="11">#REF!</definedName>
    <definedName name="T" localSheetId="12">#REF!</definedName>
    <definedName name="t5terer" localSheetId="10" hidden="1">{#N/A,#N/A,FALSE,"EXPENSE"}</definedName>
    <definedName name="t5terer" hidden="1">{#N/A,#N/A,FALSE,"EXPENSE"}</definedName>
    <definedName name="taxable_plant" localSheetId="11">INDEX(bs_netplant,1,period_summary_col)</definedName>
    <definedName name="taxable_plant" localSheetId="12">INDEX(bs_netplant,1,period_summary_col)</definedName>
    <definedName name="TAXDEP" localSheetId="11">#REF!</definedName>
    <definedName name="TAXDEP" localSheetId="12">#REF!</definedName>
    <definedName name="TAXINC" localSheetId="11">#REF!</definedName>
    <definedName name="TAXINC" localSheetId="12">#REF!</definedName>
    <definedName name="TAXSALV" localSheetId="11">#REF!</definedName>
    <definedName name="TAXSALV" localSheetId="12">#REF!</definedName>
    <definedName name="TDS" localSheetId="11">#REF!</definedName>
    <definedName name="TDS" localSheetId="12">#REF!</definedName>
    <definedName name="team" hidden="1">255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st" hidden="1">{"Reconciliation 151",#N/A,FALSE,"A"}</definedName>
    <definedName name="test1" hidden="1">{"Page 1",#N/A,FALSE,"Sheet1";"Page 2",#N/A,FALSE,"Sheet1"}</definedName>
    <definedName name="test2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localSheetId="10" hidden="1">{#N/A,#N/A,FALSE,"EXPENSE"}</definedName>
    <definedName name="tgrgfdgfdg" hidden="1">{#N/A,#N/A,FALSE,"EXPENSE"}</definedName>
    <definedName name="TITLES" localSheetId="11">#REF!</definedName>
    <definedName name="TITLES" localSheetId="12">#REF!</definedName>
    <definedName name="TITLES2" localSheetId="11">#REF!</definedName>
    <definedName name="TITLES2" localSheetId="12">#REF!</definedName>
    <definedName name="tom" localSheetId="10" hidden="1">{#N/A,#N/A,FALSE,"EXPENSE"}</definedName>
    <definedName name="tom" hidden="1">{#N/A,#N/A,FALSE,"EXPENSE"}</definedName>
    <definedName name="ton" localSheetId="10" hidden="1">{#N/A,#N/A,FALSE,"EXPENSE"}</definedName>
    <definedName name="ton" hidden="1">{#N/A,#N/A,FALSE,"EXPENSE"}</definedName>
    <definedName name="TOP" localSheetId="11">#REF!</definedName>
    <definedName name="TOP" localSheetId="12">#REF!</definedName>
    <definedName name="topp" localSheetId="11">#REF!</definedName>
    <definedName name="topp" localSheetId="12">#REF!</definedName>
    <definedName name="Total_Lease_Interest" localSheetId="11">#REF!</definedName>
    <definedName name="Total_Lease_Interest" localSheetId="12">#REF!</definedName>
    <definedName name="Total_Lease_Payments" localSheetId="11">#REF!</definedName>
    <definedName name="Total_Lease_Payments" localSheetId="12">#REF!</definedName>
    <definedName name="Total_Lease_Principal" localSheetId="11">#REF!</definedName>
    <definedName name="Total_Lease_Principal" localSheetId="12">#REF!</definedName>
    <definedName name="Total_Payment" localSheetId="11">Scheduled_Payment+Extra_Payment</definedName>
    <definedName name="Total_Payment" localSheetId="12">Scheduled_Payment+Extra_Payment</definedName>
    <definedName name="Total1" localSheetId="11">#REF!</definedName>
    <definedName name="Total1" localSheetId="12">#REF!</definedName>
    <definedName name="total2" localSheetId="11">#REF!</definedName>
    <definedName name="total2" localSheetId="12">#REF!</definedName>
    <definedName name="total3" localSheetId="11">#REF!</definedName>
    <definedName name="total3" localSheetId="12">#REF!</definedName>
    <definedName name="TP.1" localSheetId="11">#REF!</definedName>
    <definedName name="TP.1" localSheetId="12">#REF!</definedName>
    <definedName name="TP_Footer_User" hidden="1">"combsk"</definedName>
    <definedName name="TP_Footer_Version" hidden="1">"v4.00"</definedName>
    <definedName name="TPAYNE" hidden="1">#REF!</definedName>
    <definedName name="tre" localSheetId="10" hidden="1">{#N/A,#N/A,FALSE,"Aging Summary";#N/A,#N/A,FALSE,"Ratio Analysis";#N/A,#N/A,FALSE,"Test 120 Day Accts";#N/A,#N/A,FALSE,"Tickmarks"}</definedName>
    <definedName name="tre" localSheetId="0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rtesrtresrftg" localSheetId="10" hidden="1">{#N/A,#N/A,FALSE,"EXPENSE"}</definedName>
    <definedName name="tresrtesrtresrftg" hidden="1">{#N/A,#N/A,FALSE,"EXPENSE"}</definedName>
    <definedName name="tresytyuijiukuyjfghgh" localSheetId="10" hidden="1">{#N/A,#N/A,FALSE,"EXPENSE"}</definedName>
    <definedName name="tresytyuijiukuyjfghgh" hidden="1">{#N/A,#N/A,FALSE,"EXPENSE"}</definedName>
    <definedName name="trtertertret" localSheetId="10" hidden="1">{#N/A,#N/A,FALSE,"EXPENSE"}</definedName>
    <definedName name="trtertertret" hidden="1">{#N/A,#N/A,FALSE,"EXPENSE"}</definedName>
    <definedName name="tterr4r4" localSheetId="10" hidden="1">{#N/A,#N/A,FALSE,"ALLOC"}</definedName>
    <definedName name="tterr4r4" hidden="1">{#N/A,#N/A,FALSE,"ALLOC"}</definedName>
    <definedName name="ttttt" localSheetId="10" hidden="1">{#N/A,#N/A,FALSE,"EXPENSE"}</definedName>
    <definedName name="ttttt" hidden="1">{#N/A,#N/A,FALSE,"EXPENSE"}</definedName>
    <definedName name="ttttttt" localSheetId="10" hidden="1">{#N/A,#N/A,FALSE,"ALLOC"}</definedName>
    <definedName name="ttttttt" hidden="1">{#N/A,#N/A,FALSE,"ALLOC"}</definedName>
    <definedName name="ttttttttttttt" localSheetId="10" hidden="1">{#N/A,#N/A,FALSE,"EXPENSE"}</definedName>
    <definedName name="ttttttttttttt" hidden="1">{#N/A,#N/A,FALSE,"EXPENSE"}</definedName>
    <definedName name="tutututu" localSheetId="10" hidden="1">{#N/A,#N/A,FALSE,"ALLOC"}</definedName>
    <definedName name="tutututu" hidden="1">{#N/A,#N/A,FALSE,"ALLOC"}</definedName>
    <definedName name="twelvemonths" localSheetId="11">#REF!</definedName>
    <definedName name="twelvemonths" localSheetId="12">#REF!</definedName>
    <definedName name="TWELVEMOS.A.AND.G.MAINT" localSheetId="11">#REF!</definedName>
    <definedName name="TWELVEMOS.A.AND.G.MAINT" localSheetId="12">#REF!</definedName>
    <definedName name="TWELVEMOS.A.AND.G.OPER" localSheetId="11">#REF!</definedName>
    <definedName name="TWELVEMOS.A.AND.G.OPER" localSheetId="12">#REF!</definedName>
    <definedName name="TWELVEMOS.AFUDC" localSheetId="11">#REF!</definedName>
    <definedName name="TWELVEMOS.AFUDC" localSheetId="12">#REF!</definedName>
    <definedName name="TWELVEMOS.AMORTIZATION" localSheetId="11">#REF!</definedName>
    <definedName name="TWELVEMOS.AMORTIZATION" localSheetId="12">#REF!</definedName>
    <definedName name="TWELVEMOS.CUSTOMER.EXP" localSheetId="11">#REF!</definedName>
    <definedName name="TWELVEMOS.CUSTOMER.EXP" localSheetId="12">#REF!</definedName>
    <definedName name="TWELVEMOS.DEF.FUEL" localSheetId="11">#REF!</definedName>
    <definedName name="TWELVEMOS.DEF.FUEL" localSheetId="12">#REF!</definedName>
    <definedName name="TWELVEMOS.DEPR.AND.AMORT" localSheetId="11">#REF!</definedName>
    <definedName name="TWELVEMOS.DEPR.AND.AMORT" localSheetId="12">#REF!</definedName>
    <definedName name="TWELVEMOS.DEPRECIATION" localSheetId="11">#REF!</definedName>
    <definedName name="TWELVEMOS.DEPRECIATION" localSheetId="12">#REF!</definedName>
    <definedName name="TWELVEMOS.DISTRIBUTION.MAINT" localSheetId="11">#REF!</definedName>
    <definedName name="TWELVEMOS.DISTRIBUTION.MAINT" localSheetId="12">#REF!</definedName>
    <definedName name="TWELVEMOS.DISTRIBUTION.OPER" localSheetId="11">#REF!</definedName>
    <definedName name="TWELVEMOS.DISTRIBUTION.OPER" localSheetId="12">#REF!</definedName>
    <definedName name="TWELVEMOS.DIVIDENDS" localSheetId="11">#REF!</definedName>
    <definedName name="TWELVEMOS.DIVIDENDS" localSheetId="12">#REF!</definedName>
    <definedName name="TWELVEMOS.ECCR" localSheetId="11">#REF!</definedName>
    <definedName name="TWELVEMOS.ECCR" localSheetId="12">#REF!</definedName>
    <definedName name="TWELVEMOS.FUEL.AND.PURPOWER" localSheetId="11">#REF!</definedName>
    <definedName name="TWELVEMOS.FUEL.AND.PURPOWER" localSheetId="12">#REF!</definedName>
    <definedName name="TWELVEMOS.FUEL.HANDLING" localSheetId="11">#REF!</definedName>
    <definedName name="TWELVEMOS.FUEL.HANDLING" localSheetId="12">#REF!</definedName>
    <definedName name="TWELVEMOS.INTEREST.CHARGES" localSheetId="11">#REF!</definedName>
    <definedName name="TWELVEMOS.INTEREST.CHARGES" localSheetId="12">#REF!</definedName>
    <definedName name="TWELVEMOS.INTEREST.LONGTERM.DEBT" localSheetId="11">#REF!</definedName>
    <definedName name="TWELVEMOS.INTEREST.LONGTERM.DEBT" localSheetId="12">#REF!</definedName>
    <definedName name="TWELVEMOS.NONOPER.TAXES" localSheetId="11">#REF!</definedName>
    <definedName name="TWELVEMOS.NONOPER.TAXES" localSheetId="12">#REF!</definedName>
    <definedName name="TWELVEMOS.NUCLEAR.GENERATION.MAINT" localSheetId="11">#REF!</definedName>
    <definedName name="TWELVEMOS.NUCLEAR.GENERATION.MAINT" localSheetId="12">#REF!</definedName>
    <definedName name="TWELVEMOS.NUCLEAR.GENERATION.OPER" localSheetId="11">#REF!</definedName>
    <definedName name="TWELVEMOS.NUCLEAR.GENERATION.OPER" localSheetId="12">#REF!</definedName>
    <definedName name="TWELVEMOS.OPER.REVENUES" localSheetId="11">#REF!</definedName>
    <definedName name="TWELVEMOS.OPER.REVENUES" localSheetId="12">#REF!</definedName>
    <definedName name="TWELVEMOS.OPER.TAXES" localSheetId="11">#REF!</definedName>
    <definedName name="TWELVEMOS.OPER.TAXES" localSheetId="12">#REF!</definedName>
    <definedName name="TWELVEMOS.OPER_AND_MAINT.EXPS" localSheetId="11">#REF!</definedName>
    <definedName name="TWELVEMOS.OPER_AND_MAINT.EXPS" localSheetId="12">#REF!</definedName>
    <definedName name="TWELVEMOS.OTH.INC_AND_DEDUCTIONS" localSheetId="11">#REF!</definedName>
    <definedName name="TWELVEMOS.OTH.INC_AND_DEDUCTIONS" localSheetId="12">#REF!</definedName>
    <definedName name="TWELVEMOS.OTH.POWER.GEN.MAINT" localSheetId="11">#REF!</definedName>
    <definedName name="TWELVEMOS.OTH.POWER.GEN.MAINT" localSheetId="12">#REF!</definedName>
    <definedName name="TWELVEMOS.OTH.POWER.GEN.OPER" localSheetId="11">#REF!</definedName>
    <definedName name="TWELVEMOS.OTH.POWER.GEN.OPER" localSheetId="12">#REF!</definedName>
    <definedName name="TWELVEMOS.OTH.POWER.SUPPLY.OPER" localSheetId="11">#REF!</definedName>
    <definedName name="TWELVEMOS.OTH.POWER.SUPPLY.OPER" localSheetId="12">#REF!</definedName>
    <definedName name="TWELVEMOS.OTH.TAXES.NONOPER" localSheetId="11">#REF!</definedName>
    <definedName name="TWELVEMOS.OTH.TAXES.NONOPER" localSheetId="12">#REF!</definedName>
    <definedName name="TWELVEMOS.OTH.TAXES.OPER" localSheetId="11">#REF!</definedName>
    <definedName name="TWELVEMOS.OTH.TAXES.OPER" localSheetId="12">#REF!</definedName>
    <definedName name="TWELVEMOS.PURPOWER.NONREC" localSheetId="11">#REF!</definedName>
    <definedName name="TWELVEMOS.PURPOWER.NONREC" localSheetId="12">#REF!</definedName>
    <definedName name="TWELVEMOS.STEAM.GENERATION.MAINT" localSheetId="11">#REF!</definedName>
    <definedName name="TWELVEMOS.STEAM.GENERATION.MAINT" localSheetId="12">#REF!</definedName>
    <definedName name="TWELVEMOS.STEAM.GENERATION.OPER" localSheetId="11">#REF!</definedName>
    <definedName name="TWELVEMOS.STEAM.GENERATION.OPER" localSheetId="12">#REF!</definedName>
    <definedName name="TWELVEMOS.TOTAL.PROD.EXPS" localSheetId="11">#REF!</definedName>
    <definedName name="TWELVEMOS.TOTAL.PROD.EXPS" localSheetId="12">#REF!</definedName>
    <definedName name="TWELVEMOS.TRANSMISSION.MAINT" localSheetId="11">#REF!</definedName>
    <definedName name="TWELVEMOS.TRANSMISSION.MAINT" localSheetId="12">#REF!</definedName>
    <definedName name="TWELVEMOS.TRANSMISSION.OPER" localSheetId="11">#REF!</definedName>
    <definedName name="TWELVEMOS.TRANSMISSION.OPER" localSheetId="12">#REF!</definedName>
    <definedName name="twrtesrsf" localSheetId="10" hidden="1">{#N/A,#N/A,FALSE,"EXPENSE"}</definedName>
    <definedName name="twrtesrsf" hidden="1">{#N/A,#N/A,FALSE,"EXPENSE"}</definedName>
    <definedName name="ty" localSheetId="10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localSheetId="10" hidden="1">{#N/A,#N/A,FALSE,"ALLOC"}</definedName>
    <definedName name="tyhtiiliklhjhgj" hidden="1">{#N/A,#N/A,FALSE,"ALLOC"}</definedName>
    <definedName name="tyseryuykiiukhjg" localSheetId="10" hidden="1">{#N/A,#N/A,FALSE,"EXPENSE"}</definedName>
    <definedName name="tyseryuykiiukhjg" hidden="1">{#N/A,#N/A,FALSE,"EXPENSE"}</definedName>
    <definedName name="u6yr5y5yrty" localSheetId="10" hidden="1">{#N/A,#N/A,FALSE,"EXPENSE"}</definedName>
    <definedName name="u6yr5y5yrty" hidden="1">{#N/A,#N/A,FALSE,"EXPENSE"}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cap" localSheetId="11">#REF!</definedName>
    <definedName name="unicap" localSheetId="12">#REF!</definedName>
    <definedName name="uryryryry" localSheetId="10" hidden="1">{#N/A,#N/A,FALSE,"ALLOC"}</definedName>
    <definedName name="uryryryry" hidden="1">{#N/A,#N/A,FALSE,"ALLOC"}</definedName>
    <definedName name="UserPass" hidden="1">"verify"</definedName>
    <definedName name="uturfhfh" localSheetId="10" hidden="1">{#N/A,#N/A,FALSE,"EXPENSE"}</definedName>
    <definedName name="uturfhfh" hidden="1">{#N/A,#N/A,FALSE,"EXPENSE"}</definedName>
    <definedName name="utututt" localSheetId="10" hidden="1">{#N/A,#N/A,FALSE,"EXPENSE"}</definedName>
    <definedName name="utututt" hidden="1">{#N/A,#N/A,FALSE,"EXPENSE"}</definedName>
    <definedName name="utututu" localSheetId="10" hidden="1">{#N/A,#N/A,FALSE,"EXPENSE"}</definedName>
    <definedName name="utututu" hidden="1">{#N/A,#N/A,FALSE,"EXPENSE"}</definedName>
    <definedName name="utuyututyu" localSheetId="10" hidden="1">{#N/A,#N/A,FALSE,"EXPENSE"}</definedName>
    <definedName name="utuyututyu" hidden="1">{#N/A,#N/A,FALSE,"EXPENSE"}</definedName>
    <definedName name="utyurturhfg" localSheetId="10" hidden="1">{#N/A,#N/A,FALSE,"EXPENSE"}</definedName>
    <definedName name="utyurturhfg" hidden="1">{#N/A,#N/A,FALSE,"EXPENSE"}</definedName>
    <definedName name="utyutfghgf" localSheetId="10" hidden="1">{#N/A,#N/A,FALSE,"EXPENSE"}</definedName>
    <definedName name="utyutfghgf" hidden="1">{#N/A,#N/A,FALSE,"EXPENSE"}</definedName>
    <definedName name="uuututu" localSheetId="10" hidden="1">{#N/A,#N/A,FALSE,"EXPENSE"}</definedName>
    <definedName name="uuututu" hidden="1">{#N/A,#N/A,FALSE,"EXPENSE"}</definedName>
    <definedName name="uuuuu" localSheetId="10" hidden="1">{#N/A,#N/A,FALSE,"EXPENSE"}</definedName>
    <definedName name="uuuuu" hidden="1">{#N/A,#N/A,FALSE,"EXPENSE"}</definedName>
    <definedName name="uuuuuu" localSheetId="10" hidden="1">{#N/A,#N/A,FALSE,"EXPENSE"}</definedName>
    <definedName name="uuuuuu" hidden="1">{#N/A,#N/A,FALSE,"EXPENSE"}</definedName>
    <definedName name="uytututut" localSheetId="10" hidden="1">{#N/A,#N/A,FALSE,"EXPENSE"}</definedName>
    <definedName name="uytututut" hidden="1">{#N/A,#N/A,FALSE,"EXPENSE"}</definedName>
    <definedName name="uytutyht" localSheetId="10" hidden="1">{#N/A,#N/A,FALSE,"ALLOC"}</definedName>
    <definedName name="uytutyht" hidden="1">{#N/A,#N/A,FALSE,"ALLOC"}</definedName>
    <definedName name="Values_Entered" localSheetId="11">IF(Loan_Amount*Interest_Rate*Loan_Years*Loan_Start&gt;0,1,0)</definedName>
    <definedName name="Values_Entered" localSheetId="12">IF(Loan_Amount*Interest_Rate*Loan_Years*Loan_Start&gt;0,1,0)</definedName>
    <definedName name="VARIANCESUMMARY" localSheetId="11">#REF!</definedName>
    <definedName name="VARIANCESUMMARY" localSheetId="12">#REF!</definedName>
    <definedName name="VCont" localSheetId="11">#REF!</definedName>
    <definedName name="VCont" localSheetId="12">#REF!</definedName>
    <definedName name="vcscvbxvbfvb" localSheetId="10" hidden="1">{#N/A,#N/A,FALSE,"EXPENSE"}</definedName>
    <definedName name="vcscvbxvbfvb" hidden="1">{#N/A,#N/A,FALSE,"EXPENSE"}</definedName>
    <definedName name="ventanarecon" localSheetId="11">#REF!</definedName>
    <definedName name="ventanarecon" localSheetId="12">#REF!</definedName>
    <definedName name="VOUCHER" localSheetId="11">#REF!</definedName>
    <definedName name="VOUCHER" localSheetId="12">#REF!</definedName>
    <definedName name="wearwaerwearfefr" localSheetId="10" hidden="1">{#N/A,#N/A,FALSE,"ALLOC"}</definedName>
    <definedName name="wearwaerwearfefr" hidden="1">{#N/A,#N/A,FALSE,"ALLOC"}</definedName>
    <definedName name="weqeqwewqewewe" localSheetId="10" hidden="1">{#N/A,#N/A,FALSE,"EXPENSE"}</definedName>
    <definedName name="weqeqwewqewewe" hidden="1">{#N/A,#N/A,FALSE,"EXPENSE"}</definedName>
    <definedName name="weqweqweqw" localSheetId="10" hidden="1">{#N/A,#N/A,FALSE,"EXPENSE"}</definedName>
    <definedName name="weqweqweqw" hidden="1">{#N/A,#N/A,FALSE,"EXPENSE"}</definedName>
    <definedName name="werwerwerwefrd" localSheetId="10" hidden="1">{#N/A,#N/A,FALSE,"ALLOC"}</definedName>
    <definedName name="werwerwerwefrd" hidden="1">{#N/A,#N/A,FALSE,"ALLOC"}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H_DEPOSITS" localSheetId="11">#REF!</definedName>
    <definedName name="WH_DEPOSITS" localSheetId="12">#REF!</definedName>
    <definedName name="WHLPVVAR" localSheetId="11">#REF!</definedName>
    <definedName name="WHLPVVAR" localSheetId="12">#REF!</definedName>
    <definedName name="WholesaleVariance" localSheetId="11">#REF!</definedName>
    <definedName name="WholesaleVariance" localSheetId="12">#REF!</definedName>
    <definedName name="WORKERS_COMP" localSheetId="11">#REF!</definedName>
    <definedName name="WORKERS_COMP" localSheetId="12">#REF!</definedName>
    <definedName name="workerscomp" localSheetId="11">#REF!</definedName>
    <definedName name="workerscomp" localSheetId="12">#REF!</definedName>
    <definedName name="WORKSHEET_1" localSheetId="11">#REF!</definedName>
    <definedName name="WORKSHEET_1" localSheetId="12">#REF!</definedName>
    <definedName name="WORKSHEET_2" localSheetId="11">#REF!</definedName>
    <definedName name="WORKSHEET_2" localSheetId="12">#REF!</definedName>
    <definedName name="WORKSHEET_3" localSheetId="11">#REF!</definedName>
    <definedName name="WORKSHEET_3" localSheetId="12">#REF!</definedName>
    <definedName name="wrn.114." hidden="1">{#N/A,#N/A,FALSE,"PAGE-114";#N/A,#N/A,FALSE,"Directions"}</definedName>
    <definedName name="wrn.3cases." hidden="1">{#N/A,"Base",FALSE,"Dividend";#N/A,"Conservative",FALSE,"Dividend";#N/A,"Downside",FALSE,"Dividend"}</definedName>
    <definedName name="wrn.740._.Closeout._.Support." localSheetId="10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hidden="1">{"Accretion",#N/A,FALSE,"Assum"}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10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hidden="1">{"total page",#N/A,FALSE,"Gib 5 June 01";"WVPA Page",#N/A,FALSE,"Gib 5 June 01";"IMPA Page",#N/A,FALSE,"Gib 5 June 01"}</definedName>
    <definedName name="wrn.All_Sheets." localSheetId="10" hidden="1">{#N/A,#N/A,FALSE,"CONT_MWH";#N/A,#N/A,FALSE,"CONT_MW";#N/A,#N/A,FALSE,"MIN_MWH";#N/A,#N/A,FALSE,"MIN_MW";#N/A,#N/A,FALSE,"BASECASE_MWH";#N/A,#N/A,FALSE,"BASECASE_MW"}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localSheetId="10" hidden="1">{#N/A,#N/A,FALSE,"ALLOC"}</definedName>
    <definedName name="wrn.ALLOC." hidden="1">{#N/A,#N/A,FALSE,"ALLOC"}</definedName>
    <definedName name="wrn.Analysis." hidden="1">{"Analysis",#N/A,FALSE,"Analysis";"Details",#N/A,FALSE,"Analysis"}</definedName>
    <definedName name="wrn.Assumptions." hidden="1">{"Assumptions",#N/A,FALSE,"Assum"}</definedName>
    <definedName name="wrn.balsheet." hidden="1">{"balsheet",#N/A,FALSE,"A"}</definedName>
    <definedName name="wrn.CAG." hidden="1">{#N/A,#N/A,FALSE,"CAG"}</definedName>
    <definedName name="wrn.capandinputs." hidden="1">{"capital",#N/A,FALSE,"Analysis";"input data",#N/A,FALSE,"Analysis"}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localSheetId="1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1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10" hidden="1">{#N/A,#N/A,FALSE,"Configuration";#N/A,#N/A,FALSE,"Summary of Transaction";#N/A,#N/A,FALSE,"Calculations"}</definedName>
    <definedName name="wrn.Config._.and._.Calcs." localSheetId="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PB." hidden="1">{#N/A,#N/A,FALSE,"CPB"}</definedName>
    <definedName name="wrn.CR3._.All._.Invoices." localSheetId="10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hidden="1">{#N/A,#N/A,FALSE,"Credit Summary"}</definedName>
    <definedName name="wrn.edcredit." hidden="1">{"edcredit",#N/A,FALSE,"edcredit"}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localSheetId="10" hidden="1">{#N/A,#N/A,FALSE,"EXPENSE"}</definedName>
    <definedName name="wrn.EXPENSE." hidden="1">{#N/A,#N/A,FALSE,"EXPENSE"}</definedName>
    <definedName name="wrn.FCB." hidden="1">{"FCB_ALL",#N/A,FALSE,"FCB"}</definedName>
    <definedName name="wrn.fcb2" hidden="1">{"FCB_ALL",#N/A,FALSE,"FCB"}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hidden="1">{#N/A,#N/A,FALSE,"GIS"}</definedName>
    <definedName name="wrn.GL._.151._.FUEL._.REPORT." hidden="1">{#N/A,#N/A,FALSE,"ISSUES";#N/A,#N/A,FALSE,"BALANCE";#N/A,#N/A,FALSE,"RECEIPTS"}</definedName>
    <definedName name="wrn.GL._.154._.BALANCE." localSheetId="10" hidden="1">{#N/A,#N/A,FALSE,"BALANCE"}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10" hidden="1">{#N/A,#N/A,FALSE,"ISSUES"}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10" hidden="1">{#N/A,#N/A,FALSE,"RECEIPTS"}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10" hidden="1">{#N/A,#N/A,FALSE,"SALVAGE"}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10" hidden="1">{#N/A,#N/A,FALSE,"BALANCE";#N/A,#N/A,FALSE,"ISSUES";#N/A,#N/A,FALSE,"RECEIPTS";#N/A,#N/A,FALSE,"SALVAGE"}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hidden="1">{#N/A,#N/A,FALSE,"HNZ"}</definedName>
    <definedName name="wrn.INT." localSheetId="10" hidden="1">{#N/A,#N/A,FALSE,"EXPENSE"}</definedName>
    <definedName name="wrn.INT." hidden="1">{#N/A,#N/A,FALSE,"EXPENSE"}</definedName>
    <definedName name="wrn.InterSystem." hidden="1">{"Purchases",#N/A,TRUE,"Sheet1";"Sales",#N/A,TRUE,"Sheet1"}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hidden="1">{#N/A,#N/A,FALSE,"K"}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localSheetId="10" hidden="1">{#N/A,#N/A,FALSE,"Mike"}</definedName>
    <definedName name="wrn.KeyCorp._.Summary." hidden="1">{#N/A,#N/A,FALSE,"Mike"}</definedName>
    <definedName name="wrn.LEM." hidden="1">{#N/A,#N/A,TRUE,"Summary";#N/A,#N/A,TRUE,"Sales";#N/A,#N/A,TRUE,"Inc. Stmt.";#N/A,#N/A,TRUE,"Cash Flow"}</definedName>
    <definedName name="wrn.MBTUs." hidden="1">{"MBTUs",#N/A,FALSE,"A"}</definedName>
    <definedName name="wrn.MCCRK." hidden="1">{#N/A,#N/A,FALSE,"MCCRK"}</definedName>
    <definedName name="wrn.Monthly._.Report." localSheetId="10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NA." hidden="1">{#N/A,#N/A,FALSE,"NA"}</definedName>
    <definedName name="wrn.NCDSM." hidden="1">{"NC DSM",#N/A,FALSE,"SCHEDULE A; NC"}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localSheetId="10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hidden="1">{"Page 1",#N/A,FALSE,"Sheet1";"Page 2",#N/A,FALSE,"Sheet1"}</definedName>
    <definedName name="wrn.PORTFOLIO." localSheetId="10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localSheetId="10" hidden="1">{#N/A,#N/A,FALSE,"EXPENSE"}</definedName>
    <definedName name="wrn.PREMDISC." hidden="1">{#N/A,#N/A,FALSE,"EXPENSE"}</definedName>
    <definedName name="wrn.print." localSheetId="10" hidden="1">{"print1",#N/A,FALSE;"print2",#N/A,FALSE;"print3",#N/A,FALSE}</definedName>
    <definedName name="wrn.print." hidden="1">{"print1",#N/A,FALSE;"print2",#N/A,FALSE;"print3",#N/A,FALSE}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localSheetId="10" hidden="1">{"PY_SumDol",#N/A,TRUE,"Revenue";"PY_SumPct",#N/A,TRUE,"Revenue"}</definedName>
    <definedName name="wrn.PY_Sum." hidden="1">{"PY_SumDol",#N/A,TRUE,"Revenue";"PY_SumPct",#N/A,TRUE,"Revenue"}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hidden="1">{"Reconciliation 151",#N/A,FALSE,"A"}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hidden="1">{"SC DSM",#N/A,FALSE,"SCHEDULE A; SC"}</definedName>
    <definedName name="wrn.Schedule._.2c." hidden="1">{"Schedule 2c",#N/A,FALSE,"SCHEDULE2c"}</definedName>
    <definedName name="wrn.Schedule._.5." hidden="1">{"Schedule 5",#N/A,FALSE,"A"}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AND_ALONE_BOTH." hidden="1">{"FCB_ALL",#N/A,FALSE,"FCB";"GREY_ALL",#N/A,FALSE,"GREY"}</definedName>
    <definedName name="wrn.STETSON." localSheetId="1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10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10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Supplemental._.Information." hidden="1">{#N/A,#N/A,FALSE,"Assumptions";#N/A,#N/A,FALSE,"DNP Expense Summary";#N/A,#N/A,FALSE,"Sensitivity Analysis"}</definedName>
    <definedName name="wrn.TESTS." localSheetId="10" hidden="1">{"PAGE_1",#N/A,FALSE,"MONTH"}</definedName>
    <definedName name="wrn.TESTS." localSheetId="0" hidden="1">{"PAGE_1",#N/A,FALSE,"MONTH"}</definedName>
    <definedName name="wrn.TESTS." hidden="1">{"PAGE_1",#N/A,FALSE,"MONTH"}</definedName>
    <definedName name="wrn.Trading._.Summary." hidden="1">{#N/A,#N/A,FALSE,"Trading Summary"}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localSheetId="10" hidden="1">{#N/A,#N/A,FALSE,"USA"}</definedName>
    <definedName name="wrn.USA." hidden="1">{#N/A,#N/A,FALSE,"USA"}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hidden="1">{#N/A,#N/A,FALSE,"WWY"}</definedName>
    <definedName name="wrt" localSheetId="10" hidden="1">{#N/A,#N/A,FALSE,"EXPENSE"}</definedName>
    <definedName name="wrt" hidden="1">{#N/A,#N/A,FALSE,"EXPENSE"}</definedName>
    <definedName name="wrwerrwer" localSheetId="10" hidden="1">{#N/A,#N/A,FALSE,"ALLOC"}</definedName>
    <definedName name="wrwerrwer" hidden="1">{#N/A,#N/A,FALSE,"ALLOC"}</definedName>
    <definedName name="wtyu" localSheetId="10" hidden="1">{#N/A,#N/A,FALSE,"Aging Summary";#N/A,#N/A,FALSE,"Ratio Analysis";#N/A,#N/A,FALSE,"Test 120 Day Accts";#N/A,#N/A,FALSE,"Tickmarks"}</definedName>
    <definedName name="wtyu" localSheetId="0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localSheetId="10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localSheetId="10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localSheetId="10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localSheetId="10" hidden="1">{#N/A,#N/A,FALSE,"EXPENSE"}</definedName>
    <definedName name="wwwwwww" hidden="1">{#N/A,#N/A,FALSE,"EXPENSE"}</definedName>
    <definedName name="x" localSheetId="1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hidden="1">#REF!</definedName>
    <definedName name="Xbrl_Tag_075d33f9_8d44_4b5e_8fc8_85eada4f464a" hidden="1">#REF!</definedName>
    <definedName name="Xbrl_Tag_0a527475_1b41_4c03_bf3e_82e631232d6b" hidden="1">#REF!</definedName>
    <definedName name="Xbrl_Tag_0bc4560b_9d42_4e7c_bfcf_072f8e0e087b" hidden="1">#REF!</definedName>
    <definedName name="Xbrl_Tag_0c54907b_74c4_4d3a_b16d_9d5b6191a8f0" hidden="1">#REF!</definedName>
    <definedName name="Xbrl_Tag_0f074d5a_3373_452d_affc_9e3adc16f0cc" hidden="1">#REF!</definedName>
    <definedName name="Xbrl_Tag_10857a19_f8a4_4178_b6d5_1f56875498d8" hidden="1">#REF!</definedName>
    <definedName name="Xbrl_Tag_157035cb_bd67_4700_bac9_8654f3e0e9d9" hidden="1">#REF!</definedName>
    <definedName name="Xbrl_Tag_1a17ee58_77be_41d6_a839_b459b55e8e50" hidden="1">#REF!</definedName>
    <definedName name="Xbrl_Tag_1d7e0664_9af3_4cfd_93bd_b4acb420ada8" hidden="1">#REF!</definedName>
    <definedName name="Xbrl_Tag_1f22c9c6_d780_4c43_95fb_8b6123261b05" hidden="1">#REF!</definedName>
    <definedName name="Xbrl_Tag_25b41a93_9486_45f9_8873_cc646f7592ac" hidden="1">#REF!</definedName>
    <definedName name="Xbrl_Tag_3389f7d8_f533_46e1_b4e3_fbec1f4d27f5" hidden="1">#REF!</definedName>
    <definedName name="Xbrl_Tag_359d872e_df59_485a_a441_e3067597753f" hidden="1">#REF!</definedName>
    <definedName name="Xbrl_Tag_359eab43_6bae_4f5a_8af7_8f81553cd43d" hidden="1">#REF!</definedName>
    <definedName name="Xbrl_Tag_3a2d5606_5470_4db9_9313_3dc1f43a8b30" hidden="1">#REF!</definedName>
    <definedName name="Xbrl_Tag_3b572db0_b5be_49cb_9497_3be0c26ec438" hidden="1">#REF!</definedName>
    <definedName name="Xbrl_Tag_3e2a4b0f_a9ba_404c_8c83_bbd3862592e4" hidden="1">#REF!</definedName>
    <definedName name="Xbrl_Tag_3f1c33f0_bff2_4296_9181_d7cc1cb508ad" hidden="1">#REF!</definedName>
    <definedName name="Xbrl_Tag_43160aa8_61a0_4559_8ee5_d6da660cfd7b" hidden="1">#REF!</definedName>
    <definedName name="Xbrl_Tag_47e22a59_7971_444b_8e73_01e5291185bb" hidden="1">#REF!</definedName>
    <definedName name="Xbrl_Tag_5225a8bc_9d76_4e4d_8197_37f70d298267" hidden="1">#REF!</definedName>
    <definedName name="Xbrl_Tag_56e27846_9e07_4473_ad08_7bb4a5bf7faa" hidden="1">#REF!</definedName>
    <definedName name="Xbrl_Tag_5b7286ee_d427_4e54_9399_1a836cd32976" hidden="1">#REF!</definedName>
    <definedName name="Xbrl_Tag_5e2f6e4c_effc_4374_9096_f6a66490bc43" hidden="1">#REF!</definedName>
    <definedName name="Xbrl_Tag_5e4ed468_08c0_4e10_b780_063e9fad75bb" hidden="1">#REF!</definedName>
    <definedName name="Xbrl_Tag_5efedf90_6eb4_4d47_8343_cb1307f08d80" hidden="1">#REF!</definedName>
    <definedName name="Xbrl_Tag_60671786_7f0e_4efe_b101_fc89065bbbc4" hidden="1">#REF!</definedName>
    <definedName name="Xbrl_Tag_60802841_ecf0_4e57_a96e_084d65541dcb" hidden="1">#REF!</definedName>
    <definedName name="Xbrl_Tag_6b90dd42_fcd8_4968_8afd_6736492259b1" hidden="1">#REF!</definedName>
    <definedName name="Xbrl_Tag_6e1527a0_8e9b_41c7_b670_b6099df9c72f" hidden="1">#REF!</definedName>
    <definedName name="Xbrl_Tag_7003e101_ef6f_40fd_959a_81c14d2cf88a" hidden="1">#REF!</definedName>
    <definedName name="Xbrl_Tag_7120f3c6_2d5d_417b_9dd0_ecab9471dbc9" hidden="1">#REF!</definedName>
    <definedName name="Xbrl_Tag_717e1b49_4a4d_41a2_8691_a3ef7d067cf1" hidden="1">#REF!</definedName>
    <definedName name="Xbrl_Tag_729b319e_8812_4e23_9b44_cd813ffaf1fe" hidden="1">#REF!</definedName>
    <definedName name="Xbrl_Tag_74e27f18_3a0d_499e_a65b_355cefde250d" hidden="1">#REF!</definedName>
    <definedName name="Xbrl_Tag_76377ee8_44ec_4706_b36c_e475d4a6cffc" hidden="1">#REF!</definedName>
    <definedName name="Xbrl_Tag_7bfd249d_4459_4a20_97f6_779ca44ada3b" hidden="1">#REF!</definedName>
    <definedName name="Xbrl_Tag_848a3bbd_ffb9_4097_93bf_014229938d6a" hidden="1">#REF!</definedName>
    <definedName name="Xbrl_Tag_8d5cd3d4_55e4_4713_bce9_54948c631266" hidden="1">#REF!</definedName>
    <definedName name="Xbrl_Tag_9265a09f_3d1f_4e90_8181_a55f534abcf7" hidden="1">#REF!</definedName>
    <definedName name="Xbrl_Tag_94cf5a67_ea28_42d1_b071_8f24a2864445" hidden="1">#REF!</definedName>
    <definedName name="Xbrl_Tag_95086fc4_6c0f_4a0f_bf5f_c393cf959e9a" hidden="1">#REF!</definedName>
    <definedName name="Xbrl_Tag_99933dd6_f0fc_421a_9b9b_634b2b60dec3" hidden="1">#REF!</definedName>
    <definedName name="Xbrl_Tag_a862d720_9241_4a30_a271_b70e9c381f31" hidden="1">#REF!</definedName>
    <definedName name="Xbrl_Tag_adfbba3c_68ad_4b08_a539_0ed55d3f9d5a" hidden="1">#REF!</definedName>
    <definedName name="Xbrl_Tag_ae50734f_518c_403d_9d12_e2a921b026bb" hidden="1">#REF!</definedName>
    <definedName name="Xbrl_Tag_b0241925_c1ae_46bf_a767_386c3caff01d" hidden="1">#REF!</definedName>
    <definedName name="Xbrl_Tag_b5d40829_0fdd_433d_a950_71e472d9ef83" hidden="1">#REF!</definedName>
    <definedName name="Xbrl_Tag_b649d62e_a6bc_4241_a6b7_068087ca85f4" hidden="1">#REF!</definedName>
    <definedName name="Xbrl_Tag_b8bf6112_e4b6_49dc_ba78_da6302bc43e7" hidden="1">#REF!</definedName>
    <definedName name="Xbrl_Tag_bae390fc_4591_4996_aba5_07899907ff02" hidden="1">#REF!</definedName>
    <definedName name="Xbrl_Tag_c251f426_b699_40b7_ba72_06cdc2336bb3" hidden="1">#REF!</definedName>
    <definedName name="Xbrl_Tag_c9749016_30d3_4a1c_a478_72760a5958e3" hidden="1">#REF!</definedName>
    <definedName name="Xbrl_Tag_c9f670e1_f64d_4c34_a82b_5400bfb21c56" hidden="1">#REF!</definedName>
    <definedName name="Xbrl_Tag_cd60a268_2a82_4c24_ac15_f0f7ad874107" hidden="1">#REF!</definedName>
    <definedName name="Xbrl_Tag_cedeaf5a_67a1_461e_8505_b0f9b2659e01" hidden="1">#REF!</definedName>
    <definedName name="Xbrl_Tag_d4afa79e_d64b_4386_af66_81110932cac7" hidden="1">#REF!</definedName>
    <definedName name="Xbrl_Tag_d646885a_13e7_48b6_a22b_b23dd67119ff" hidden="1">#REF!</definedName>
    <definedName name="Xbrl_Tag_d9ae9ca8_593c_41e1_a638_114bebca7596" hidden="1">#REF!</definedName>
    <definedName name="Xbrl_Tag_e18ec5c4_a090_4244_ac37_0dcecc7c81d8" hidden="1">#REF!</definedName>
    <definedName name="Xbrl_Tag_e1ea8c88_b797_4407_a87d_9da2892362e4" hidden="1">#REF!</definedName>
    <definedName name="Xbrl_Tag_e75da760_6958_4085_aa7d_1b3c5e32dd34" hidden="1">#REF!</definedName>
    <definedName name="Xbrl_Tag_e8bfc542_785c_45ec_9dbe_3b93db69332e" hidden="1">#REF!</definedName>
    <definedName name="Xbrl_Tag_eade47b0_2243_4d32_861b_8c3268e26cf3" hidden="1">#REF!</definedName>
    <definedName name="Xbrl_Tag_ed34a669_2210_43e3_8d94_63f3a7a48c96" hidden="1">#REF!</definedName>
    <definedName name="Xbrl_Tag_ee7a2416_a975_4201_9277_8290d8908ccf" hidden="1">#REF!</definedName>
    <definedName name="Xbrl_Tag_ee8a51a9_161a_4f09_82e8_d18efd1119a1" hidden="1">#REF!</definedName>
    <definedName name="Xbrl_Tag_efa044fd_a1b2_40a5_b1f9_72090c947b21" hidden="1">#REF!</definedName>
    <definedName name="Xbrl_Tag_f5d3fddf_4f85_4525_871f_f5d116e6ca67" hidden="1">#REF!</definedName>
    <definedName name="Xbrl_Tag_f80d63c5_ffff_4f9e_a25e_9c37480fc1ae" hidden="1">#REF!</definedName>
    <definedName name="Xbrl_Tag_f91e44a0_2671_4cea_8dec_43ad8dbe440f" hidden="1">#REF!</definedName>
    <definedName name="Xbrl_Tag_fab5f0e9_4198_47ff_9b56_c2280e7e2d27" hidden="1">#REF!</definedName>
    <definedName name="Xbrl_Tag_fc82f321_49fd_456c_a7a3_9e9b572f9fad" hidden="1">#REF!</definedName>
    <definedName name="Xbrl_Tag_fd0762ba_faef_48ae_8f93_3b1682db973d" hidden="1">#REF!</definedName>
    <definedName name="Xbrl_Tag_fdbfb964_4eb0_44bd_ba7a_9dfdfb13f3a4" hidden="1">#REF!</definedName>
    <definedName name="XRefActiveRow" localSheetId="11" hidden="1">#REF!</definedName>
    <definedName name="XRefActiveRow" localSheetId="12" hidden="1">#REF!</definedName>
    <definedName name="XRefActiveRow" localSheetId="10" hidden="1">#REF!</definedName>
    <definedName name="XRefActiveRow" localSheetId="3" hidden="1">#REF!</definedName>
    <definedName name="XRefActiveRow" localSheetId="2" hidden="1">#REF!</definedName>
    <definedName name="XRefActiveRow" localSheetId="1" hidden="1">#REF!</definedName>
    <definedName name="XRefActiveRow" hidden="1">#REF!</definedName>
    <definedName name="XRefColumnsCount" hidden="1">3</definedName>
    <definedName name="XRefCopy1Row" localSheetId="11" hidden="1">#REF!</definedName>
    <definedName name="XRefCopy1Row" localSheetId="12" hidden="1">#REF!</definedName>
    <definedName name="XRefCopy1Row" localSheetId="10" hidden="1">#REF!</definedName>
    <definedName name="XRefCopy1Row" localSheetId="3" hidden="1">#REF!</definedName>
    <definedName name="XRefCopy1Row" localSheetId="2" hidden="1">#REF!</definedName>
    <definedName name="XRefCopy1Row" localSheetId="1" hidden="1">#REF!</definedName>
    <definedName name="XRefCopy1Row" hidden="1">#REF!</definedName>
    <definedName name="XRefCopy2Row" localSheetId="11" hidden="1">#REF!</definedName>
    <definedName name="XRefCopy2Row" localSheetId="12" hidden="1">#REF!</definedName>
    <definedName name="XRefCopy2Row" localSheetId="10" hidden="1">#REF!</definedName>
    <definedName name="XRefCopy2Row" localSheetId="3" hidden="1">#REF!</definedName>
    <definedName name="XRefCopy2Row" localSheetId="2" hidden="1">#REF!</definedName>
    <definedName name="XRefCopy2Row" localSheetId="1" hidden="1">#REF!</definedName>
    <definedName name="XRefCopy2Row" hidden="1">#REF!</definedName>
    <definedName name="XRefCopy3Row" localSheetId="11" hidden="1">#REF!</definedName>
    <definedName name="XRefCopy3Row" localSheetId="12" hidden="1">#REF!</definedName>
    <definedName name="XRefCopy3Row" localSheetId="10" hidden="1">#REF!</definedName>
    <definedName name="XRefCopy3Row" localSheetId="3" hidden="1">#REF!</definedName>
    <definedName name="XRefCopy3Row" localSheetId="2" hidden="1">#REF!</definedName>
    <definedName name="XRefCopy3Row" localSheetId="1" hidden="1">#REF!</definedName>
    <definedName name="XRefCopy3Row" hidden="1">#REF!</definedName>
    <definedName name="XRefCopyRangeCount" hidden="1">3</definedName>
    <definedName name="XRefPaste1Row" localSheetId="11" hidden="1">#REF!</definedName>
    <definedName name="XRefPaste1Row" localSheetId="12" hidden="1">#REF!</definedName>
    <definedName name="XRefPaste1Row" localSheetId="10" hidden="1">#REF!</definedName>
    <definedName name="XRefPaste1Row" localSheetId="3" hidden="1">#REF!</definedName>
    <definedName name="XRefPaste1Row" localSheetId="2" hidden="1">#REF!</definedName>
    <definedName name="XRefPaste1Row" localSheetId="1" hidden="1">#REF!</definedName>
    <definedName name="XRefPaste1Row" hidden="1">#REF!</definedName>
    <definedName name="XRefPaste2Row" localSheetId="11" hidden="1">#REF!</definedName>
    <definedName name="XRefPaste2Row" localSheetId="12" hidden="1">#REF!</definedName>
    <definedName name="XRefPaste2Row" localSheetId="10" hidden="1">#REF!</definedName>
    <definedName name="XRefPaste2Row" localSheetId="3" hidden="1">#REF!</definedName>
    <definedName name="XRefPaste2Row" localSheetId="2" hidden="1">#REF!</definedName>
    <definedName name="XRefPaste2Row" localSheetId="1" hidden="1">#REF!</definedName>
    <definedName name="XRefPaste2Row" hidden="1">#REF!</definedName>
    <definedName name="XRefPasteRangeCount" hidden="1">2</definedName>
    <definedName name="xxx" hidden="1">{"capital",#N/A,FALSE,"Analysis";"input data",#N/A,FALSE,"Analysis"}</definedName>
    <definedName name="xxxxxxxxxxxxxxxxxxxxxx" localSheetId="10" hidden="1">{#N/A,#N/A,FALSE,"EXPENSE"}</definedName>
    <definedName name="xxxxxxxxxxxxxxxxxxxxxx" hidden="1">{#N/A,#N/A,FALSE,"EXPENSE"}</definedName>
    <definedName name="XYZ" localSheetId="10" hidden="1">{"PAGE_1",#N/A,FALSE,"MONTH"}</definedName>
    <definedName name="XYZ" localSheetId="0" hidden="1">{"PAGE_1",#N/A,FALSE,"MONTH"}</definedName>
    <definedName name="XYZ" hidden="1">{"PAGE_1",#N/A,FALSE,"MONTH"}</definedName>
    <definedName name="xyzUserPassword" hidden="1">"abcd"</definedName>
    <definedName name="xz" localSheetId="10" hidden="1">{#N/A,#N/A,FALSE,"Aging Summary";#N/A,#N/A,FALSE,"Ratio Analysis";#N/A,#N/A,FALSE,"Test 120 Day Accts";#N/A,#N/A,FALSE,"Tickmarks"}</definedName>
    <definedName name="xz" localSheetId="0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localSheetId="10" hidden="1">{#N/A,#N/A,FALSE,"ALLOC"}</definedName>
    <definedName name="xzy" hidden="1">{#N/A,#N/A,FALSE,"ALLOC"}</definedName>
    <definedName name="Y" localSheetId="11">#REF!</definedName>
    <definedName name="Y" localSheetId="12">#REF!</definedName>
    <definedName name="y" hidden="1">#REF!</definedName>
    <definedName name="ydrtydgdg" localSheetId="10" hidden="1">{#N/A,#N/A,FALSE,"EXPENSE"}</definedName>
    <definedName name="ydrtydgdg" hidden="1">{#N/A,#N/A,FALSE,"EXPENSE"}</definedName>
    <definedName name="YE_DB" localSheetId="11">#REF!</definedName>
    <definedName name="YE_DB" localSheetId="12">#REF!</definedName>
    <definedName name="YEAR" localSheetId="11">#REF!</definedName>
    <definedName name="YEAR" localSheetId="12">#REF!</definedName>
    <definedName name="yeartodate" localSheetId="11">#REF!</definedName>
    <definedName name="yeartodate" localSheetId="12">#REF!</definedName>
    <definedName name="yeteterter" localSheetId="10" hidden="1">{#N/A,#N/A,FALSE,"ALLOC"}</definedName>
    <definedName name="yeteterter" hidden="1">{#N/A,#N/A,FALSE,"ALLOC"}</definedName>
    <definedName name="yeyertrt" localSheetId="10" hidden="1">{#N/A,#N/A,FALSE,"ALLOC"}</definedName>
    <definedName name="yeyertrt" hidden="1">{#N/A,#N/A,FALSE,"ALLOC"}</definedName>
    <definedName name="yjtdhjhtshbrfgadf" localSheetId="10" hidden="1">{#N/A,#N/A,FALSE,"EXPENSE"}</definedName>
    <definedName name="yjtdhjhtshbrfgadf" hidden="1">{#N/A,#N/A,FALSE,"EXPENSE"}</definedName>
    <definedName name="yrtyrtyrt" localSheetId="10" hidden="1">{#N/A,#N/A,FALSE,"ALLOC"}</definedName>
    <definedName name="yrtyrtyrt" hidden="1">{#N/A,#N/A,FALSE,"ALLOC"}</definedName>
    <definedName name="yrtyryryf" localSheetId="10" hidden="1">{#N/A,#N/A,FALSE,"EXPENSE"}</definedName>
    <definedName name="yrtyryryf" hidden="1">{#N/A,#N/A,FALSE,"EXPENSE"}</definedName>
    <definedName name="yryrtyrty" localSheetId="10" hidden="1">{#N/A,#N/A,FALSE,"EXPENSE"}</definedName>
    <definedName name="yryrtyrty" hidden="1">{#N/A,#N/A,FALSE,"EXPENSE"}</definedName>
    <definedName name="yt" localSheetId="10" hidden="1">{#N/A,#N/A,FALSE,"Aging Summary";#N/A,#N/A,FALSE,"Ratio Analysis";#N/A,#N/A,FALSE,"Test 120 Day Accts";#N/A,#N/A,FALSE,"Tickmarks"}</definedName>
    <definedName name="yt" localSheetId="0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D.A.AND.G.MAINT" localSheetId="11">#REF!</definedName>
    <definedName name="YTD.A.AND.G.MAINT" localSheetId="12">#REF!</definedName>
    <definedName name="YTD.A.AND.G.OPER" localSheetId="11">#REF!</definedName>
    <definedName name="YTD.A.AND.G.OPER" localSheetId="12">#REF!</definedName>
    <definedName name="YTD.AFUDC" localSheetId="11">#REF!</definedName>
    <definedName name="YTD.AFUDC" localSheetId="12">#REF!</definedName>
    <definedName name="YTD.AMORTIZATION" localSheetId="11">#REF!</definedName>
    <definedName name="YTD.AMORTIZATION" localSheetId="12">#REF!</definedName>
    <definedName name="YTD.CUSTOMER.EXP" localSheetId="11">#REF!</definedName>
    <definedName name="YTD.CUSTOMER.EXP" localSheetId="12">#REF!</definedName>
    <definedName name="YTD.DEF.FUEL" localSheetId="11">#REF!</definedName>
    <definedName name="YTD.DEF.FUEL" localSheetId="12">#REF!</definedName>
    <definedName name="YTD.DEPR.AND.AMORT" localSheetId="11">#REF!</definedName>
    <definedName name="YTD.DEPR.AND.AMORT" localSheetId="12">#REF!</definedName>
    <definedName name="YTD.DEPRECIATION" localSheetId="11">#REF!</definedName>
    <definedName name="YTD.DEPRECIATION" localSheetId="12">#REF!</definedName>
    <definedName name="YTD.DISTRIBUTION.MAINT" localSheetId="11">#REF!</definedName>
    <definedName name="YTD.DISTRIBUTION.MAINT" localSheetId="12">#REF!</definedName>
    <definedName name="YTD.DISTRIBUTION.OPER" localSheetId="11">#REF!</definedName>
    <definedName name="YTD.DISTRIBUTION.OPER" localSheetId="12">#REF!</definedName>
    <definedName name="YTD.DIVIDENDS" localSheetId="11">#REF!</definedName>
    <definedName name="YTD.DIVIDENDS" localSheetId="12">#REF!</definedName>
    <definedName name="YTD.ECCR" localSheetId="11">#REF!</definedName>
    <definedName name="YTD.ECCR" localSheetId="12">#REF!</definedName>
    <definedName name="YTD.FUEL.AND.PURPOWER" localSheetId="11">#REF!</definedName>
    <definedName name="YTD.FUEL.AND.PURPOWER" localSheetId="12">#REF!</definedName>
    <definedName name="YTD.FUEL.HANDLING" localSheetId="11">#REF!</definedName>
    <definedName name="YTD.FUEL.HANDLING" localSheetId="12">#REF!</definedName>
    <definedName name="YTD.INTEREST.CHARGES" localSheetId="11">#REF!</definedName>
    <definedName name="YTD.INTEREST.CHARGES" localSheetId="12">#REF!</definedName>
    <definedName name="YTD.INTEREST.LONGTERM.DEBT" localSheetId="11">#REF!</definedName>
    <definedName name="YTD.INTEREST.LONGTERM.DEBT" localSheetId="12">#REF!</definedName>
    <definedName name="YTD.NONOPER.TAXES" localSheetId="11">#REF!</definedName>
    <definedName name="YTD.NONOPER.TAXES" localSheetId="12">#REF!</definedName>
    <definedName name="YTD.NUCLEAR.GENERATION.MAINT" localSheetId="11">#REF!</definedName>
    <definedName name="YTD.NUCLEAR.GENERATION.MAINT" localSheetId="12">#REF!</definedName>
    <definedName name="YTD.NUCLEAR.GENERATION.OPER" localSheetId="11">#REF!</definedName>
    <definedName name="YTD.NUCLEAR.GENERATION.OPER" localSheetId="12">#REF!</definedName>
    <definedName name="YTD.OPER.REVENUES" localSheetId="11">#REF!</definedName>
    <definedName name="YTD.OPER.REVENUES" localSheetId="12">#REF!</definedName>
    <definedName name="YTD.OPER.TAXES" localSheetId="11">#REF!</definedName>
    <definedName name="YTD.OPER.TAXES" localSheetId="12">#REF!</definedName>
    <definedName name="YTD.OPER_AND_MAINT.EXPS" localSheetId="11">#REF!</definedName>
    <definedName name="YTD.OPER_AND_MAINT.EXPS" localSheetId="12">#REF!</definedName>
    <definedName name="YTD.OPER_AND_MAINT_EXPS" localSheetId="11">#REF!</definedName>
    <definedName name="YTD.OPER_AND_MAINT_EXPS" localSheetId="12">#REF!</definedName>
    <definedName name="YTD.OTH.INC_AND_DEDUCTIONS" localSheetId="11">#REF!</definedName>
    <definedName name="YTD.OTH.INC_AND_DEDUCTIONS" localSheetId="12">#REF!</definedName>
    <definedName name="YTD.OTH.POWER.GEN.MAINT" localSheetId="11">#REF!</definedName>
    <definedName name="YTD.OTH.POWER.GEN.MAINT" localSheetId="12">#REF!</definedName>
    <definedName name="YTD.OTH.POWER.GEN.OPER" localSheetId="11">#REF!</definedName>
    <definedName name="YTD.OTH.POWER.GEN.OPER" localSheetId="12">#REF!</definedName>
    <definedName name="YTD.OTH.POWER.SUPPLY.OPER" localSheetId="11">#REF!</definedName>
    <definedName name="YTD.OTH.POWER.SUPPLY.OPER" localSheetId="12">#REF!</definedName>
    <definedName name="YTD.OTH.TAXES.NONOPER" localSheetId="11">#REF!</definedName>
    <definedName name="YTD.OTH.TAXES.NONOPER" localSheetId="12">#REF!</definedName>
    <definedName name="YTD.OTH.TAXES.OPER" localSheetId="11">#REF!</definedName>
    <definedName name="YTD.OTH.TAXES.OPER" localSheetId="12">#REF!</definedName>
    <definedName name="YTD.PURPOWER.NONREC" localSheetId="11">#REF!</definedName>
    <definedName name="YTD.PURPOWER.NONREC" localSheetId="12">#REF!</definedName>
    <definedName name="YTD.STEAM.GENERATION.MAINT" localSheetId="11">#REF!</definedName>
    <definedName name="YTD.STEAM.GENERATION.MAINT" localSheetId="12">#REF!</definedName>
    <definedName name="YTD.STEAM.GENERATION.OPER" localSheetId="11">#REF!</definedName>
    <definedName name="YTD.STEAM.GENERATION.OPER" localSheetId="12">#REF!</definedName>
    <definedName name="YTD.TOTAL.PROD.EXPS" localSheetId="11">#REF!</definedName>
    <definedName name="YTD.TOTAL.PROD.EXPS" localSheetId="12">#REF!</definedName>
    <definedName name="YTD.TOTAL.PRODUCTION.EXP" localSheetId="11">#REF!</definedName>
    <definedName name="YTD.TOTAL.PRODUCTION.EXP" localSheetId="12">#REF!</definedName>
    <definedName name="YTD.TRANSMISSION.MAINT" localSheetId="11">#REF!</definedName>
    <definedName name="YTD.TRANSMISSION.MAINT" localSheetId="12">#REF!</definedName>
    <definedName name="YTD.TRANSMISSION.OPER" localSheetId="11">#REF!</definedName>
    <definedName name="YTD.TRANSMISSION.OPER" localSheetId="12">#REF!</definedName>
    <definedName name="ytetetet" localSheetId="10" hidden="1">{#N/A,#N/A,FALSE,"EXPENSE"}</definedName>
    <definedName name="ytetetet" hidden="1">{#N/A,#N/A,FALSE,"EXPENSE"}</definedName>
    <definedName name="ytrysrtertrtyhfgh" localSheetId="10" hidden="1">{#N/A,#N/A,FALSE,"EXPENSE"}</definedName>
    <definedName name="ytrysrtertrtyhfgh" hidden="1">{#N/A,#N/A,FALSE,"EXPENSE"}</definedName>
    <definedName name="ytyrtyhrbfgbv" localSheetId="10" hidden="1">{#N/A,#N/A,FALSE,"EXPENSE"}</definedName>
    <definedName name="ytyrtyhrbfgbv" hidden="1">{#N/A,#N/A,FALSE,"EXPENSE"}</definedName>
    <definedName name="yyyyy" localSheetId="10" hidden="1">{#N/A,#N/A,FALSE,"EXPENSE"}</definedName>
    <definedName name="yyyyy" hidden="1">{#N/A,#N/A,FALSE,"EXPENSE"}</definedName>
    <definedName name="yyyyyyy" localSheetId="10" hidden="1">{#N/A,#N/A,FALSE,"EXPENSE"}</definedName>
    <definedName name="yyyyyyy" hidden="1">{#N/A,#N/A,FALSE,"EXPENSE"}</definedName>
    <definedName name="z" hidden="1">{"Page 1",#N/A,FALSE,"Sheet1";"Page 2",#N/A,FALSE,"Sheet1"}</definedName>
    <definedName name="zbfgbzxcvxzcv" localSheetId="10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8" i="11" l="1"/>
  <c r="F148" i="11"/>
  <c r="E148" i="11"/>
  <c r="A48" i="1" l="1"/>
  <c r="CG32" i="115"/>
  <c r="G36" i="25" l="1"/>
  <c r="F36" i="25"/>
  <c r="I36" i="25"/>
  <c r="H36" i="25"/>
  <c r="A44" i="3" l="1"/>
  <c r="A45" i="3" s="1"/>
  <c r="D28" i="113"/>
  <c r="E28" i="113"/>
  <c r="F28" i="113"/>
  <c r="G28" i="113"/>
  <c r="C28" i="113"/>
  <c r="CP258" i="109" l="1"/>
  <c r="CP257" i="109"/>
  <c r="CP260" i="109"/>
  <c r="CP241" i="109"/>
  <c r="CP211" i="109"/>
  <c r="CP116" i="109"/>
  <c r="CP123" i="109"/>
  <c r="CP135" i="109"/>
  <c r="CP136" i="109"/>
  <c r="CP137" i="109"/>
  <c r="CP138" i="109"/>
  <c r="CP139" i="109"/>
  <c r="CP140" i="109"/>
  <c r="CP141" i="109"/>
  <c r="CP134" i="109"/>
  <c r="CP174" i="109"/>
  <c r="CH36" i="115" l="1"/>
  <c r="CH42" i="115"/>
  <c r="AZ49" i="115"/>
  <c r="AY49" i="115"/>
  <c r="AX49" i="115"/>
  <c r="AW49" i="115"/>
  <c r="AV49" i="115"/>
  <c r="AU49" i="115"/>
  <c r="AT49" i="115"/>
  <c r="AS49" i="115"/>
  <c r="AR49" i="115"/>
  <c r="AQ49" i="115"/>
  <c r="AP49" i="115"/>
  <c r="AO49" i="115"/>
  <c r="AZ48" i="115"/>
  <c r="AZ50" i="115" s="1"/>
  <c r="AY48" i="115"/>
  <c r="AY50" i="115" s="1"/>
  <c r="AX48" i="115"/>
  <c r="AX50" i="115" s="1"/>
  <c r="AW48" i="115"/>
  <c r="AW50" i="115" s="1"/>
  <c r="AV48" i="115"/>
  <c r="AV50" i="115" s="1"/>
  <c r="AU48" i="115"/>
  <c r="AU50" i="115" s="1"/>
  <c r="AT48" i="115"/>
  <c r="AS48" i="115"/>
  <c r="AR48" i="115"/>
  <c r="AQ48" i="115"/>
  <c r="AP48" i="115"/>
  <c r="AO48" i="115"/>
  <c r="BM49" i="115"/>
  <c r="BL49" i="115"/>
  <c r="BK49" i="115"/>
  <c r="BJ49" i="115"/>
  <c r="BI49" i="115"/>
  <c r="BH49" i="115"/>
  <c r="BG49" i="115"/>
  <c r="BF49" i="115"/>
  <c r="BE49" i="115"/>
  <c r="BD49" i="115"/>
  <c r="BC49" i="115"/>
  <c r="BB49" i="115"/>
  <c r="BM48" i="115"/>
  <c r="BM50" i="115" s="1"/>
  <c r="BL48" i="115"/>
  <c r="BL50" i="115" s="1"/>
  <c r="BK48" i="115"/>
  <c r="BJ48" i="115"/>
  <c r="BI48" i="115"/>
  <c r="BH48" i="115"/>
  <c r="BG48" i="115"/>
  <c r="BF48" i="115"/>
  <c r="BE48" i="115"/>
  <c r="BD48" i="115"/>
  <c r="BC48" i="115"/>
  <c r="BB48" i="115"/>
  <c r="CH32" i="115"/>
  <c r="CI20" i="115"/>
  <c r="CI21" i="115"/>
  <c r="CI22" i="115"/>
  <c r="CI23" i="115"/>
  <c r="CI24" i="115"/>
  <c r="CI43" i="115"/>
  <c r="CI44" i="115"/>
  <c r="CI49" i="115"/>
  <c r="CI50" i="115"/>
  <c r="CG16" i="115"/>
  <c r="CI16" i="115" s="1"/>
  <c r="CG17" i="115"/>
  <c r="CI17" i="115" s="1"/>
  <c r="CG18" i="115"/>
  <c r="CI18" i="115" s="1"/>
  <c r="CG19" i="115"/>
  <c r="CI19" i="115" s="1"/>
  <c r="CG20" i="115"/>
  <c r="CG21" i="115"/>
  <c r="CG22" i="115"/>
  <c r="CG23" i="115"/>
  <c r="CG24" i="115"/>
  <c r="CG25" i="115"/>
  <c r="CI25" i="115" s="1"/>
  <c r="CG26" i="115"/>
  <c r="CI26" i="115" s="1"/>
  <c r="CG27" i="115"/>
  <c r="CI27" i="115" s="1"/>
  <c r="CG28" i="115"/>
  <c r="CI28" i="115" s="1"/>
  <c r="CG30" i="115"/>
  <c r="CI30" i="115" s="1"/>
  <c r="CG31" i="115"/>
  <c r="CI31" i="115" s="1"/>
  <c r="CG33" i="115"/>
  <c r="CI33" i="115" s="1"/>
  <c r="CG34" i="115"/>
  <c r="CI34" i="115" s="1"/>
  <c r="CG35" i="115"/>
  <c r="CI35" i="115" s="1"/>
  <c r="CG36" i="115"/>
  <c r="CI36" i="115" s="1"/>
  <c r="CG37" i="115"/>
  <c r="CI37" i="115" s="1"/>
  <c r="CG38" i="115"/>
  <c r="CI38" i="115" s="1"/>
  <c r="CG39" i="115"/>
  <c r="CI39" i="115" s="1"/>
  <c r="CG40" i="115"/>
  <c r="CI40" i="115" s="1"/>
  <c r="CG41" i="115"/>
  <c r="CI41" i="115" s="1"/>
  <c r="CG43" i="115"/>
  <c r="CG44" i="115"/>
  <c r="CG45" i="115"/>
  <c r="CI45" i="115" s="1"/>
  <c r="CG46" i="115"/>
  <c r="CI46" i="115" s="1"/>
  <c r="CG47" i="115"/>
  <c r="CI47" i="115" s="1"/>
  <c r="CG48" i="115"/>
  <c r="CI48" i="115" s="1"/>
  <c r="CG49" i="115"/>
  <c r="CG50" i="115"/>
  <c r="CD42" i="115"/>
  <c r="CG42" i="115" s="1"/>
  <c r="CI42" i="115" s="1"/>
  <c r="CD36" i="115"/>
  <c r="CE16" i="115"/>
  <c r="CE17" i="115"/>
  <c r="CE18" i="115"/>
  <c r="CE19" i="115"/>
  <c r="CE20" i="115"/>
  <c r="CE21" i="115"/>
  <c r="CE22" i="115"/>
  <c r="CE23" i="115"/>
  <c r="CE24" i="115"/>
  <c r="CE25" i="115"/>
  <c r="CE26" i="115"/>
  <c r="CE27" i="115"/>
  <c r="CE28" i="115"/>
  <c r="CE30" i="115"/>
  <c r="CE31" i="115"/>
  <c r="CE33" i="115"/>
  <c r="CD32" i="115"/>
  <c r="CD29" i="115"/>
  <c r="CG29" i="115" s="1"/>
  <c r="CD15" i="115"/>
  <c r="CG15" i="115" s="1"/>
  <c r="CI15" i="115" s="1"/>
  <c r="CD51" i="115"/>
  <c r="CG51" i="115" s="1"/>
  <c r="CD52" i="115"/>
  <c r="CC42" i="115"/>
  <c r="CE42" i="115" s="1"/>
  <c r="CE34" i="115"/>
  <c r="CE35" i="115"/>
  <c r="CE37" i="115"/>
  <c r="CE38" i="115"/>
  <c r="CE39" i="115"/>
  <c r="CE40" i="115"/>
  <c r="CE41" i="115"/>
  <c r="CE43" i="115"/>
  <c r="CE44" i="115"/>
  <c r="CE45" i="115"/>
  <c r="CE46" i="115"/>
  <c r="CE47" i="115"/>
  <c r="CE48" i="115"/>
  <c r="CE49" i="115"/>
  <c r="CH29" i="115"/>
  <c r="CH15" i="115"/>
  <c r="CH51" i="115" s="1"/>
  <c r="CC29" i="115"/>
  <c r="CE29" i="115" s="1"/>
  <c r="CC15" i="115"/>
  <c r="CC36" i="115"/>
  <c r="CE36" i="115" s="1"/>
  <c r="CC32" i="115"/>
  <c r="CE32" i="115" s="1"/>
  <c r="CA51" i="115"/>
  <c r="CC51" i="115" l="1"/>
  <c r="CE51" i="115" s="1"/>
  <c r="CI51" i="115"/>
  <c r="CI32" i="115"/>
  <c r="CI29" i="115"/>
  <c r="BB50" i="115"/>
  <c r="BC50" i="115"/>
  <c r="BD50" i="115"/>
  <c r="AO50" i="115"/>
  <c r="BE50" i="115"/>
  <c r="CE15" i="115"/>
  <c r="BG50" i="115"/>
  <c r="AP50" i="115"/>
  <c r="BF50" i="115"/>
  <c r="BH50" i="115"/>
  <c r="AQ50" i="115"/>
  <c r="BI50" i="115"/>
  <c r="AR50" i="115"/>
  <c r="BJ50" i="115"/>
  <c r="AS50" i="115"/>
  <c r="BK50" i="115"/>
  <c r="AT50" i="115"/>
  <c r="CC52" i="115"/>
  <c r="BP48" i="115"/>
  <c r="BQ48" i="115"/>
  <c r="BR48" i="115"/>
  <c r="BS48" i="115"/>
  <c r="BT48" i="115"/>
  <c r="BU48" i="115"/>
  <c r="BV48" i="115"/>
  <c r="BW48" i="115"/>
  <c r="BW50" i="115" s="1"/>
  <c r="BX48" i="115"/>
  <c r="BY48" i="115"/>
  <c r="BY50" i="115" s="1"/>
  <c r="BZ48" i="115"/>
  <c r="BP49" i="115"/>
  <c r="BP50" i="115" s="1"/>
  <c r="BQ49" i="115"/>
  <c r="BQ50" i="115" s="1"/>
  <c r="BR49" i="115"/>
  <c r="BR50" i="115" s="1"/>
  <c r="BS49" i="115"/>
  <c r="BS50" i="115" s="1"/>
  <c r="BT49" i="115"/>
  <c r="BT50" i="115" s="1"/>
  <c r="BU49" i="115"/>
  <c r="BU50" i="115" s="1"/>
  <c r="BV49" i="115"/>
  <c r="BW49" i="115"/>
  <c r="BX49" i="115"/>
  <c r="BY49" i="115"/>
  <c r="BZ49" i="115"/>
  <c r="BO49" i="115"/>
  <c r="BO48" i="115"/>
  <c r="BV50" i="115" l="1"/>
  <c r="BN50" i="115"/>
  <c r="BX50" i="115"/>
  <c r="BO50" i="115"/>
  <c r="BA50" i="115"/>
  <c r="CH52" i="115" s="1"/>
  <c r="CI52" i="115" s="1"/>
  <c r="BZ50" i="115"/>
  <c r="CA50" i="115" s="1"/>
  <c r="I36" i="113"/>
  <c r="I37" i="113"/>
  <c r="I38" i="113"/>
  <c r="I39" i="113"/>
  <c r="I40" i="113"/>
  <c r="I41" i="113"/>
  <c r="I42" i="113"/>
  <c r="I43" i="113"/>
  <c r="I44" i="113"/>
  <c r="I45" i="113"/>
  <c r="I46" i="113"/>
  <c r="I47" i="113"/>
  <c r="I48" i="113"/>
  <c r="I49" i="113"/>
  <c r="I50" i="113"/>
  <c r="I51" i="113"/>
  <c r="I53" i="113"/>
  <c r="I54" i="113"/>
  <c r="I56" i="113"/>
  <c r="I57" i="113"/>
  <c r="I58" i="113"/>
  <c r="I59" i="113"/>
  <c r="I60" i="113"/>
  <c r="I61" i="113"/>
  <c r="I62" i="113"/>
  <c r="I63" i="113"/>
  <c r="I64" i="113"/>
  <c r="I65" i="113"/>
  <c r="I66" i="113"/>
  <c r="I67" i="113"/>
  <c r="I68" i="113"/>
  <c r="I69" i="113"/>
  <c r="I70" i="113"/>
  <c r="I71" i="113"/>
  <c r="I72" i="113"/>
  <c r="I73" i="113"/>
  <c r="I74" i="113"/>
  <c r="I75" i="113"/>
  <c r="I76" i="113"/>
  <c r="I77" i="113"/>
  <c r="I78" i="113"/>
  <c r="I79" i="113"/>
  <c r="I80" i="113"/>
  <c r="I81" i="113"/>
  <c r="I82" i="113"/>
  <c r="I84" i="113"/>
  <c r="I85" i="113"/>
  <c r="I86" i="113"/>
  <c r="I87" i="113"/>
  <c r="I88" i="113"/>
  <c r="I89" i="113"/>
  <c r="I90" i="113"/>
  <c r="I91" i="113"/>
  <c r="I92" i="113"/>
  <c r="I93" i="113"/>
  <c r="I94" i="113"/>
  <c r="I95" i="113"/>
  <c r="I96" i="113"/>
  <c r="I97" i="113"/>
  <c r="I98" i="113"/>
  <c r="I99" i="113"/>
  <c r="I100" i="113"/>
  <c r="I101" i="113"/>
  <c r="I102" i="113"/>
  <c r="I35" i="113"/>
  <c r="I12" i="113"/>
  <c r="I13" i="113"/>
  <c r="I14" i="113"/>
  <c r="I15" i="113"/>
  <c r="I16" i="113"/>
  <c r="I17" i="113"/>
  <c r="I18" i="113"/>
  <c r="I19" i="113"/>
  <c r="I20" i="113"/>
  <c r="I21" i="113"/>
  <c r="I22" i="113"/>
  <c r="I23" i="113"/>
  <c r="I24" i="113"/>
  <c r="I25" i="113"/>
  <c r="I11" i="113"/>
  <c r="B38" i="3" l="1"/>
  <c r="B37" i="3"/>
  <c r="B36" i="3"/>
  <c r="B37" i="1" l="1"/>
  <c r="B36" i="1"/>
  <c r="B35" i="1"/>
  <c r="CQ66" i="106" l="1"/>
  <c r="CP66" i="106"/>
  <c r="CQ65" i="106"/>
  <c r="CP65" i="106"/>
  <c r="CQ64" i="106"/>
  <c r="CP64" i="106"/>
  <c r="CQ63" i="106"/>
  <c r="CP63" i="106"/>
  <c r="CQ62" i="106"/>
  <c r="CP62" i="106"/>
  <c r="CQ61" i="106"/>
  <c r="CP61" i="106"/>
  <c r="CQ60" i="106"/>
  <c r="CP60" i="106"/>
  <c r="CQ59" i="106"/>
  <c r="CP59" i="106"/>
  <c r="CQ58" i="106"/>
  <c r="CP58" i="106"/>
  <c r="CQ57" i="106"/>
  <c r="CP57" i="106"/>
  <c r="CQ56" i="106"/>
  <c r="CP56" i="106"/>
  <c r="CQ55" i="106"/>
  <c r="CP55" i="106"/>
  <c r="CQ54" i="106"/>
  <c r="CP54" i="106"/>
  <c r="CQ53" i="106"/>
  <c r="CP53" i="106"/>
  <c r="CQ52" i="106"/>
  <c r="CP52" i="106"/>
  <c r="CQ51" i="106"/>
  <c r="CP51" i="106"/>
  <c r="CQ50" i="106"/>
  <c r="CP50" i="106"/>
  <c r="CQ49" i="106"/>
  <c r="CP49" i="106"/>
  <c r="CQ48" i="106"/>
  <c r="CP48" i="106"/>
  <c r="CQ47" i="106"/>
  <c r="CP47" i="106"/>
  <c r="CQ46" i="106"/>
  <c r="CP46" i="106"/>
  <c r="CQ45" i="106"/>
  <c r="CP45" i="106"/>
  <c r="CQ44" i="106"/>
  <c r="CP44" i="106"/>
  <c r="CQ43" i="106"/>
  <c r="CP43" i="106"/>
  <c r="CQ42" i="106"/>
  <c r="CP42" i="106"/>
  <c r="CQ41" i="106"/>
  <c r="CP41" i="106"/>
  <c r="CQ40" i="106"/>
  <c r="CP40" i="106"/>
  <c r="CQ39" i="106"/>
  <c r="CP39" i="106"/>
  <c r="CQ38" i="106"/>
  <c r="CP38" i="106"/>
  <c r="CQ37" i="106"/>
  <c r="CP37" i="106"/>
  <c r="CQ36" i="106"/>
  <c r="CP36" i="106"/>
  <c r="CQ35" i="106"/>
  <c r="CP35" i="106"/>
  <c r="CQ34" i="106"/>
  <c r="CP34" i="106"/>
  <c r="CQ33" i="106"/>
  <c r="CP33" i="106"/>
  <c r="CQ32" i="106"/>
  <c r="CP32" i="106"/>
  <c r="CQ31" i="106"/>
  <c r="CP31" i="106"/>
  <c r="CQ30" i="106"/>
  <c r="CP30" i="106"/>
  <c r="CQ29" i="106"/>
  <c r="CP29" i="106"/>
  <c r="B31" i="5" l="1"/>
  <c r="B29" i="5"/>
  <c r="B27" i="5"/>
  <c r="C27" i="5" s="1"/>
  <c r="C29" i="5"/>
  <c r="B25" i="5"/>
  <c r="B23" i="5"/>
  <c r="B21" i="5"/>
  <c r="C21" i="5" s="1"/>
  <c r="B19" i="5"/>
  <c r="B17" i="5"/>
  <c r="B25" i="3"/>
  <c r="C25" i="3" s="1"/>
  <c r="B23" i="3"/>
  <c r="B19" i="3"/>
  <c r="C19" i="3" s="1"/>
  <c r="B17" i="3"/>
  <c r="B21" i="3"/>
  <c r="B25" i="1"/>
  <c r="C25" i="1" s="1"/>
  <c r="B23" i="1"/>
  <c r="B21" i="1"/>
  <c r="C21" i="1"/>
  <c r="C19" i="1"/>
  <c r="B17" i="1"/>
  <c r="C17" i="1" l="1"/>
  <c r="C17" i="3"/>
  <c r="C31" i="5"/>
  <c r="C25" i="5"/>
  <c r="C23" i="5"/>
  <c r="C19" i="5"/>
  <c r="C17" i="5"/>
  <c r="C23" i="3"/>
  <c r="C21" i="3"/>
  <c r="C23" i="1"/>
  <c r="G29" i="25"/>
  <c r="H29" i="25"/>
  <c r="I29" i="25"/>
  <c r="F29" i="25"/>
  <c r="G28" i="25"/>
  <c r="G30" i="25" s="1"/>
  <c r="H28" i="25"/>
  <c r="H30" i="25" s="1"/>
  <c r="I28" i="25"/>
  <c r="F28" i="25"/>
  <c r="F30" i="25" s="1"/>
  <c r="H36" i="11"/>
  <c r="I36" i="11"/>
  <c r="J36" i="11"/>
  <c r="L55" i="11"/>
  <c r="M55" i="11"/>
  <c r="N55" i="11"/>
  <c r="H55" i="11"/>
  <c r="I55" i="11"/>
  <c r="J55" i="11"/>
  <c r="L21" i="11"/>
  <c r="M21" i="11"/>
  <c r="N21" i="11"/>
  <c r="H17" i="11"/>
  <c r="I17" i="11"/>
  <c r="J17" i="11"/>
  <c r="H18" i="11"/>
  <c r="I18" i="11"/>
  <c r="J18" i="11"/>
  <c r="H19" i="11"/>
  <c r="I19" i="11"/>
  <c r="J19" i="11"/>
  <c r="H20" i="11"/>
  <c r="I20" i="11"/>
  <c r="J20" i="11"/>
  <c r="H21" i="11"/>
  <c r="I21" i="11"/>
  <c r="J21" i="11"/>
  <c r="M119" i="11"/>
  <c r="L102" i="11"/>
  <c r="M102" i="11"/>
  <c r="N102" i="11"/>
  <c r="N101" i="11"/>
  <c r="M101" i="11"/>
  <c r="L101" i="11"/>
  <c r="N100" i="11"/>
  <c r="M100" i="11"/>
  <c r="L100" i="11"/>
  <c r="N99" i="11"/>
  <c r="M99" i="11"/>
  <c r="L99" i="11"/>
  <c r="L93" i="11"/>
  <c r="M93" i="11"/>
  <c r="N93" i="11"/>
  <c r="L94" i="11"/>
  <c r="M94" i="11"/>
  <c r="N94" i="11"/>
  <c r="N92" i="11"/>
  <c r="M92" i="11"/>
  <c r="L92" i="11"/>
  <c r="H93" i="11"/>
  <c r="I93" i="11"/>
  <c r="J93" i="11"/>
  <c r="H94" i="11"/>
  <c r="I94" i="11"/>
  <c r="J94" i="11"/>
  <c r="J92" i="11"/>
  <c r="I92" i="11"/>
  <c r="H92" i="11"/>
  <c r="L82" i="11"/>
  <c r="M82" i="11"/>
  <c r="N82" i="11"/>
  <c r="L83" i="11"/>
  <c r="M83" i="11"/>
  <c r="N83" i="11"/>
  <c r="L84" i="11"/>
  <c r="M84" i="11"/>
  <c r="N84" i="11"/>
  <c r="L85" i="11"/>
  <c r="M85" i="11"/>
  <c r="N85" i="11"/>
  <c r="L86" i="11"/>
  <c r="M86" i="11"/>
  <c r="N86" i="11"/>
  <c r="L69" i="11"/>
  <c r="M69" i="11"/>
  <c r="N69" i="11"/>
  <c r="L70" i="11"/>
  <c r="M70" i="11"/>
  <c r="N70" i="11"/>
  <c r="L71" i="11"/>
  <c r="M71" i="11"/>
  <c r="N71" i="11"/>
  <c r="L72" i="11"/>
  <c r="M72" i="11"/>
  <c r="N72" i="11"/>
  <c r="L73" i="11"/>
  <c r="M73" i="11"/>
  <c r="N73" i="11"/>
  <c r="L74" i="11"/>
  <c r="M74" i="11"/>
  <c r="N74" i="11"/>
  <c r="L75" i="11"/>
  <c r="M75" i="11"/>
  <c r="N75" i="11"/>
  <c r="L76" i="11"/>
  <c r="M76" i="11"/>
  <c r="N76" i="11"/>
  <c r="N68" i="11"/>
  <c r="M68" i="11"/>
  <c r="L68" i="11"/>
  <c r="L39" i="11"/>
  <c r="M39" i="11"/>
  <c r="N39" i="11"/>
  <c r="L40" i="11"/>
  <c r="M40" i="11"/>
  <c r="N40" i="11"/>
  <c r="L41" i="11"/>
  <c r="M41" i="11"/>
  <c r="N41" i="11"/>
  <c r="L42" i="11"/>
  <c r="M42" i="11"/>
  <c r="N42" i="11"/>
  <c r="L43" i="11"/>
  <c r="M43" i="11"/>
  <c r="N43" i="11"/>
  <c r="L44" i="11"/>
  <c r="M44" i="11"/>
  <c r="N44" i="11"/>
  <c r="L45" i="11"/>
  <c r="M45" i="11"/>
  <c r="N45" i="11"/>
  <c r="L46" i="11"/>
  <c r="M46" i="11"/>
  <c r="N46" i="11"/>
  <c r="L47" i="11"/>
  <c r="M47" i="11"/>
  <c r="N47" i="11"/>
  <c r="L48" i="11"/>
  <c r="M48" i="11"/>
  <c r="N48" i="11"/>
  <c r="L49" i="11"/>
  <c r="M49" i="11"/>
  <c r="N49" i="11"/>
  <c r="L50" i="11"/>
  <c r="M50" i="11"/>
  <c r="N50" i="11"/>
  <c r="L51" i="11"/>
  <c r="M51" i="11"/>
  <c r="N51" i="11"/>
  <c r="L52" i="11"/>
  <c r="M52" i="11"/>
  <c r="N52" i="11"/>
  <c r="L53" i="11"/>
  <c r="M53" i="11"/>
  <c r="N53" i="11"/>
  <c r="L54" i="11"/>
  <c r="M54" i="11"/>
  <c r="N54" i="11"/>
  <c r="L30" i="11"/>
  <c r="M30" i="11"/>
  <c r="N30" i="11"/>
  <c r="L31" i="11"/>
  <c r="M31" i="11"/>
  <c r="N31" i="11"/>
  <c r="L33" i="11"/>
  <c r="M33" i="11"/>
  <c r="N33" i="11"/>
  <c r="L34" i="11"/>
  <c r="M34" i="11"/>
  <c r="N34" i="11"/>
  <c r="L35" i="11"/>
  <c r="M35" i="11"/>
  <c r="N35" i="11"/>
  <c r="N29" i="11"/>
  <c r="M29" i="11"/>
  <c r="L29" i="11"/>
  <c r="L23" i="11"/>
  <c r="M23" i="11"/>
  <c r="N23" i="11"/>
  <c r="L24" i="11"/>
  <c r="M24" i="11"/>
  <c r="N24" i="11"/>
  <c r="L25" i="11"/>
  <c r="M25" i="11"/>
  <c r="N25" i="11"/>
  <c r="L19" i="11"/>
  <c r="M19" i="11"/>
  <c r="N19" i="11"/>
  <c r="L20" i="11"/>
  <c r="M20" i="11"/>
  <c r="N20" i="11"/>
  <c r="L18" i="11"/>
  <c r="M18" i="11"/>
  <c r="N18" i="11"/>
  <c r="G148" i="11" l="1"/>
  <c r="I30" i="25"/>
  <c r="H16" i="11"/>
  <c r="I16" i="11"/>
  <c r="J16" i="11"/>
  <c r="H23" i="11"/>
  <c r="I23" i="11"/>
  <c r="J23" i="11"/>
  <c r="H24" i="11"/>
  <c r="I24" i="11"/>
  <c r="J24" i="11"/>
  <c r="H25" i="11"/>
  <c r="I25" i="11"/>
  <c r="J25" i="11"/>
  <c r="H26" i="11"/>
  <c r="I26" i="11"/>
  <c r="J26" i="11"/>
  <c r="H30" i="11"/>
  <c r="I30" i="11"/>
  <c r="J30" i="11"/>
  <c r="H31" i="11"/>
  <c r="I31" i="11"/>
  <c r="J31" i="11"/>
  <c r="H33" i="11"/>
  <c r="I33" i="11"/>
  <c r="J33" i="11"/>
  <c r="H34" i="11"/>
  <c r="I34" i="11"/>
  <c r="J34" i="11"/>
  <c r="H35" i="11"/>
  <c r="I35" i="11"/>
  <c r="J35" i="11"/>
  <c r="H39" i="11"/>
  <c r="I39" i="11"/>
  <c r="J39" i="11"/>
  <c r="H40" i="11"/>
  <c r="I40" i="11"/>
  <c r="J40" i="11"/>
  <c r="H41" i="11"/>
  <c r="I41" i="11"/>
  <c r="J41" i="11"/>
  <c r="H42" i="11"/>
  <c r="I42" i="11"/>
  <c r="J42" i="11"/>
  <c r="H43" i="11"/>
  <c r="I43" i="11"/>
  <c r="J43" i="11"/>
  <c r="H44" i="11"/>
  <c r="I44" i="11"/>
  <c r="J44" i="11"/>
  <c r="H45" i="11"/>
  <c r="I45" i="11"/>
  <c r="J45" i="11"/>
  <c r="H46" i="11"/>
  <c r="I46" i="11"/>
  <c r="J46" i="11"/>
  <c r="H47" i="11"/>
  <c r="I47" i="11"/>
  <c r="J47" i="11"/>
  <c r="H48" i="11"/>
  <c r="I48" i="11"/>
  <c r="J48" i="11"/>
  <c r="H49" i="11"/>
  <c r="I49" i="11"/>
  <c r="J49" i="11"/>
  <c r="H50" i="11"/>
  <c r="I50" i="11"/>
  <c r="J50" i="11"/>
  <c r="H51" i="11"/>
  <c r="I51" i="11"/>
  <c r="J51" i="11"/>
  <c r="H52" i="11"/>
  <c r="I52" i="11"/>
  <c r="J52" i="11"/>
  <c r="H53" i="11"/>
  <c r="I53" i="11"/>
  <c r="J53" i="11"/>
  <c r="H54" i="11"/>
  <c r="I54" i="11"/>
  <c r="J54" i="11"/>
  <c r="H69" i="11"/>
  <c r="I69" i="11"/>
  <c r="J69" i="11"/>
  <c r="H70" i="11"/>
  <c r="I70" i="11"/>
  <c r="J70" i="11"/>
  <c r="H71" i="11"/>
  <c r="I71" i="11"/>
  <c r="J71" i="11"/>
  <c r="H72" i="11"/>
  <c r="I72" i="11"/>
  <c r="J72" i="11"/>
  <c r="H73" i="11"/>
  <c r="I73" i="11"/>
  <c r="J73" i="11"/>
  <c r="H74" i="11"/>
  <c r="I74" i="11"/>
  <c r="J74" i="11"/>
  <c r="H75" i="11"/>
  <c r="I75" i="11"/>
  <c r="J75" i="11"/>
  <c r="H76" i="11"/>
  <c r="I76" i="11"/>
  <c r="J76" i="11"/>
  <c r="H81" i="11"/>
  <c r="I81" i="11"/>
  <c r="J81" i="11"/>
  <c r="H82" i="11"/>
  <c r="I82" i="11"/>
  <c r="J82" i="11"/>
  <c r="H83" i="11"/>
  <c r="I83" i="11"/>
  <c r="J83" i="11"/>
  <c r="H84" i="11"/>
  <c r="I84" i="11"/>
  <c r="J84" i="11"/>
  <c r="H85" i="11"/>
  <c r="I85" i="11"/>
  <c r="J85" i="11"/>
  <c r="H86" i="11"/>
  <c r="I86" i="11"/>
  <c r="J86" i="11"/>
  <c r="H88" i="11"/>
  <c r="I88" i="11"/>
  <c r="J88" i="11"/>
  <c r="H99" i="11"/>
  <c r="I99" i="11"/>
  <c r="J99" i="11"/>
  <c r="H100" i="11"/>
  <c r="I100" i="11"/>
  <c r="J100" i="11"/>
  <c r="H101" i="11"/>
  <c r="I101" i="11"/>
  <c r="J101" i="11"/>
  <c r="H102" i="11"/>
  <c r="I102" i="11"/>
  <c r="J102" i="11"/>
  <c r="H118" i="11"/>
  <c r="I118" i="11"/>
  <c r="J118" i="11"/>
  <c r="H119" i="11"/>
  <c r="I119" i="11"/>
  <c r="J119" i="11"/>
  <c r="H120" i="11"/>
  <c r="I120" i="11"/>
  <c r="J120" i="11"/>
  <c r="H121" i="11"/>
  <c r="I121" i="11"/>
  <c r="J121" i="11"/>
  <c r="H122" i="11"/>
  <c r="I122" i="11"/>
  <c r="J122" i="11"/>
  <c r="H123" i="11"/>
  <c r="I123" i="11"/>
  <c r="J123" i="11"/>
  <c r="H124" i="11"/>
  <c r="I124" i="11"/>
  <c r="J124" i="11"/>
  <c r="H125" i="11"/>
  <c r="I125" i="11"/>
  <c r="J125" i="11"/>
  <c r="H126" i="11"/>
  <c r="I126" i="11"/>
  <c r="J126" i="11"/>
  <c r="H127" i="11"/>
  <c r="I127" i="11"/>
  <c r="J127" i="11"/>
  <c r="H128" i="11"/>
  <c r="I128" i="11"/>
  <c r="J128" i="11"/>
  <c r="H129" i="11"/>
  <c r="I129" i="11"/>
  <c r="J129" i="11"/>
  <c r="H130" i="11"/>
  <c r="I130" i="11"/>
  <c r="J130" i="11"/>
  <c r="H134" i="11"/>
  <c r="I134" i="11"/>
  <c r="J134" i="11"/>
  <c r="H135" i="11"/>
  <c r="I135" i="11"/>
  <c r="J135" i="11"/>
  <c r="H136" i="11"/>
  <c r="I136" i="11"/>
  <c r="J136" i="11"/>
  <c r="H137" i="11"/>
  <c r="I137" i="11"/>
  <c r="J137" i="11"/>
  <c r="H141" i="11"/>
  <c r="I141" i="11"/>
  <c r="J141" i="11"/>
  <c r="H142" i="11"/>
  <c r="I142" i="11"/>
  <c r="J142" i="11"/>
  <c r="H143" i="11"/>
  <c r="I143" i="11"/>
  <c r="J143" i="11"/>
  <c r="N7" i="5" l="1"/>
  <c r="P7" i="5"/>
  <c r="N8" i="5"/>
  <c r="P8" i="5"/>
  <c r="N8" i="3"/>
  <c r="P8" i="3"/>
  <c r="N8" i="1"/>
  <c r="H14" i="25" l="1"/>
  <c r="H15" i="25" s="1"/>
  <c r="H16" i="25" s="1"/>
  <c r="H17" i="25" s="1"/>
  <c r="C13" i="5" l="1"/>
  <c r="E13" i="5" s="1"/>
  <c r="G13" i="5" s="1"/>
  <c r="I13" i="5" s="1"/>
  <c r="K13" i="5" s="1"/>
  <c r="M13" i="5" s="1"/>
  <c r="C13" i="3"/>
  <c r="E13" i="3" s="1"/>
  <c r="G13" i="3" s="1"/>
  <c r="I13" i="3" s="1"/>
  <c r="K13" i="3" s="1"/>
  <c r="M13" i="3" s="1"/>
  <c r="C13" i="1"/>
  <c r="E13" i="1" s="1"/>
  <c r="G13" i="1" s="1"/>
  <c r="I13" i="1" s="1"/>
  <c r="K13" i="1" s="1"/>
  <c r="M13" i="1" s="1"/>
  <c r="A7" i="1"/>
  <c r="N4" i="1"/>
  <c r="P5" i="3"/>
  <c r="E16" i="3" s="1"/>
  <c r="P6" i="3"/>
  <c r="G16" i="3" s="1"/>
  <c r="P7" i="3"/>
  <c r="P4" i="3"/>
  <c r="A7" i="3"/>
  <c r="N5" i="3"/>
  <c r="N6" i="3"/>
  <c r="N7" i="3"/>
  <c r="N4" i="3"/>
  <c r="N11" i="3"/>
  <c r="P5" i="5"/>
  <c r="P6" i="5"/>
  <c r="E16" i="5" s="1"/>
  <c r="G16" i="5"/>
  <c r="P4" i="5"/>
  <c r="N5" i="5"/>
  <c r="N6" i="5"/>
  <c r="N4" i="5"/>
  <c r="N11" i="5"/>
  <c r="A7" i="5"/>
  <c r="J12" i="11" l="1"/>
  <c r="N12" i="11" s="1"/>
  <c r="M123" i="11" l="1"/>
  <c r="M129" i="11"/>
  <c r="N137" i="11"/>
  <c r="N17" i="11"/>
  <c r="L88" i="11"/>
  <c r="L118" i="11"/>
  <c r="N119" i="11"/>
  <c r="L122" i="11"/>
  <c r="N123" i="11"/>
  <c r="L128" i="11"/>
  <c r="N129" i="11"/>
  <c r="L17" i="11"/>
  <c r="N15" i="11"/>
  <c r="M88" i="11"/>
  <c r="M17" i="11"/>
  <c r="M15" i="11"/>
  <c r="L81" i="11"/>
  <c r="N88" i="11"/>
  <c r="L15" i="11"/>
  <c r="M81" i="11"/>
  <c r="N16" i="11"/>
  <c r="N81" i="11"/>
  <c r="M16" i="11"/>
  <c r="L16" i="11"/>
  <c r="L120" i="11"/>
  <c r="N121" i="11"/>
  <c r="L126" i="11"/>
  <c r="N127" i="11"/>
  <c r="L130" i="11"/>
  <c r="M135" i="11"/>
  <c r="N141" i="11"/>
  <c r="M120" i="11"/>
  <c r="M126" i="11"/>
  <c r="M130" i="11"/>
  <c r="N136" i="11"/>
  <c r="L135" i="11"/>
  <c r="L119" i="11"/>
  <c r="N120" i="11"/>
  <c r="L123" i="11"/>
  <c r="N126" i="11"/>
  <c r="L129" i="11"/>
  <c r="N130" i="11"/>
  <c r="M136" i="11"/>
  <c r="L143" i="11"/>
  <c r="L136" i="11"/>
  <c r="M143" i="11"/>
  <c r="M137" i="11"/>
  <c r="L142" i="11"/>
  <c r="N143" i="11"/>
  <c r="M118" i="11"/>
  <c r="M122" i="11"/>
  <c r="M128" i="11"/>
  <c r="L137" i="11"/>
  <c r="N134" i="11"/>
  <c r="M142" i="11"/>
  <c r="N118" i="11"/>
  <c r="L121" i="11"/>
  <c r="N122" i="11"/>
  <c r="L127" i="11"/>
  <c r="N128" i="11"/>
  <c r="M134" i="11"/>
  <c r="L141" i="11"/>
  <c r="N142" i="11"/>
  <c r="M121" i="11"/>
  <c r="M127" i="11"/>
  <c r="N135" i="11"/>
  <c r="L134" i="11"/>
  <c r="M141" i="11"/>
  <c r="D12" i="11" l="1"/>
  <c r="D15" i="5" s="1"/>
  <c r="E12" i="11"/>
  <c r="F12" i="11"/>
  <c r="G12" i="11"/>
  <c r="D14" i="1" s="1"/>
  <c r="N11" i="1"/>
  <c r="G5" i="11"/>
  <c r="G6" i="11"/>
  <c r="G7" i="11"/>
  <c r="G8" i="11"/>
  <c r="G4" i="11"/>
  <c r="E5" i="11"/>
  <c r="E6" i="11"/>
  <c r="E7" i="11"/>
  <c r="E8" i="11"/>
  <c r="E4" i="11"/>
  <c r="D14" i="3" l="1"/>
  <c r="D15" i="1"/>
  <c r="E19" i="1"/>
  <c r="E25" i="1"/>
  <c r="E23" i="1"/>
  <c r="E17" i="1"/>
  <c r="E21" i="1"/>
  <c r="D15" i="3"/>
  <c r="D14" i="5"/>
  <c r="G29" i="5"/>
  <c r="G31" i="5"/>
  <c r="G17" i="5"/>
  <c r="G27" i="5"/>
  <c r="G19" i="5"/>
  <c r="G25" i="5"/>
  <c r="G21" i="5"/>
  <c r="G23" i="5"/>
  <c r="P5" i="1"/>
  <c r="G16" i="1" s="1"/>
  <c r="P6" i="1"/>
  <c r="P7" i="1"/>
  <c r="P8" i="1"/>
  <c r="P4" i="1"/>
  <c r="E16" i="1" s="1"/>
  <c r="N5" i="1"/>
  <c r="N6" i="1"/>
  <c r="N7" i="1"/>
  <c r="A12" i="25"/>
  <c r="A20" i="25" s="1"/>
  <c r="G1" i="25" a="1"/>
  <c r="G1" i="25" s="1"/>
  <c r="G19" i="3" l="1"/>
  <c r="G23" i="3"/>
  <c r="G17" i="3"/>
  <c r="G21" i="3"/>
  <c r="G25" i="3"/>
  <c r="G23" i="1"/>
  <c r="G21" i="1"/>
  <c r="G25" i="1"/>
  <c r="G19" i="1"/>
  <c r="I19" i="1" s="1"/>
  <c r="K19" i="1" s="1"/>
  <c r="G17" i="1"/>
  <c r="E29" i="5"/>
  <c r="E21" i="5"/>
  <c r="I21" i="5" s="1"/>
  <c r="K21" i="5" s="1"/>
  <c r="E27" i="5"/>
  <c r="I27" i="5" s="1"/>
  <c r="K27" i="5" s="1"/>
  <c r="E25" i="5"/>
  <c r="I25" i="5" s="1"/>
  <c r="K25" i="5" s="1"/>
  <c r="E23" i="5"/>
  <c r="I23" i="5" s="1"/>
  <c r="K23" i="5" s="1"/>
  <c r="E19" i="5"/>
  <c r="I19" i="5" s="1"/>
  <c r="K19" i="5" s="1"/>
  <c r="E31" i="5"/>
  <c r="I31" i="5" s="1"/>
  <c r="K31" i="5" s="1"/>
  <c r="E17" i="5"/>
  <c r="E19" i="3"/>
  <c r="I19" i="3" s="1"/>
  <c r="K19" i="3" s="1"/>
  <c r="E21" i="3"/>
  <c r="I21" i="3" s="1"/>
  <c r="K21" i="3" s="1"/>
  <c r="E23" i="3"/>
  <c r="E17" i="3"/>
  <c r="E25" i="3"/>
  <c r="I12" i="11"/>
  <c r="M12" i="11" s="1"/>
  <c r="I17" i="3" l="1"/>
  <c r="K17" i="3" s="1"/>
  <c r="I25" i="3"/>
  <c r="K25" i="3" s="1"/>
  <c r="I29" i="5"/>
  <c r="K29" i="5" s="1"/>
  <c r="I17" i="1"/>
  <c r="K17" i="1" s="1"/>
  <c r="I21" i="1"/>
  <c r="K21" i="1" s="1"/>
  <c r="I17" i="5"/>
  <c r="K17" i="5" s="1"/>
  <c r="I23" i="1"/>
  <c r="K23" i="1" s="1"/>
  <c r="I25" i="1"/>
  <c r="K25" i="1" s="1"/>
  <c r="H12" i="11"/>
  <c r="L12" i="11" s="1"/>
  <c r="A16" i="11" l="1"/>
  <c r="F45" i="9" l="1"/>
  <c r="D45" i="9"/>
  <c r="C45" i="9" l="1"/>
  <c r="F43" i="9"/>
  <c r="D43" i="9"/>
  <c r="C43" i="9"/>
  <c r="F41" i="9"/>
  <c r="D41" i="9"/>
  <c r="C41" i="9"/>
  <c r="F39" i="9"/>
  <c r="D39" i="9"/>
  <c r="C39" i="9"/>
  <c r="F37" i="9"/>
  <c r="D37" i="9"/>
  <c r="J37" i="9" s="1"/>
  <c r="C37" i="9"/>
  <c r="F35" i="9"/>
  <c r="D35" i="9"/>
  <c r="C35" i="9"/>
  <c r="D33" i="9"/>
  <c r="F33" i="9"/>
  <c r="C33" i="9"/>
  <c r="F31" i="9"/>
  <c r="D31" i="9"/>
  <c r="C31" i="9"/>
  <c r="J31" i="9" l="1"/>
  <c r="J41" i="9"/>
  <c r="H37" i="9"/>
  <c r="H31" i="9"/>
  <c r="J39" i="9"/>
  <c r="J45" i="9"/>
  <c r="H45" i="9"/>
  <c r="J43" i="9"/>
  <c r="H43" i="9"/>
  <c r="H41" i="9"/>
  <c r="H39" i="9"/>
  <c r="J35" i="9"/>
  <c r="H35" i="9"/>
  <c r="J33" i="9"/>
  <c r="H33" i="9"/>
  <c r="F29" i="9"/>
  <c r="D29" i="9"/>
  <c r="C29" i="9"/>
  <c r="F27" i="9"/>
  <c r="D27" i="9"/>
  <c r="C27" i="9"/>
  <c r="F25" i="9"/>
  <c r="D25" i="9"/>
  <c r="C25" i="9"/>
  <c r="F23" i="9"/>
  <c r="F21" i="9"/>
  <c r="F19" i="9"/>
  <c r="F17" i="9"/>
  <c r="D23" i="9"/>
  <c r="D21" i="9"/>
  <c r="D19" i="9"/>
  <c r="D17" i="9"/>
  <c r="C23" i="9"/>
  <c r="C21" i="9"/>
  <c r="C19" i="9"/>
  <c r="C17" i="9"/>
  <c r="F15" i="9"/>
  <c r="D15" i="9"/>
  <c r="C15" i="9"/>
  <c r="J27" i="9" l="1"/>
  <c r="H27" i="9"/>
  <c r="J23" i="9"/>
  <c r="H25" i="9"/>
  <c r="J25" i="9"/>
  <c r="H23" i="9"/>
  <c r="J29" i="9"/>
  <c r="H29" i="9"/>
  <c r="J10" i="11" l="1"/>
  <c r="H10" i="11"/>
  <c r="I10" i="11"/>
  <c r="Q63" i="11" l="1"/>
  <c r="P63" i="11"/>
  <c r="R63" i="11"/>
  <c r="Q58" i="11"/>
  <c r="Q57" i="11"/>
  <c r="P57" i="11"/>
  <c r="P58" i="11"/>
  <c r="R57" i="11"/>
  <c r="R58" i="11"/>
  <c r="Q90" i="11"/>
  <c r="Q108" i="11"/>
  <c r="Q146" i="11"/>
  <c r="Q59" i="11"/>
  <c r="Q97" i="11"/>
  <c r="Q113" i="11"/>
  <c r="Q133" i="11"/>
  <c r="Q64" i="11"/>
  <c r="Q114" i="11"/>
  <c r="Q66" i="11"/>
  <c r="Q104" i="11"/>
  <c r="Q62" i="11"/>
  <c r="Q87" i="11"/>
  <c r="Q105" i="11"/>
  <c r="Q96" i="11"/>
  <c r="Q140" i="11"/>
  <c r="Q91" i="11"/>
  <c r="Q111" i="11"/>
  <c r="Q80" i="11"/>
  <c r="Q116" i="11"/>
  <c r="Q67" i="11"/>
  <c r="Q89" i="11"/>
  <c r="Q132" i="11"/>
  <c r="Q103" i="11"/>
  <c r="Q60" i="11"/>
  <c r="Q112" i="11"/>
  <c r="Q117" i="11"/>
  <c r="Q138" i="11"/>
  <c r="Q107" i="11"/>
  <c r="Q145" i="11"/>
  <c r="Q109" i="11"/>
  <c r="Q29" i="11"/>
  <c r="Q28" i="11"/>
  <c r="Q22" i="11"/>
  <c r="Q65" i="11"/>
  <c r="Q106" i="11"/>
  <c r="Q144" i="11"/>
  <c r="Q95" i="11"/>
  <c r="Q131" i="11"/>
  <c r="Q27" i="11"/>
  <c r="Q139" i="11"/>
  <c r="Q147" i="11"/>
  <c r="Q98" i="11"/>
  <c r="Q92" i="11"/>
  <c r="Q115" i="11"/>
  <c r="Q61" i="11"/>
  <c r="Q110" i="11"/>
  <c r="Q56" i="11"/>
  <c r="Q79" i="11"/>
  <c r="Q21" i="11"/>
  <c r="Q94" i="11"/>
  <c r="Q93" i="11"/>
  <c r="Q135" i="11"/>
  <c r="Q88" i="11"/>
  <c r="Q102" i="11"/>
  <c r="Q100" i="11"/>
  <c r="Q86" i="11"/>
  <c r="Q99" i="11"/>
  <c r="Q130" i="11"/>
  <c r="Q84" i="11"/>
  <c r="Q126" i="11"/>
  <c r="Q32" i="11"/>
  <c r="Q78" i="11"/>
  <c r="Q82" i="11"/>
  <c r="Q101" i="11"/>
  <c r="Q118" i="11"/>
  <c r="Q119" i="11"/>
  <c r="Q68" i="11"/>
  <c r="Q142" i="11"/>
  <c r="Q127" i="11"/>
  <c r="Q23" i="11"/>
  <c r="Q129" i="11"/>
  <c r="Q83" i="11"/>
  <c r="Q72" i="11"/>
  <c r="Q31" i="11"/>
  <c r="Q71" i="11"/>
  <c r="Q40" i="11"/>
  <c r="Q44" i="11"/>
  <c r="Q47" i="11"/>
  <c r="Q143" i="11"/>
  <c r="Q137" i="11"/>
  <c r="Q122" i="11"/>
  <c r="Q24" i="11"/>
  <c r="Q37" i="11"/>
  <c r="Q74" i="11"/>
  <c r="Q45" i="11"/>
  <c r="Q69" i="11"/>
  <c r="Q136" i="11"/>
  <c r="Q55" i="11"/>
  <c r="Q35" i="11"/>
  <c r="Q141" i="11"/>
  <c r="Q46" i="11"/>
  <c r="Q43" i="11"/>
  <c r="Q48" i="11"/>
  <c r="Q121" i="11"/>
  <c r="Q51" i="11"/>
  <c r="Q124" i="11"/>
  <c r="Q125" i="11"/>
  <c r="Q120" i="11"/>
  <c r="Q53" i="11"/>
  <c r="Q52" i="11"/>
  <c r="Q50" i="11"/>
  <c r="Q54" i="11"/>
  <c r="Q33" i="11"/>
  <c r="Q30" i="11"/>
  <c r="Q26" i="11"/>
  <c r="Q123" i="11"/>
  <c r="Q75" i="11"/>
  <c r="Q34" i="11"/>
  <c r="Q70" i="11"/>
  <c r="Q42" i="11"/>
  <c r="Q38" i="11"/>
  <c r="Q25" i="11"/>
  <c r="Q134" i="11"/>
  <c r="Q85" i="11"/>
  <c r="Q73" i="11"/>
  <c r="Q128" i="11"/>
  <c r="Q49" i="11"/>
  <c r="Q81" i="11"/>
  <c r="Q36" i="11"/>
  <c r="Q76" i="11"/>
  <c r="Q41" i="11"/>
  <c r="Q39" i="11"/>
  <c r="Q77" i="11"/>
  <c r="P59" i="11"/>
  <c r="P97" i="11"/>
  <c r="P113" i="11"/>
  <c r="P133" i="11"/>
  <c r="P28" i="11"/>
  <c r="P64" i="11"/>
  <c r="P140" i="11"/>
  <c r="P60" i="11"/>
  <c r="P29" i="11"/>
  <c r="P56" i="11"/>
  <c r="P92" i="11"/>
  <c r="P111" i="11"/>
  <c r="P87" i="11"/>
  <c r="P109" i="11"/>
  <c r="P62" i="11"/>
  <c r="P80" i="11"/>
  <c r="P116" i="11"/>
  <c r="P67" i="11"/>
  <c r="P105" i="11"/>
  <c r="P112" i="11"/>
  <c r="P132" i="11"/>
  <c r="P103" i="11"/>
  <c r="P117" i="11"/>
  <c r="P106" i="11"/>
  <c r="P144" i="11"/>
  <c r="P27" i="11"/>
  <c r="P90" i="11"/>
  <c r="P96" i="11"/>
  <c r="P139" i="11"/>
  <c r="P146" i="11"/>
  <c r="P114" i="11"/>
  <c r="P95" i="11"/>
  <c r="P131" i="11"/>
  <c r="P138" i="11"/>
  <c r="P89" i="11"/>
  <c r="P107" i="11"/>
  <c r="P145" i="11"/>
  <c r="P108" i="11"/>
  <c r="P91" i="11"/>
  <c r="P147" i="11"/>
  <c r="P22" i="11"/>
  <c r="P98" i="11"/>
  <c r="P65" i="11"/>
  <c r="P110" i="11"/>
  <c r="P115" i="11"/>
  <c r="P61" i="11"/>
  <c r="P66" i="11"/>
  <c r="P104" i="11"/>
  <c r="P79" i="11"/>
  <c r="P94" i="11"/>
  <c r="P21" i="11"/>
  <c r="P93" i="11"/>
  <c r="P31" i="11"/>
  <c r="P25" i="11"/>
  <c r="P81" i="11"/>
  <c r="P76" i="11"/>
  <c r="P49" i="11"/>
  <c r="P32" i="11"/>
  <c r="P125" i="11"/>
  <c r="P33" i="11"/>
  <c r="P122" i="11"/>
  <c r="P127" i="11"/>
  <c r="P70" i="11"/>
  <c r="P44" i="11"/>
  <c r="P47" i="11"/>
  <c r="P36" i="11"/>
  <c r="P46" i="11"/>
  <c r="P37" i="11"/>
  <c r="P24" i="11"/>
  <c r="P23" i="11"/>
  <c r="P26" i="11"/>
  <c r="P34" i="11"/>
  <c r="P72" i="11"/>
  <c r="P52" i="11"/>
  <c r="P119" i="11"/>
  <c r="P121" i="11"/>
  <c r="P77" i="11"/>
  <c r="P143" i="11"/>
  <c r="P40" i="11"/>
  <c r="P45" i="11"/>
  <c r="P120" i="11"/>
  <c r="P43" i="11"/>
  <c r="P71" i="11"/>
  <c r="P83" i="11"/>
  <c r="P50" i="11"/>
  <c r="P128" i="11"/>
  <c r="P53" i="11"/>
  <c r="P78" i="11"/>
  <c r="P74" i="11"/>
  <c r="P123" i="11"/>
  <c r="P82" i="11"/>
  <c r="P75" i="11"/>
  <c r="P102" i="11"/>
  <c r="P48" i="11"/>
  <c r="P35" i="11"/>
  <c r="P142" i="11"/>
  <c r="P85" i="11"/>
  <c r="P86" i="11"/>
  <c r="P141" i="11"/>
  <c r="P73" i="11"/>
  <c r="P88" i="11"/>
  <c r="P100" i="11"/>
  <c r="P68" i="11"/>
  <c r="P130" i="11"/>
  <c r="P55" i="11"/>
  <c r="P38" i="11"/>
  <c r="P136" i="11"/>
  <c r="P39" i="11"/>
  <c r="P42" i="11"/>
  <c r="P41" i="11"/>
  <c r="P129" i="11"/>
  <c r="P84" i="11"/>
  <c r="P30" i="11"/>
  <c r="P137" i="11"/>
  <c r="P118" i="11"/>
  <c r="P126" i="11"/>
  <c r="P99" i="11"/>
  <c r="P135" i="11"/>
  <c r="P134" i="11"/>
  <c r="P69" i="11"/>
  <c r="P54" i="11"/>
  <c r="P101" i="11"/>
  <c r="P51" i="11"/>
  <c r="P124" i="11"/>
  <c r="R27" i="11"/>
  <c r="R103" i="11"/>
  <c r="R139" i="11"/>
  <c r="R90" i="11"/>
  <c r="R108" i="11"/>
  <c r="R146" i="11"/>
  <c r="R61" i="11"/>
  <c r="R79" i="11"/>
  <c r="R115" i="11"/>
  <c r="R111" i="11"/>
  <c r="R116" i="11"/>
  <c r="R96" i="11"/>
  <c r="R109" i="11"/>
  <c r="R22" i="11"/>
  <c r="R66" i="11"/>
  <c r="R104" i="11"/>
  <c r="R62" i="11"/>
  <c r="R80" i="11"/>
  <c r="R59" i="11"/>
  <c r="R97" i="11"/>
  <c r="R113" i="11"/>
  <c r="R28" i="11"/>
  <c r="R91" i="11"/>
  <c r="R67" i="11"/>
  <c r="R87" i="11"/>
  <c r="R105" i="11"/>
  <c r="R112" i="11"/>
  <c r="R95" i="11"/>
  <c r="R107" i="11"/>
  <c r="R145" i="11"/>
  <c r="R132" i="11"/>
  <c r="R133" i="11"/>
  <c r="R64" i="11"/>
  <c r="R147" i="11"/>
  <c r="R60" i="11"/>
  <c r="R138" i="11"/>
  <c r="R140" i="11"/>
  <c r="R98" i="11"/>
  <c r="R117" i="11"/>
  <c r="R106" i="11"/>
  <c r="R144" i="11"/>
  <c r="R131" i="11"/>
  <c r="R89" i="11"/>
  <c r="R56" i="11"/>
  <c r="R92" i="11"/>
  <c r="R110" i="11"/>
  <c r="R65" i="11"/>
  <c r="R29" i="11"/>
  <c r="R114" i="11"/>
  <c r="R94" i="11"/>
  <c r="R21" i="11"/>
  <c r="R93" i="11"/>
  <c r="R55" i="11"/>
  <c r="R40" i="11"/>
  <c r="R101" i="11"/>
  <c r="R42" i="11"/>
  <c r="R70" i="11"/>
  <c r="R129" i="11"/>
  <c r="R38" i="11"/>
  <c r="R30" i="11"/>
  <c r="R83" i="11"/>
  <c r="R77" i="11"/>
  <c r="R35" i="11"/>
  <c r="R31" i="11"/>
  <c r="R78" i="11"/>
  <c r="R143" i="11"/>
  <c r="R137" i="11"/>
  <c r="R102" i="11"/>
  <c r="R69" i="11"/>
  <c r="R26" i="11"/>
  <c r="R84" i="11"/>
  <c r="R32" i="11"/>
  <c r="R86" i="11"/>
  <c r="R72" i="11"/>
  <c r="R141" i="11"/>
  <c r="R100" i="11"/>
  <c r="R126" i="11"/>
  <c r="R68" i="11"/>
  <c r="R53" i="11"/>
  <c r="R125" i="11"/>
  <c r="R50" i="11"/>
  <c r="R128" i="11"/>
  <c r="R127" i="11"/>
  <c r="R36" i="11"/>
  <c r="R33" i="11"/>
  <c r="R46" i="11"/>
  <c r="R123" i="11"/>
  <c r="R23" i="11"/>
  <c r="R81" i="11"/>
  <c r="R41" i="11"/>
  <c r="R119" i="11"/>
  <c r="R121" i="11"/>
  <c r="R24" i="11"/>
  <c r="R37" i="11"/>
  <c r="R51" i="11"/>
  <c r="R99" i="11"/>
  <c r="R25" i="11"/>
  <c r="R49" i="11"/>
  <c r="R54" i="11"/>
  <c r="R136" i="11"/>
  <c r="R34" i="11"/>
  <c r="R74" i="11"/>
  <c r="R75" i="11"/>
  <c r="R124" i="11"/>
  <c r="R122" i="11"/>
  <c r="R82" i="11"/>
  <c r="R43" i="11"/>
  <c r="R76" i="11"/>
  <c r="R45" i="11"/>
  <c r="R48" i="11"/>
  <c r="R71" i="11"/>
  <c r="R47" i="11"/>
  <c r="R85" i="11"/>
  <c r="R134" i="11"/>
  <c r="R135" i="11"/>
  <c r="R39" i="11"/>
  <c r="R130" i="11"/>
  <c r="R52" i="11"/>
  <c r="R120" i="11"/>
  <c r="R88" i="11"/>
  <c r="R44" i="11"/>
  <c r="R73" i="11"/>
  <c r="R118" i="11"/>
  <c r="R142" i="11"/>
  <c r="Q18" i="11"/>
  <c r="Q19" i="11"/>
  <c r="Q20" i="11"/>
  <c r="P20" i="11"/>
  <c r="P19" i="11"/>
  <c r="P18" i="11"/>
  <c r="R18" i="11"/>
  <c r="R19" i="11"/>
  <c r="R20" i="11"/>
  <c r="Q15" i="11"/>
  <c r="P17" i="11"/>
  <c r="P15" i="11"/>
  <c r="P16" i="11"/>
  <c r="Q16" i="11"/>
  <c r="Q17" i="11"/>
  <c r="R15" i="11"/>
  <c r="R16" i="11"/>
  <c r="R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l="1"/>
  <c r="A58" i="11" s="1"/>
  <c r="N157" i="11"/>
  <c r="M157" i="11"/>
  <c r="L157" i="11"/>
  <c r="N156" i="11"/>
  <c r="M156" i="11"/>
  <c r="L156" i="11"/>
  <c r="A59" i="11" l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J21" i="9"/>
  <c r="J19" i="9"/>
  <c r="H15" i="9"/>
  <c r="A71" i="11" l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H17" i="9"/>
  <c r="J17" i="9"/>
  <c r="J15" i="9"/>
  <c r="H19" i="9"/>
  <c r="H21" i="9"/>
  <c r="J157" i="11"/>
  <c r="I157" i="11"/>
  <c r="H157" i="11"/>
  <c r="J156" i="11"/>
  <c r="I156" i="11"/>
  <c r="H156" i="11"/>
  <c r="B41" i="9"/>
  <c r="B39" i="9"/>
  <c r="B33" i="9"/>
  <c r="B31" i="9"/>
  <c r="B23" i="9"/>
  <c r="B21" i="9"/>
  <c r="A104" i="11" l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B37" i="9"/>
  <c r="N168" i="11"/>
  <c r="B25" i="9"/>
  <c r="B29" i="9"/>
  <c r="B15" i="9"/>
  <c r="B27" i="9"/>
  <c r="B45" i="9"/>
  <c r="B35" i="9"/>
  <c r="B17" i="9"/>
  <c r="B19" i="9"/>
  <c r="B43" i="9"/>
  <c r="L168" i="11"/>
  <c r="M168" i="11"/>
  <c r="I168" i="11"/>
  <c r="J168" i="11"/>
  <c r="H168" i="11"/>
  <c r="I23" i="3" l="1"/>
  <c r="K23" i="3" s="1"/>
  <c r="H169" i="11"/>
  <c r="J169" i="11"/>
  <c r="L164" i="11"/>
  <c r="I159" i="11"/>
  <c r="L169" i="11"/>
  <c r="I169" i="11"/>
  <c r="L165" i="11"/>
  <c r="L163" i="11" l="1"/>
  <c r="J162" i="11"/>
  <c r="I163" i="11"/>
  <c r="M164" i="11"/>
  <c r="H165" i="11"/>
  <c r="J160" i="11"/>
  <c r="H163" i="11"/>
  <c r="M163" i="11"/>
  <c r="H159" i="11"/>
  <c r="M165" i="11"/>
  <c r="J159" i="11"/>
  <c r="L162" i="11"/>
  <c r="L166" i="11"/>
  <c r="L159" i="11"/>
  <c r="I162" i="11"/>
  <c r="H162" i="11"/>
  <c r="L161" i="11"/>
  <c r="I165" i="11"/>
  <c r="M169" i="11"/>
  <c r="J163" i="11"/>
  <c r="H160" i="11"/>
  <c r="N159" i="11" l="1"/>
  <c r="N165" i="11"/>
  <c r="N169" i="11"/>
  <c r="L160" i="11"/>
  <c r="M159" i="11"/>
  <c r="H164" i="11"/>
  <c r="I164" i="11"/>
  <c r="I161" i="11"/>
  <c r="H166" i="11"/>
  <c r="I166" i="11"/>
  <c r="J166" i="11"/>
  <c r="M162" i="11"/>
  <c r="J165" i="11"/>
  <c r="N164" i="11"/>
  <c r="M160" i="11"/>
  <c r="M161" i="11"/>
  <c r="H161" i="11"/>
  <c r="M166" i="11"/>
  <c r="J164" i="11"/>
  <c r="I160" i="11"/>
  <c r="J167" i="11"/>
  <c r="J161" i="11"/>
  <c r="N163" i="11"/>
  <c r="N166" i="11" l="1"/>
  <c r="N161" i="11"/>
  <c r="N162" i="11"/>
  <c r="N160" i="11"/>
  <c r="L167" i="11"/>
  <c r="H167" i="11"/>
  <c r="J170" i="11"/>
  <c r="I167" i="11"/>
  <c r="H170" i="11"/>
  <c r="L170" i="11" l="1"/>
  <c r="M170" i="11"/>
  <c r="M167" i="11"/>
  <c r="N170" i="11"/>
  <c r="N167" i="11"/>
  <c r="I170" i="11"/>
  <c r="A16" i="10" l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l="1"/>
  <c r="A35" i="5" s="1"/>
  <c r="A36" i="5" s="1"/>
  <c r="A37" i="5" s="1"/>
  <c r="A38" i="5" s="1"/>
  <c r="A39" i="5" s="1"/>
  <c r="A40" i="5" s="1"/>
  <c r="A41" i="5" s="1"/>
  <c r="A42" i="5" s="1"/>
  <c r="A43" i="5" s="1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44" i="5" l="1"/>
  <c r="A45" i="5" s="1"/>
  <c r="A46" i="5" s="1"/>
  <c r="A47" i="5" s="1"/>
  <c r="A35" i="3"/>
  <c r="A36" i="3" s="1"/>
  <c r="A37" i="3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38" i="3"/>
  <c r="A39" i="3" s="1"/>
  <c r="A40" i="3" s="1"/>
  <c r="A41" i="3" s="1"/>
  <c r="A42" i="3" s="1"/>
  <c r="A43" i="3" s="1"/>
  <c r="A42" i="1" l="1"/>
  <c r="A43" i="1" s="1"/>
  <c r="A44" i="1" s="1"/>
  <c r="A45" i="1" s="1"/>
  <c r="A46" i="1" s="1"/>
  <c r="A47" i="1" s="1"/>
  <c r="A46" i="3"/>
  <c r="A47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king2\OneDrive - Duke Energy\Documents\My Data Sources\WCLTENASDIMP01_PROD_AS FIHUBAS_JD Journal Detail.odc" keepAlive="1" name="WCLTENASDIMP01_PROD_AS FIHUBAS_JD Journal Detail" type="5" refreshedVersion="7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  <connection id="2" xr16:uid="{00000000-0015-0000-FFFF-FFFF00000000}" odcFile="C:\Users\cking2\OneDrive - Duke Energy\Documents\My Data Sources\WCLTENASDIMP01_PROD_AS FIHUBAS_JD Journal Detail.odc" keepAlive="1" name="WCLTENASDIMP01_PROD_AS FIHUBAS_JD Journal Detail1" type="5" refreshedVersion="6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  <connection id="3" xr16:uid="{00000000-0015-0000-FFFF-FFFF06000000}" odcFile="\\nam\wsfolders\DATA\NAM\WJSisso\Documents\My Data Sources\WCLTENASDIMP02_PROD_AS FIHUBAS_GL General Ledger.odc" keepAlive="1" name="WCLTENASDIMP02\PROD_AS" type="5" refreshedVersion="7" background="1" saveData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4" xr16:uid="{87A7CE2B-D089-422E-9F5C-DCD105568503}" odcFile="C:\Users\cking2.NAM\OneDrive - Duke Energy\Documents\My Data Sources\WCLTENASDIMP02_PROD_AS FIHUBAS_GL General Ledger.odc" keepAlive="1" name="WCLTENASDIMP02_PROD_AS FIHUBAS_GL General Ledger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5" xr16:uid="{87A7CE2B-D089-422E-9F5C-DCD105568503}" odcFile="C:\Users\cking2.NAM\OneDrive - Duke Energy\Documents\My Data Sources\WCLTENASDIMP02_PROD_AS FIHUBAS_GL General Ledger.odc" keepAlive="1" name="WCLTENASDIMP02_PROD_AS FIHUBAS_GL General Ledger1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6" xr16:uid="{87A7CE2B-D089-422E-9F5C-DCD105568503}" odcFile="C:\Users\cking2.NAM\OneDrive - Duke Energy\Documents\My Data Sources\WCLTENASDIMP02_PROD_AS FIHUBAS_GL General Ledger.odc" keepAlive="1" name="WCLTENASDIMP02_PROD_AS FIHUBAS_GL General Ledger11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7" xr16:uid="{B76272F4-DFBD-4AF7-98EA-D4DCF46E9587}" odcFile="C:\Users\PKDevel\OneDrive - Duke Energy\Documents\My Data Sources\WCLTENASDIMP06_PROD_AS FIHUBAS_JD2018 Journal Detail.odc" keepAlive="1" name="WCLTENASDIMP06_PROD_AS FIHUBAS_JD2018 Journal Detail" description="Archived 2018 JD Cube" type="5" refreshedVersion="6" background="1">
    <dbPr connection="Provider=MSOLAP.8;Integrated Security=SSPI;Persist Security Info=True;Initial Catalog=FIHUBAS_JD2018;Data Source=WCLTENASDIMP06\PROD_AS;MDX Compatibility=1;Safety Options=2;MDX Missing Member Mode=Error;Update Isolation Level=2" command="Journal Detail" commandType="1"/>
    <olapPr sendLocale="1" rowDrillCount="1000"/>
  </connection>
  <connection id="8" xr16:uid="{B804B0BD-0912-4D58-A741-352D15D7C547}" odcFile="C:\Users\PKDevel\OneDrive - Duke Energy\Documents\My Data Sources\WCLTENASDIMP06_PROD_AS FIHUBAS_JD2019 Journal Detail.odc" keepAlive="1" name="WCLTENASDIMP06_PROD_AS FIHUBAS_JD2019 Journal Detail" description="2019 JD" type="5" refreshedVersion="6" background="1" saveData="1">
    <dbPr connection="Provider=MSOLAP.8;Integrated Security=SSPI;Persist Security Info=True;Initial Catalog=FIHUBAS_JD2019;Data Source=WCLTENASDIMP06\PROD_AS;MDX Compatibility=1;Safety Options=2;MDX Missing Member Mode=Error;Update Isolation Level=2" command="Journal Detail" commandType="1"/>
    <olapPr sendLocale="1" rowDrillCount="1000"/>
  </connection>
  <connection id="9" xr16:uid="{E7AFA310-DD2D-4F32-BBAD-B6C4A92D6962}" odcFile="C:\Users\PKDevel\OneDrive - Duke Energy\Documents\My Data Sources\WCLTENASDIMP06_PROD_AS FIHUBAS_JD2019 Journal Detail.odc" keepAlive="1" name="WCLTENASDIMP06_PROD_AS FIHUBAS_JD2019 Journal Detail1" description="2019 JD" type="5" refreshedVersion="6" background="1">
    <dbPr connection="Provider=MSOLAP.8;Integrated Security=SSPI;Persist Security Info=True;Initial Catalog=FIHUBAS_JD2019;Data Source=WCLTENASDIMP06\PROD_AS;MDX Compatibility=1;Safety Options=2;MDX Missing Member Mode=Error;Update Isolation Level=2" command="Journal Detail" commandType="1"/>
    <olapPr sendLocale="1" rowDrillCount="1000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<sst xmlns="http://schemas.openxmlformats.org/spreadsheetml/2006/main" count="1512" uniqueCount="1062">
  <si>
    <t>PROCEDURES AND INPUTS</t>
  </si>
  <si>
    <t>General Instructions:</t>
  </si>
  <si>
    <t>-</t>
  </si>
  <si>
    <r>
      <t xml:space="preserve">Amounts in </t>
    </r>
    <r>
      <rPr>
        <sz val="11"/>
        <color rgb="FF0000FF"/>
        <rFont val="Calibri"/>
        <family val="2"/>
        <scheme val="minor"/>
      </rPr>
      <t>blue are inputs</t>
    </r>
    <r>
      <rPr>
        <sz val="11"/>
        <rFont val="Calibri"/>
        <family val="2"/>
        <scheme val="minor"/>
      </rPr>
      <t xml:space="preserve"> and</t>
    </r>
    <r>
      <rPr>
        <sz val="11"/>
        <color rgb="FFFF0000"/>
        <rFont val="Calibri"/>
        <family val="2"/>
        <scheme val="minor"/>
      </rPr>
      <t xml:space="preserve"> red are links</t>
    </r>
    <r>
      <rPr>
        <sz val="11"/>
        <rFont val="Calibri"/>
        <family val="2"/>
        <scheme val="minor"/>
      </rPr>
      <t xml:space="preserve"> that need to be updated.</t>
    </r>
  </si>
  <si>
    <t>STEPS FOR UPDATING</t>
  </si>
  <si>
    <t>All of the header information and amounts in the MFR tabs are populated with formulas and/or links.</t>
  </si>
  <si>
    <t>GENERAL INFORMATION</t>
  </si>
  <si>
    <t>DOCKET NO.: 20240025-EI</t>
  </si>
  <si>
    <t>Time Periods:</t>
  </si>
  <si>
    <t>Projected Test Year 3 Ended</t>
  </si>
  <si>
    <t>Year 5</t>
  </si>
  <si>
    <t>Year 2027</t>
  </si>
  <si>
    <t>Projected Test Year 2 Ended</t>
  </si>
  <si>
    <t>Year 4</t>
  </si>
  <si>
    <t>Year 2026</t>
  </si>
  <si>
    <t>Projected Test Year 1 Ended</t>
  </si>
  <si>
    <t>Year 3</t>
  </si>
  <si>
    <t>Year 2025</t>
  </si>
  <si>
    <t>Prior Year Ended</t>
  </si>
  <si>
    <t>Year 2</t>
  </si>
  <si>
    <t>Year 2024</t>
  </si>
  <si>
    <t>Historical Year Ended</t>
  </si>
  <si>
    <t>Year 1</t>
  </si>
  <si>
    <t>Year 2023</t>
  </si>
  <si>
    <t>Witness:  O'Hara</t>
  </si>
  <si>
    <t>Tie Points</t>
  </si>
  <si>
    <t>From  W/P for Calc of Variances</t>
  </si>
  <si>
    <t>Total Assets &amp; Other Debits</t>
  </si>
  <si>
    <t>Total Liabilities &amp; Capital</t>
  </si>
  <si>
    <t>Difference</t>
  </si>
  <si>
    <t>From  MFR B-3</t>
  </si>
  <si>
    <t>SCHEDULE B-5</t>
  </si>
  <si>
    <t>DETAIL OF CHANGES IN RATE BASE</t>
  </si>
  <si>
    <t>Page 1 of 3</t>
  </si>
  <si>
    <t>FLORIDA PUBLIC SERVICE COMMISSION</t>
  </si>
  <si>
    <t xml:space="preserve">Explanation: </t>
  </si>
  <si>
    <t>Provide the changes in primary accounts that exceed 1/20th of one percent (.0005) of total rate base and ten percent from the prior year to the test year. Quantify each reason for the change.</t>
  </si>
  <si>
    <t>Type of Data Shown:</t>
  </si>
  <si>
    <t>X</t>
  </si>
  <si>
    <t>COMPANY: Duke Energy Florida, LLC</t>
  </si>
  <si>
    <t>_</t>
  </si>
  <si>
    <t>($000)</t>
  </si>
  <si>
    <t>Test Year</t>
  </si>
  <si>
    <t>Prior Year</t>
  </si>
  <si>
    <t>Line</t>
  </si>
  <si>
    <t>Acct.</t>
  </si>
  <si>
    <t>Ended</t>
  </si>
  <si>
    <t>Dollars</t>
  </si>
  <si>
    <t>Percent</t>
  </si>
  <si>
    <t>Reason(s)</t>
  </si>
  <si>
    <t>No.</t>
  </si>
  <si>
    <t>Account Name</t>
  </si>
  <si>
    <t>(3) - (4)</t>
  </si>
  <si>
    <t>(5)/(4)</t>
  </si>
  <si>
    <t>for change</t>
  </si>
  <si>
    <t>(A)</t>
  </si>
  <si>
    <t>(B)</t>
  </si>
  <si>
    <t>(C)</t>
  </si>
  <si>
    <t>(D)</t>
  </si>
  <si>
    <t>(E)</t>
  </si>
  <si>
    <t>Reason for changes</t>
  </si>
  <si>
    <t>Increase is primarily due to construction of distribution plant  to be recovered through the Storm Protection Plan cost recovery clause.</t>
  </si>
  <si>
    <t>Changes in this account reflect DEF's lending's and borrowings in Duke Energy's money pool and are reflected in capital structure as short term debt.</t>
  </si>
  <si>
    <t>Decrease is due to nuclear decommissioning activities.</t>
  </si>
  <si>
    <t>Increase is primarily due to accelerated tax depreciation and tax repairs.</t>
  </si>
  <si>
    <t>Supporting Schedule:  B-3</t>
  </si>
  <si>
    <t>Recap Schedule:  B-6</t>
  </si>
  <si>
    <t>Page 2 of 3</t>
  </si>
  <si>
    <t>Increase is primarily due to additions of new solar facilities and transmission and distribution investments, including those in the Storm Protection Plan cost recovery clause.</t>
  </si>
  <si>
    <t>Decrease is primarily due to the completed construction of new solar facilities and transmission and distribution investments, including those in the Storm Protection Plan cost recovery clause.</t>
  </si>
  <si>
    <t>Page 3 of 3</t>
  </si>
  <si>
    <t>(F)</t>
  </si>
  <si>
    <t>(G)</t>
  </si>
  <si>
    <t>(H)</t>
  </si>
  <si>
    <t>Decrease is due to expenditures for nuclear decommissioning activities.</t>
  </si>
  <si>
    <t>Decrease is due to a decrease in fuel and capacity cost recovery clause revenues.</t>
  </si>
  <si>
    <t>Decrease is primarily due to the recovery of the 2022 deferred fuel expense in the fuel clause.</t>
  </si>
  <si>
    <t>Increase is due to earnings.</t>
  </si>
  <si>
    <t>Increase is due to nuclear decommissioning activities.</t>
  </si>
  <si>
    <t>Decrease is due to a decrease in federal taxes payable.</t>
  </si>
  <si>
    <t>SCHEDULE B-3</t>
  </si>
  <si>
    <t>Page 1 of __</t>
  </si>
  <si>
    <t>XX</t>
  </si>
  <si>
    <t xml:space="preserve">DOCKET NO.: </t>
  </si>
  <si>
    <t>.0005 of total rate base</t>
  </si>
  <si>
    <t>10% of the prior year amount</t>
  </si>
  <si>
    <t>Variances Meeting Both Test</t>
  </si>
  <si>
    <t>Witness:</t>
  </si>
  <si>
    <t>Source from MFR B-3</t>
  </si>
  <si>
    <t>2025V</t>
  </si>
  <si>
    <t>2026V</t>
  </si>
  <si>
    <t>2027V</t>
  </si>
  <si>
    <t>Account Title</t>
  </si>
  <si>
    <t>Budget</t>
  </si>
  <si>
    <t>Account</t>
  </si>
  <si>
    <t>13 Mth Avg</t>
  </si>
  <si>
    <t>Change</t>
  </si>
  <si>
    <t>Utility Plant:</t>
  </si>
  <si>
    <t>Electric Plant in Service</t>
  </si>
  <si>
    <t>Electric Plant Held for Future Use</t>
  </si>
  <si>
    <t>Completed Construction Not Classified - Electric</t>
  </si>
  <si>
    <t>Construction Work in Progress-Electric</t>
  </si>
  <si>
    <t>Elec Plant Acquisition Adjustments</t>
  </si>
  <si>
    <t>Other Utility Plant</t>
  </si>
  <si>
    <t>Total Electric Plant</t>
  </si>
  <si>
    <t>Accum Prov for Depreciation</t>
  </si>
  <si>
    <t>Accum Prov for Amortization</t>
  </si>
  <si>
    <t>Accum Prov for Amort of Electric Plant Acq Adj</t>
  </si>
  <si>
    <t>Acc Depr &amp; Amort Util</t>
  </si>
  <si>
    <t>Net Electric/Utility Plant</t>
  </si>
  <si>
    <t>Other Property &amp; Investments</t>
  </si>
  <si>
    <t>Non-Utility Property</t>
  </si>
  <si>
    <t>Acc Provision for Non-Utility Property</t>
  </si>
  <si>
    <t>Subtotal</t>
  </si>
  <si>
    <t>Investment in Associated Companies</t>
  </si>
  <si>
    <t>Other Investments</t>
  </si>
  <si>
    <t>Other Special Funds</t>
  </si>
  <si>
    <t>Other Special Funds (Non-Major)</t>
  </si>
  <si>
    <t>Total Other Property and Investments</t>
  </si>
  <si>
    <t>Cash</t>
  </si>
  <si>
    <t>Customer Accounts Receivable</t>
  </si>
  <si>
    <t>Other Accounts Receivable</t>
  </si>
  <si>
    <t>Accumulated Provision for Uncollectibles</t>
  </si>
  <si>
    <t>Notes Receivable from Associated Co</t>
  </si>
  <si>
    <t>Accounts Receivable from Associated Co</t>
  </si>
  <si>
    <t>Fuel Stock</t>
  </si>
  <si>
    <t>Plant Materials &amp; Operating Supplies</t>
  </si>
  <si>
    <t>Other Materials &amp; Supplies</t>
  </si>
  <si>
    <t>Allowance Inventory</t>
  </si>
  <si>
    <t>Stores Expense Undistributed</t>
  </si>
  <si>
    <t>Prepayments</t>
  </si>
  <si>
    <t>Rents Receivable</t>
  </si>
  <si>
    <t>Accrued Utility Revenues</t>
  </si>
  <si>
    <t>Miscellaneous Current &amp; Accrued Assets</t>
  </si>
  <si>
    <t>Derivative Instrument Assets</t>
  </si>
  <si>
    <t>Derivative Instrument Assets - Hedges</t>
  </si>
  <si>
    <t>Total Current &amp; Accrued Assets</t>
  </si>
  <si>
    <t>Page 2 of 15</t>
  </si>
  <si>
    <t>(P)</t>
  </si>
  <si>
    <t>(O)</t>
  </si>
  <si>
    <t>13-Month</t>
  </si>
  <si>
    <t>Name</t>
  </si>
  <si>
    <t>Average</t>
  </si>
  <si>
    <t>Deferred Debits:</t>
  </si>
  <si>
    <t>Unamortized Debt Expense</t>
  </si>
  <si>
    <t>Other Regulatory Asset</t>
  </si>
  <si>
    <t>Prelim Survey and Investment Charges</t>
  </si>
  <si>
    <t>Clearing Accounts</t>
  </si>
  <si>
    <t>Temporary Facilities</t>
  </si>
  <si>
    <t>Miscellaneous Deferred Debits</t>
  </si>
  <si>
    <t>Unamortized Loss on Reacquired Bonds</t>
  </si>
  <si>
    <t>Accumulated Deferred Income Taxes</t>
  </si>
  <si>
    <t>Total Deferred Debits</t>
  </si>
  <si>
    <t>Proprietary Capital:</t>
  </si>
  <si>
    <t>Common Stock Issued</t>
  </si>
  <si>
    <t>Premium on Capital Stock</t>
  </si>
  <si>
    <t>Capital Stock Expense</t>
  </si>
  <si>
    <t>Miscellaneous Paid in Capital</t>
  </si>
  <si>
    <t>Unappropriated Retained Earnings</t>
  </si>
  <si>
    <t>Accum Other Comprehensive Inc.</t>
  </si>
  <si>
    <t>Total Common Stock Equity</t>
  </si>
  <si>
    <t>Preferred Stock ($____ Par)</t>
  </si>
  <si>
    <t>Total Proprietary Capital</t>
  </si>
  <si>
    <t>Long Term Debt:</t>
  </si>
  <si>
    <t>Bonds Payable</t>
  </si>
  <si>
    <t>Other Long-term Debt</t>
  </si>
  <si>
    <t>225-226</t>
  </si>
  <si>
    <t>Unamortized Prem/Disc on Long-term Debt</t>
  </si>
  <si>
    <t>Total Long-term Debt</t>
  </si>
  <si>
    <t>Total Capitalization</t>
  </si>
  <si>
    <t>Other Non-Current Liabilities:</t>
  </si>
  <si>
    <t>Obligation Under Capital Lease</t>
  </si>
  <si>
    <t>Misc Operating Provisions</t>
  </si>
  <si>
    <t>Accumulated Prov for Rate Refunds</t>
  </si>
  <si>
    <t>Asset Retirement Obligations</t>
  </si>
  <si>
    <t>Total Other Non-current Liab</t>
  </si>
  <si>
    <t>Page 3 of 15</t>
  </si>
  <si>
    <t>Current and Accrued Liabilities:</t>
  </si>
  <si>
    <t>Accounts Payable</t>
  </si>
  <si>
    <t>Notes Payable to Associated Co</t>
  </si>
  <si>
    <t>Accounts Payable to Associated Co</t>
  </si>
  <si>
    <t>Customer Deposits</t>
  </si>
  <si>
    <t>Taxes Accrued</t>
  </si>
  <si>
    <t>Interest Accrued</t>
  </si>
  <si>
    <t>Dividends Declared</t>
  </si>
  <si>
    <t>Tax Collections Payable</t>
  </si>
  <si>
    <t>Misc Current and Accrued Liabilities</t>
  </si>
  <si>
    <t>Obligations Under Capital Leases-Current</t>
  </si>
  <si>
    <t>Derivatives Instrument Liabilities</t>
  </si>
  <si>
    <t>Derivatives Instrument Liabilities - Hedges</t>
  </si>
  <si>
    <t>Total Current and Accrued Liab</t>
  </si>
  <si>
    <t>Deferred Credits:</t>
  </si>
  <si>
    <t>Customer Advances for Construction</t>
  </si>
  <si>
    <t>Other Deferred Credits</t>
  </si>
  <si>
    <t>Other Regulatory Liability</t>
  </si>
  <si>
    <t>Accumulated Deferred ITC</t>
  </si>
  <si>
    <t>Total Deferred Credits</t>
  </si>
  <si>
    <t>Accumulated Deferred Income Taxes:</t>
  </si>
  <si>
    <t>Accelerated Amort Property</t>
  </si>
  <si>
    <t>Other Property</t>
  </si>
  <si>
    <t>ADIT - Other</t>
  </si>
  <si>
    <t>Total Deferred Income Taxes</t>
  </si>
  <si>
    <t>DEF Base Recoverable O&amp;M by Function</t>
  </si>
  <si>
    <t>2019 12&amp;0</t>
  </si>
  <si>
    <t>Steam</t>
  </si>
  <si>
    <t>Other</t>
  </si>
  <si>
    <t>Transmission</t>
  </si>
  <si>
    <t>Distribution</t>
  </si>
  <si>
    <t>Customer Accounts</t>
  </si>
  <si>
    <t>Customer Service</t>
  </si>
  <si>
    <t>Sales</t>
  </si>
  <si>
    <t>Admin &amp; General (excluding Storm)</t>
  </si>
  <si>
    <t xml:space="preserve">Add Storm </t>
  </si>
  <si>
    <t>Add Nuclear</t>
  </si>
  <si>
    <t>Total</t>
  </si>
  <si>
    <t>CAGR from Benchmark Year (2014)</t>
  </si>
  <si>
    <t>CHECK</t>
  </si>
  <si>
    <t>REG FL: 2022 Forecast - Based on 2022 12&amp;00 FL Rate Case</t>
  </si>
  <si>
    <t xml:space="preserve"> </t>
  </si>
  <si>
    <t>REG FL: 2022 Monthly - Based on 2022 12&amp;00 FL Rate Case</t>
  </si>
  <si>
    <t>T:\FORECAST - 5 YEAR\2022\2022 12&amp;0 Rate Case\UI Output Reports\2022 Forecast - Rate Case - June 16, 2023 20-28-45.xlsx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</si>
  <si>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</si>
  <si>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</si>
  <si>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</si>
  <si>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</si>
  <si>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</si>
  <si>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</si>
  <si>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</si>
  <si>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</si>
  <si>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</si>
  <si>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</si>
  <si>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</si>
  <si>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</si>
  <si>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</si>
  <si>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</si>
  <si>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</si>
  <si>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</si>
  <si>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</si>
  <si>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</si>
  <si>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</si>
  <si>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</si>
  <si>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</si>
  <si>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</si>
  <si>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</si>
  <si>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</si>
  <si>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</si>
  <si>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</si>
  <si>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</si>
  <si>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</si>
  <si>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</si>
  <si>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</si>
  <si>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</si>
  <si>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</si>
  <si>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</si>
  <si>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</si>
  <si>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</si>
  <si>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</si>
  <si>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</si>
  <si>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</si>
  <si>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</si>
  <si>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</si>
  <si>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</si>
  <si>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</si>
  <si>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</si>
  <si>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</si>
  <si>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</si>
  <si>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</si>
  <si>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</si>
  <si>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</si>
  <si>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</si>
  <si>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</si>
  <si>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</si>
  <si>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</si>
  <si>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</si>
  <si>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</si>
  <si>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</si>
  <si>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</si>
  <si>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</si>
  <si>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</si>
  <si>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</si>
  <si>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</si>
  <si>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DE Florida (Inp) </t>
  </si>
  <si>
    <t>B:[]</t>
  </si>
  <si>
    <t>C:[]</t>
  </si>
  <si>
    <t>D:[if]</t>
  </si>
  <si>
    <t>E:[]</t>
  </si>
  <si>
    <t>F:[Start Method]</t>
  </si>
  <si>
    <t>G:[System Per Books (Per End)]</t>
  </si>
  <si>
    <t>H:[System Per Books Sys (13 Mo Av)]</t>
  </si>
  <si>
    <t>I:[System Adjustments (Per End)]</t>
  </si>
  <si>
    <t>J:[System Adjustments (13 Mo Av)]</t>
  </si>
  <si>
    <t>K:[System Adjusted (Per End)]</t>
  </si>
  <si>
    <t>L:[System Adjusted (13 Mo Av)]</t>
  </si>
  <si>
    <t>M:[Jurisdictional Separation Factor]</t>
  </si>
  <si>
    <t>N:[Retail Per Books (Per End)]</t>
  </si>
  <si>
    <t>O:[Retail Per Books (13 Mo Av)]</t>
  </si>
  <si>
    <t>P:[Retail Adjustments (Per End)]</t>
  </si>
  <si>
    <t>Q:[Retail Adjustments (13 Mo Av)]</t>
  </si>
  <si>
    <t>R:[Retail Adjusted (Per End)]</t>
  </si>
  <si>
    <t>S:[Retail Adjusted (13 Mo Av)]</t>
  </si>
  <si>
    <t>T:[MethodReturns]</t>
  </si>
  <si>
    <t>U:[Inputs:]</t>
  </si>
  <si>
    <t>V:[]</t>
  </si>
  <si>
    <t xml:space="preserve">     W:[353 Step-up Transformers - Base Input]</t>
  </si>
  <si>
    <t xml:space="preserve">     X:[353 Step-up Transformers - Intermediate Input]</t>
  </si>
  <si>
    <t xml:space="preserve">     Y:[353 Step-up Transformers - Peaking Input]</t>
  </si>
  <si>
    <t xml:space="preserve">     Z:[353 Step-up Transformers - Solar Input]</t>
  </si>
  <si>
    <t xml:space="preserve">     AA:[353 Step-up Transformers - Transmission]</t>
  </si>
  <si>
    <t xml:space="preserve">          AB:[3535 - Step-up Transformers - Total]</t>
  </si>
  <si>
    <t>AC:[]</t>
  </si>
  <si>
    <t xml:space="preserve">     AD:[Transmission Less Stratified Step-Up Transformers]</t>
  </si>
  <si>
    <t xml:space="preserve">     AE:[Transmission Plant Total]</t>
  </si>
  <si>
    <t>AF:[]</t>
  </si>
  <si>
    <t xml:space="preserve">     AG:[Gross Adj Transmission Plant to Base %]</t>
  </si>
  <si>
    <t xml:space="preserve">     AH:[Gross Adj Transmission Plant to Intermediate %]</t>
  </si>
  <si>
    <t xml:space="preserve">     AI:[Gross Adj Transmission Plant to Peaking %]</t>
  </si>
  <si>
    <t xml:space="preserve">     AJ:[Gross Adj Transmission Plant to  Solar %]</t>
  </si>
  <si>
    <t xml:space="preserve">     AK:[Gross Adj Transmission Plant to Radials]</t>
  </si>
  <si>
    <t xml:space="preserve">     AL:[Gross Adj Transmission Plant As Transmission]</t>
  </si>
  <si>
    <t xml:space="preserve">     AM:[Total]</t>
  </si>
  <si>
    <t>AN:[]</t>
  </si>
  <si>
    <t xml:space="preserve">     AO:[353 Step-Up Transformers - Transmission %]</t>
  </si>
  <si>
    <t>AP:[]</t>
  </si>
  <si>
    <t xml:space="preserve">     AQ:[356 Trans OH Cond &amp; Devices - Radials (assign sep factor to dist primary))]</t>
  </si>
  <si>
    <t>AR:[]</t>
  </si>
  <si>
    <t xml:space="preserve">     AS:[362 Dist Station Equipment - IS Equipment Input]</t>
  </si>
  <si>
    <t>AT:[]</t>
  </si>
  <si>
    <t xml:space="preserve">     AU:[364 - Dist Poles, Towers, &amp; Fixtures - Primary % Input]</t>
  </si>
  <si>
    <t xml:space="preserve">     AV:[364 - Dist Poles, Towers, &amp; Fixtures - Secondary % Input]</t>
  </si>
  <si>
    <t xml:space="preserve">     AW:[364 - Dist Poles, Towers &amp; Fixtures - Lighting % Input]</t>
  </si>
  <si>
    <t xml:space="preserve">          AX:[364 - Dist Poles, Towers &amp; Fixtures - Total (Should be 100%)]</t>
  </si>
  <si>
    <t>AY:[]</t>
  </si>
  <si>
    <t xml:space="preserve">     AZ:[365 - Dist OH Conductors &amp; Devices - Primary % Input]</t>
  </si>
  <si>
    <t xml:space="preserve">     BA:[365 - Dist OH Conductors &amp; Devices -  Secondary % Input]</t>
  </si>
  <si>
    <t>BB:[]</t>
  </si>
  <si>
    <t xml:space="preserve">     BC:[365 Dist Overhead Conductors &amp; Devises - IS Equipment Input]</t>
  </si>
  <si>
    <t>BD:[]</t>
  </si>
  <si>
    <t xml:space="preserve">     BE:[366 - Dist Underground Conduit - Primary %]</t>
  </si>
  <si>
    <t xml:space="preserve">     BF:[366 - Distr Underground Conduit - Secondary %]</t>
  </si>
  <si>
    <t>BG:[]</t>
  </si>
  <si>
    <t xml:space="preserve">     BH:[367 - Dist UG Conductors &amp; Devices -  Primary % Input]</t>
  </si>
  <si>
    <t xml:space="preserve">     BI:[367 - Dist UG Conductors &amp; Devices - Secondary % Input]</t>
  </si>
  <si>
    <t>BJ:[]</t>
  </si>
  <si>
    <t xml:space="preserve">     BK:[373 - Dist Lighting - Primary % Input]</t>
  </si>
  <si>
    <t>BL:[373 - Dist Lighting - Lighting % Input]</t>
  </si>
  <si>
    <t>BM:[]</t>
  </si>
  <si>
    <t xml:space="preserve">     BN:[ITC Monthly Entry (see FP&amp;A B.S. Posting from ITAX - Reconciling Items Federal)]</t>
  </si>
  <si>
    <t xml:space="preserve">     BO:[ITC December Reversal (see FP&amp;A B.S. Posting from ITAX - Reconciling Items Feder]</t>
  </si>
  <si>
    <t xml:space="preserve">     BP:[ITC Subtotal - Monthly Postings to Balance Sheet]</t>
  </si>
  <si>
    <t xml:space="preserve">     BQ:[ITC Previous Month Balance]</t>
  </si>
  <si>
    <t xml:space="preserve">     BR:[ITC Current Month Balance]</t>
  </si>
  <si>
    <t>BS:[]</t>
  </si>
  <si>
    <t>BT:[]</t>
  </si>
  <si>
    <t>BU:[]</t>
  </si>
  <si>
    <t>BV:[Items Subject to Allocations:]</t>
  </si>
  <si>
    <t xml:space="preserve">     BW:[353 Trans Station Equip]</t>
  </si>
  <si>
    <t xml:space="preserve">     BX:[356 Trans OH Conductors and Devices]</t>
  </si>
  <si>
    <t xml:space="preserve">     BY:[362 Dist Station Equipment]</t>
  </si>
  <si>
    <t xml:space="preserve">     BZ:[364 Dist Poles, Towers &amp; Fixtures]</t>
  </si>
  <si>
    <t xml:space="preserve">     CA:[365 Dist Overhead Conductors &amp; Devices]</t>
  </si>
  <si>
    <t xml:space="preserve">     CB:[366 Dist Underground Conduit]</t>
  </si>
  <si>
    <t xml:space="preserve">     CC:[367 Dist Underground Conductors &amp; Devices]</t>
  </si>
  <si>
    <t xml:space="preserve">     CD:[373 Dist Street Lighting &amp; Signal Systems]</t>
  </si>
  <si>
    <t>CE:[]</t>
  </si>
  <si>
    <t>CF:[]</t>
  </si>
  <si>
    <t>CG:[Production Plant:]</t>
  </si>
  <si>
    <t>CH:[Production Base:]</t>
  </si>
  <si>
    <t>CI:[Bartow CC]</t>
  </si>
  <si>
    <t>CJ:[Hines CC]</t>
  </si>
  <si>
    <t xml:space="preserve">     CK:[Citrus CC #1]</t>
  </si>
  <si>
    <t xml:space="preserve">     CL:[Citrus CC #2]</t>
  </si>
  <si>
    <t xml:space="preserve">     CM:[Hines Chillers]</t>
  </si>
  <si>
    <t>CN:[Univ of Florida CC]</t>
  </si>
  <si>
    <t xml:space="preserve">     CO:[Crystal River Units 1&amp;2 Coal]</t>
  </si>
  <si>
    <t>CP:[Crystal River Units 4&amp;5 Coal]</t>
  </si>
  <si>
    <t xml:space="preserve">     CQ:[Crystal River Railcars]</t>
  </si>
  <si>
    <t xml:space="preserve">     CR:[Osprey CC]</t>
  </si>
  <si>
    <t xml:space="preserve">     CS:[Steam Miscellaneous]</t>
  </si>
  <si>
    <t xml:space="preserve">     CT:[Other Production Miscellaneous]</t>
  </si>
  <si>
    <t xml:space="preserve">     CU:[348 Production Energy Storage Equipment]</t>
  </si>
  <si>
    <t xml:space="preserve">     CV:[ECRC-Base-Multi Plant-Phase II Cooling Water Intake 316(b) (6.0)]</t>
  </si>
  <si>
    <t xml:space="preserve">     CW:[ECRC-Base-Multi Plant-Underground Storage Tanks (10.1)]</t>
  </si>
  <si>
    <t xml:space="preserve">     CX:[ECRC-Base-Multi Plant-Above Ground Tank Sec Cont (4.2)]</t>
  </si>
  <si>
    <t xml:space="preserve">     CY:[ECRC-Base-Crystal River-CAIR/CAMR (7.4)]</t>
  </si>
  <si>
    <t xml:space="preserve">     CZ:[ECRC-Base-Crystal River-Effluent Limitation (15.1)]</t>
  </si>
  <si>
    <t xml:space="preserve">     DA:[ECRC-Base-Crystal River-Coal Comb Resid (18.0)]</t>
  </si>
  <si>
    <t xml:space="preserve">          DB:[Remove ECRC (Base) from Above for Detail Breakout]</t>
  </si>
  <si>
    <t xml:space="preserve">     DC:[ECRC-Energy-Multi Plant-SO2 &amp; NOX Emissions (5.0)]</t>
  </si>
  <si>
    <t xml:space="preserve">     DD:[ECRC-Energy-Crystal River MATS 1&amp;2 (17.2)]</t>
  </si>
  <si>
    <t xml:space="preserve">     DE:[ECRC-Energy-Crystal River MATS 4&amp;5 (17.0)]</t>
  </si>
  <si>
    <t xml:space="preserve">     DF:[ECRC-Energy-Crystal River-CAIR/CAMR Reagents (7.4)]</t>
  </si>
  <si>
    <t xml:space="preserve">          DG:[Remove ECRC (Base) from Above - Re Assign to Energy]</t>
  </si>
  <si>
    <t xml:space="preserve">     DH:[Adjustment to Fin Plng B2 Data - Prod Base]</t>
  </si>
  <si>
    <t>DI:[Total Production Base]</t>
  </si>
  <si>
    <t>DJ:[]</t>
  </si>
  <si>
    <t>DK:[Production Intermediate:]</t>
  </si>
  <si>
    <t>DL:[Anclote Steam]</t>
  </si>
  <si>
    <t xml:space="preserve">     DM:[Anclote Gas Conversion]</t>
  </si>
  <si>
    <t xml:space="preserve">     DN:[Bartow-Anclote Pipeline]</t>
  </si>
  <si>
    <t>DO:[Suwanee Steam]</t>
  </si>
  <si>
    <t>DP:[Tiger Bay CC]</t>
  </si>
  <si>
    <t xml:space="preserve">     DQ:[ECRC-Energy-Anclote Gas Conversion MATS (17.1)]</t>
  </si>
  <si>
    <t xml:space="preserve">          DR:[Remove ECRC (Intermed) from Above - Re Assign to Energy]</t>
  </si>
  <si>
    <t xml:space="preserve">     DS:[ECRC-Intermediate-Multi Plant-Above Ground Tank Sec Cont (4.3)]</t>
  </si>
  <si>
    <t xml:space="preserve">     DT:[ECRC-Intermediate-Multi Plant-Underground Storage Tanks (10.2)]</t>
  </si>
  <si>
    <t xml:space="preserve">     DU:[ECRC-Intermediate-Crystal River-NPDES (16.0)]</t>
  </si>
  <si>
    <t xml:space="preserve">          DV:[Remove ECRC (Intermed) From Plant Above for Detail Breakout]</t>
  </si>
  <si>
    <t xml:space="preserve">     DW:[Adjustment to Fin Plng B2 Data - Prod Int]</t>
  </si>
  <si>
    <t>DX:[Total Production Intermediate]</t>
  </si>
  <si>
    <t>DY:[]</t>
  </si>
  <si>
    <t>DZ:[Production Peaking:]</t>
  </si>
  <si>
    <t>EA:[Avon Park CT]</t>
  </si>
  <si>
    <t>EB:[Bartow CT]</t>
  </si>
  <si>
    <t>EC:[Bayboro CT]</t>
  </si>
  <si>
    <t>ED:[Debary CT]</t>
  </si>
  <si>
    <t>EE:[Higgins CT]</t>
  </si>
  <si>
    <t>EF:[Intercession City CT]</t>
  </si>
  <si>
    <t>EG:[Rio Pinar CT]</t>
  </si>
  <si>
    <t>EH:[Suwannee CT]</t>
  </si>
  <si>
    <t>EI:[Turner CT]</t>
  </si>
  <si>
    <t xml:space="preserve">     EJ:[ECRC-Peaking-Multi Plant-Above Ground Tank Sec Cont (4.1)]</t>
  </si>
  <si>
    <t xml:space="preserve">     EK:[ECRC-Peaking-CAIR/CAMR (7.2)]</t>
  </si>
  <si>
    <t xml:space="preserve">          EL:[Remove ECRC (Peaking) from Plant Above for Detail Breakout]</t>
  </si>
  <si>
    <t xml:space="preserve">     EM:[Adjustment to Fin Plng B2 Data - Prod Peak]</t>
  </si>
  <si>
    <t>EN:[Total Production Peaking]</t>
  </si>
  <si>
    <t>EO:[]</t>
  </si>
  <si>
    <t>EP:[Production Solar:]</t>
  </si>
  <si>
    <t xml:space="preserve">     EQ:[S1 - Columbia Solar]</t>
  </si>
  <si>
    <t xml:space="preserve">     ER:[S1 - Hamilton Solar]</t>
  </si>
  <si>
    <t xml:space="preserve">     ES:[S2 - Debary Solar]</t>
  </si>
  <si>
    <t xml:space="preserve">     ET:[S2 - Trenton Solar]</t>
  </si>
  <si>
    <t xml:space="preserve">     EU:[S2 - Lake Placid Solar]</t>
  </si>
  <si>
    <t xml:space="preserve">     EV:[S3 - Charlie Creek Solar]</t>
  </si>
  <si>
    <t xml:space="preserve">     EW:[S3 - Duette Solar]</t>
  </si>
  <si>
    <t xml:space="preserve">     EX:[S3 - Santa Fe Solar]</t>
  </si>
  <si>
    <t xml:space="preserve">     EY:[S3 - Sandy Creek Solar]</t>
  </si>
  <si>
    <t xml:space="preserve">     EZ:[S3 - Twin Rivers Solar]</t>
  </si>
  <si>
    <t xml:space="preserve">     FA:[SA - Dolphin/Clearwater Aquarium Solar]</t>
  </si>
  <si>
    <t xml:space="preserve">     FB:[SA - Osceola Solar]</t>
  </si>
  <si>
    <t xml:space="preserve">     FC:[SA - Perry Solar]</t>
  </si>
  <si>
    <t xml:space="preserve">     FD:[SA - St. Pete Pier Solar]</t>
  </si>
  <si>
    <t xml:space="preserve">     FE:[SA - Suwannee Solar]</t>
  </si>
  <si>
    <t xml:space="preserve">     FF:[CEC - Bay Trail Solar]</t>
  </si>
  <si>
    <t xml:space="preserve">     FG:[CEC - Fort Green Solar]</t>
  </si>
  <si>
    <t xml:space="preserve">     FH:[CEC - Hildreth Solar]</t>
  </si>
  <si>
    <t xml:space="preserve">     FI:[CEC - Bay Ranch Solar]</t>
  </si>
  <si>
    <t xml:space="preserve">     FJ:[CEC - Hardeetown Solar]</t>
  </si>
  <si>
    <t xml:space="preserve">     FK:[CEC - High Springs Solar]</t>
  </si>
  <si>
    <t xml:space="preserve">     FL:[CEC - PEF Other RUSD Solar]</t>
  </si>
  <si>
    <t xml:space="preserve">     FM:[Production Solar (ECRC):]</t>
  </si>
  <si>
    <t xml:space="preserve">          FN:[Remove ECRC (Solar) from Above for Detail Breakout]</t>
  </si>
  <si>
    <t xml:space="preserve">          FO:[Total Production Solar]</t>
  </si>
  <si>
    <t>FP:[]</t>
  </si>
  <si>
    <t>FQ:[Production - Energy Storage Equipment - Plant]</t>
  </si>
  <si>
    <t>FR:[]</t>
  </si>
  <si>
    <t>FS:[Total Production Plant]</t>
  </si>
  <si>
    <t>FT:[]</t>
  </si>
  <si>
    <t>FU:[Transmission Plant:]</t>
  </si>
  <si>
    <t>FV:[350 Trans Land &amp; Land Rights]</t>
  </si>
  <si>
    <t xml:space="preserve">     FW:[351 Trans Energy Storage Equipment]</t>
  </si>
  <si>
    <t>FX:[352 Trans Structures &amp; Improvements]</t>
  </si>
  <si>
    <t>FY:[353 Trans Station Equip - Production Base]</t>
  </si>
  <si>
    <t>FZ:[353 Trans Station Equip - Production Intermediate]</t>
  </si>
  <si>
    <t>GA:[353 Trans Station Equip - Production Peak]</t>
  </si>
  <si>
    <t xml:space="preserve">     GB:[353 Trans Station Equip - Production Solar]</t>
  </si>
  <si>
    <t>GC:[353 Trans Station Equip - Transmission]</t>
  </si>
  <si>
    <t xml:space="preserve">          GD:[353 Trans Station Equip - Total]</t>
  </si>
  <si>
    <t xml:space="preserve">     GE:[353.2 Trans Energy Control Center]</t>
  </si>
  <si>
    <t>GF:[354 Trans Towers &amp; Fixtures]</t>
  </si>
  <si>
    <t>GG:[355 Trans Poles &amp; Fixtures]</t>
  </si>
  <si>
    <t xml:space="preserve">     GH:[356 Trans Overhead Conductors &amp; Devices - Transmission]</t>
  </si>
  <si>
    <t xml:space="preserve">     GI:[356 Trans Overhead Conductors &amp; Devices - Primary (Radials)]</t>
  </si>
  <si>
    <t xml:space="preserve">          GJ:[356 Trans Overhead Conductors &amp; Devices - Total]</t>
  </si>
  <si>
    <t>GK:[357 Trans Underground Conduit]</t>
  </si>
  <si>
    <t>GL:[358 Trans Underground Conductors &amp; Devices]</t>
  </si>
  <si>
    <t>GM:[359 Trans Roads &amp; Trails]</t>
  </si>
  <si>
    <t>GN:[SPP]</t>
  </si>
  <si>
    <t xml:space="preserve">          GO:[SPP 350 Land and Land Rights]</t>
  </si>
  <si>
    <t xml:space="preserve">          GP:[SPP 352 Structures and Improvements]</t>
  </si>
  <si>
    <t xml:space="preserve">          GQ:[SPP 353 Trans Station Equip - Transmission]</t>
  </si>
  <si>
    <t xml:space="preserve">          GR:[SPP 354 Trans Towers &amp; Fixtures]</t>
  </si>
  <si>
    <t xml:space="preserve">          GS:[SPP 355 Trans Poles &amp; Fixtures]</t>
  </si>
  <si>
    <t xml:space="preserve">          GT:[SPP 355 Trans Poles &amp; Fixtures Veg (SPP)]</t>
  </si>
  <si>
    <t xml:space="preserve">          GU:[SPP 356 Trans Overhead Conductors &amp; Devices - Transmission]</t>
  </si>
  <si>
    <t xml:space="preserve">          GV:[SPP 356 Trans Overhead Conductors &amp; Devices (Veg)]</t>
  </si>
  <si>
    <t xml:space="preserve">          GW:[SPP - Transmission Total]</t>
  </si>
  <si>
    <t xml:space="preserve">          GX:[SPP - Transmission (To Net Section Out)]</t>
  </si>
  <si>
    <t xml:space="preserve">     GY:[Adjustment to Fin Plng B2 Data - Trans]</t>
  </si>
  <si>
    <t>GZ:[Total Transmission Plant]</t>
  </si>
  <si>
    <t>HA:[]</t>
  </si>
  <si>
    <t>HB:[Distribution Plant:]</t>
  </si>
  <si>
    <t>HC:[360 Dist Land and Land Rights - Primary]</t>
  </si>
  <si>
    <t>HD:[361 Dist Structures &amp; Improvements - Primary]</t>
  </si>
  <si>
    <t>HE:[362 Dist Station Equipment - Primary]</t>
  </si>
  <si>
    <t>HF:[362 Dist Station Equipment - IS Equipment]</t>
  </si>
  <si>
    <t xml:space="preserve">          HG:[362 Dist Station Equipment - Total]</t>
  </si>
  <si>
    <t xml:space="preserve">     HH:[363 Dist Energy Storage Equipment]</t>
  </si>
  <si>
    <t>HI:[364 Dist Poles, Towers &amp; Fixtures - Primary]</t>
  </si>
  <si>
    <t>HJ:[364 Dist Poles, Towers &amp; Fixtures - Secondary]</t>
  </si>
  <si>
    <t>HK:[364 Dist Poles, Towers &amp; Fixtures - Lighting]</t>
  </si>
  <si>
    <t xml:space="preserve">          HL:[364 Dist Poles, Towers &amp; Fixtures - Total]</t>
  </si>
  <si>
    <t>HM:[365 Dist Overhead Conductors &amp; Devices - Primary]</t>
  </si>
  <si>
    <t>HN:[365 Dist Overhead Conductors &amp; Devices - Secondary]</t>
  </si>
  <si>
    <t>HO:[365 Dist Overhead Conductors &amp; Devices - IS Equipment]</t>
  </si>
  <si>
    <t xml:space="preserve">          HP:[365 Dist Overhead Conductors &amp; Devices - Total]</t>
  </si>
  <si>
    <t>HQ:[366 Dist Underground Conduit - Primary]</t>
  </si>
  <si>
    <t xml:space="preserve">     HR:[366 Dist Underground Conduit - Secondary]</t>
  </si>
  <si>
    <t xml:space="preserve">          HS:[366 Dist Underground Conduit - Total]</t>
  </si>
  <si>
    <t>HT:[367 Dist Underground Conductors &amp; Devices - Primary]</t>
  </si>
  <si>
    <t>HU:[367 Dist Underground Conductors &amp; Devices - Secondary]</t>
  </si>
  <si>
    <t xml:space="preserve">          HV:[367 Dist Underground Conductors &amp; Devices - Total]</t>
  </si>
  <si>
    <t>HW:[368 Dist Line Transformers - Secondary]</t>
  </si>
  <si>
    <t>HX:[369 Dist Services - Overhead - Service]</t>
  </si>
  <si>
    <t xml:space="preserve">     HY:[369 Dist Services - Underground - Service]</t>
  </si>
  <si>
    <t>HZ:[370 Dist Meter Equipment - Metering]</t>
  </si>
  <si>
    <t>IA:[371 Dist Installs on Customer Premise (Premier Power Service) - Metering]</t>
  </si>
  <si>
    <t xml:space="preserve">     IB:[373 Dist Street Light &amp; Signal Systems - Primary]</t>
  </si>
  <si>
    <t xml:space="preserve">     IC:[373 Dist Street Light &amp; Signal Systems - Lighting]</t>
  </si>
  <si>
    <t xml:space="preserve">          ID:[373 Dist Street Light &amp; Signal Systems - Total]</t>
  </si>
  <si>
    <t xml:space="preserve">     IE:[ECRC-Distribution-Sea Turtle Lighting (9.0)]</t>
  </si>
  <si>
    <t xml:space="preserve">          IG:[Remove ECRC (Distribution) from Above for Detail Breakout]</t>
  </si>
  <si>
    <t>IH:[SPP]</t>
  </si>
  <si>
    <t xml:space="preserve">          II:[SPP - 360 Dist Land &amp; Land Rights]</t>
  </si>
  <si>
    <t xml:space="preserve">          IJ:[SPP - 361 Dist Struct &amp; Improv]</t>
  </si>
  <si>
    <t xml:space="preserve">          IK:[SPP - 362 Dist Station Equipment]</t>
  </si>
  <si>
    <t xml:space="preserve">          IL:[SPP - 364 Dist Poles, Towers, &amp; Fixtures]</t>
  </si>
  <si>
    <t xml:space="preserve">          IM:[SPP - 365 Dist Overhead Conductors &amp; Devices]</t>
  </si>
  <si>
    <t xml:space="preserve">          IN:[SPP - 366 Dist Underground Conduit]</t>
  </si>
  <si>
    <t xml:space="preserve">          IO:[SPP - 367 Dist Underground Conductors &amp; Devices]</t>
  </si>
  <si>
    <t xml:space="preserve">          IP:[SPP - 368 Dist Line Transformers - Secondary]</t>
  </si>
  <si>
    <t xml:space="preserve">          IQ:[SPP - 369 Dist Services]</t>
  </si>
  <si>
    <t xml:space="preserve">          IR:[SPP - 370 Dist Meter Equipment]</t>
  </si>
  <si>
    <t xml:space="preserve">          IS:[SPP - 371 Dist Install - Customer Premises]</t>
  </si>
  <si>
    <t xml:space="preserve">          IT:[SPP - 373 Dist Street Light &amp; Signal Systems]</t>
  </si>
  <si>
    <t xml:space="preserve">          IU:[SPP -  Distribution Total]</t>
  </si>
  <si>
    <t xml:space="preserve">          IV:[SPP - Distribution Total (To Net Section Out)]</t>
  </si>
  <si>
    <t xml:space="preserve">     IW:[Adjustment to Fin Plng B2 Data - Dist]</t>
  </si>
  <si>
    <t>IX:[Total Distribution Plant]</t>
  </si>
  <si>
    <t>IY:[]</t>
  </si>
  <si>
    <t>IZ:[General &amp; Intangible Property:]</t>
  </si>
  <si>
    <t xml:space="preserve">     JA:[389 General Land &amp; Land Rights]</t>
  </si>
  <si>
    <t xml:space="preserve">     JB:[390 General Structures &amp; Improvements]</t>
  </si>
  <si>
    <t xml:space="preserve">     JC:[391 General Office Furn &amp; Equip]</t>
  </si>
  <si>
    <t xml:space="preserve">     JD:[392 General Transportation Equipment]</t>
  </si>
  <si>
    <t xml:space="preserve">     JE:[393 General Stores Equipment]</t>
  </si>
  <si>
    <t xml:space="preserve">     JF:[394 General Tools Shop &amp; Garage Equip]</t>
  </si>
  <si>
    <t xml:space="preserve">     JG:[395 General Laboratory Equip]</t>
  </si>
  <si>
    <t xml:space="preserve">     JH:[396 General Power Operating Equip]</t>
  </si>
  <si>
    <t xml:space="preserve">     JI:[397 General Communication Equip (Remove ECCR)]</t>
  </si>
  <si>
    <t xml:space="preserve">     JJ:[398 General Misc Equip]</t>
  </si>
  <si>
    <t xml:space="preserve">     JK:[389-399 General Equipment]</t>
  </si>
  <si>
    <t xml:space="preserve">     JL:[101 - Capital Leases]</t>
  </si>
  <si>
    <t xml:space="preserve">     JM:[301-303 Intangible Plant - Franchise]</t>
  </si>
  <si>
    <t xml:space="preserve">     JN:[301-303 Intangible Plant - Customer Connect]</t>
  </si>
  <si>
    <t xml:space="preserve">     JO:[301-303 Ingangible Plant - Software &amp; Other (Remove ECCR)]</t>
  </si>
  <si>
    <t xml:space="preserve">     JP:[Adjustment to Fin Plng B2 Data - General]</t>
  </si>
  <si>
    <t>JQ:[Total General &amp; Intangible Property]</t>
  </si>
  <si>
    <t>JR:[]</t>
  </si>
  <si>
    <t>JS:[Total EPIS per Capital Import Before Items from Balance Sheet]</t>
  </si>
  <si>
    <t>JT:[]</t>
  </si>
  <si>
    <t>JU:[Other Items from Balance Sheet Not Included Above:]</t>
  </si>
  <si>
    <t xml:space="preserve">     JV:[0101100 Capital Lease]</t>
  </si>
  <si>
    <t xml:space="preserve">     JW:[0101102 Operating Leases]</t>
  </si>
  <si>
    <t xml:space="preserve">     JX:[0101150 Common Plant in Service]</t>
  </si>
  <si>
    <t xml:space="preserve">     JY:[0101499  ARO EPIS]</t>
  </si>
  <si>
    <t xml:space="preserve">     JZ:[0101315 ARO Asset - Coal Ash]</t>
  </si>
  <si>
    <t xml:space="preserve">     KA:[0101760 Contra EPIS-OATT]</t>
  </si>
  <si>
    <t>KB:[0101025 General Plant]</t>
  </si>
  <si>
    <t>KC:[0102100 Electric Plant Purchased]</t>
  </si>
  <si>
    <t xml:space="preserve">     KD:[0106014 Intangibles General]</t>
  </si>
  <si>
    <t xml:space="preserve">     KE:[114 Electric Plant Acq Adj]</t>
  </si>
  <si>
    <t xml:space="preserve">     KF:[118 Other Utility Plant]</t>
  </si>
  <si>
    <t xml:space="preserve">     KG:[0121000 Non-Utility Property]</t>
  </si>
  <si>
    <t xml:space="preserve">     KH:[Add Levy]</t>
  </si>
  <si>
    <t xml:space="preserve">     KI:[Add Crystal River Nuclear]</t>
  </si>
  <si>
    <t xml:space="preserve">     KJ:[Adjusting Entries: General Ledger (On-Top Adjustments)]</t>
  </si>
  <si>
    <t xml:space="preserve">     KK:[ITC Postings]</t>
  </si>
  <si>
    <t xml:space="preserve">          KL:[Total Other Items from Balance Sheet Not Included Above]</t>
  </si>
  <si>
    <t>KM:[]</t>
  </si>
  <si>
    <t>KN:[Total EPIS Before Amount Needed to Tie to B.S.]</t>
  </si>
  <si>
    <t xml:space="preserve">     KO:[Add Amount Needed to Tie to B.S.]</t>
  </si>
  <si>
    <t>KP:[Total Electric Plant in Service - Final Adjusted]</t>
  </si>
  <si>
    <t>KQ:[]</t>
  </si>
  <si>
    <t>KR:[&lt;CHECK TO CAPITAL IMPORT&gt;]</t>
  </si>
  <si>
    <t xml:space="preserve">     KS:[Total EPIS Before Other Items from B.S. (above)]</t>
  </si>
  <si>
    <t xml:space="preserve">          KT:[Add Plant Held for Future Use]</t>
  </si>
  <si>
    <t xml:space="preserve">          KU:[Add Crystal River Nuclear]</t>
  </si>
  <si>
    <t xml:space="preserve">          KV:[Add Back PHFFU - Levy Land Excluded from Capital Import]</t>
  </si>
  <si>
    <t xml:space="preserve">          KW:[Add ECCR Switches in Account 186]</t>
  </si>
  <si>
    <t xml:space="preserve">          KX:[Add Retired Plant]</t>
  </si>
  <si>
    <t xml:space="preserve">          KY:[Add Capital Challenge]</t>
  </si>
  <si>
    <t xml:space="preserve">          KZ:[Add Crystal River Ash Strategy - ECRC]</t>
  </si>
  <si>
    <t xml:space="preserve">          LA:[Add Crystal River CAIR - ECRC]</t>
  </si>
  <si>
    <t xml:space="preserve">          LB:[Add COR Contra]</t>
  </si>
  <si>
    <t xml:space="preserve">          LC:[Add Solar ARO]</t>
  </si>
  <si>
    <t xml:space="preserve">          LD:[Add Battery Storage ARO]</t>
  </si>
  <si>
    <t xml:space="preserve">          LE:[Add ARO]</t>
  </si>
  <si>
    <t xml:space="preserve">          LF:[Add Non-Utility Property]</t>
  </si>
  <si>
    <t xml:space="preserve">          LG:[Add Crystal River 1&amp;2 FD depr group (to be corrected in PPLN)]</t>
  </si>
  <si>
    <t xml:space="preserve">     LH:[Adjusted Total EPIS]</t>
  </si>
  <si>
    <t xml:space="preserve">     LI:[Total per Capital Import Report]</t>
  </si>
  <si>
    <t xml:space="preserve">     LJ:[Difference]</t>
  </si>
  <si>
    <t>LK:[]</t>
  </si>
  <si>
    <t>LL:[&lt;CHECK TO BALANCE SHEET&gt;]</t>
  </si>
  <si>
    <t>LM:[0101000 EPIS]</t>
  </si>
  <si>
    <t>LN:[0101100 Capital Lease]</t>
  </si>
  <si>
    <t>LO:[0101102 Operating Lease]</t>
  </si>
  <si>
    <t>LP:[0101150 Common Plant in Service]</t>
  </si>
  <si>
    <t>LQ:[0102100 Electric Plant Purchased]</t>
  </si>
  <si>
    <t>LR:[0101499 ARO]</t>
  </si>
  <si>
    <t>LS:[0101315 Coal Ash ARO Asset]</t>
  </si>
  <si>
    <t>LT:[0101760 Contra EPIS OATT]</t>
  </si>
  <si>
    <t>LU:[106 Completed Construction Unclassified]</t>
  </si>
  <si>
    <t>LV:[114-Electric Plant Acq Adj]</t>
  </si>
  <si>
    <t>LW:[118-Other Utility Plant]</t>
  </si>
  <si>
    <t>LX:[121-Non-utility Property]</t>
  </si>
  <si>
    <t>LY:[Total EPIS per Balance Sheet]</t>
  </si>
  <si>
    <t>LZ:[Total EPIS Above]</t>
  </si>
  <si>
    <t>MA:[Variance to Balance Sheet]</t>
  </si>
  <si>
    <t>MB:[]</t>
  </si>
  <si>
    <t>MC:[&lt;PRODUCTION ALLOCATORS&gt;]</t>
  </si>
  <si>
    <t xml:space="preserve">     MD:[Production Base %]</t>
  </si>
  <si>
    <t xml:space="preserve">     ME:[Production Intermediate %]</t>
  </si>
  <si>
    <t xml:space="preserve">     MF:[Production Peaking %]</t>
  </si>
  <si>
    <t xml:space="preserve">     MG:[Production Solar %]</t>
  </si>
  <si>
    <t xml:space="preserve">          MH:[Production Total %]</t>
  </si>
  <si>
    <t>MI:[]</t>
  </si>
  <si>
    <t>MJ:[&lt;TRANSMISSION ALLOCATORS&gt;]</t>
  </si>
  <si>
    <t>MK:[Transmission Dollars:]</t>
  </si>
  <si>
    <t>ML:[Transmission Base]</t>
  </si>
  <si>
    <t>MM:[Transmission Intermediate]</t>
  </si>
  <si>
    <t>MN:[Transmission Peaking]</t>
  </si>
  <si>
    <t>MO:[Transmission Solar]</t>
  </si>
  <si>
    <t>MP:[Transmission]</t>
  </si>
  <si>
    <t>MQ:[Transmission Total Dollars]</t>
  </si>
  <si>
    <t>MR:[Transmission Total %:]</t>
  </si>
  <si>
    <t>MS:[Transmission Base %]</t>
  </si>
  <si>
    <t>MT:[Transmission Intermediate %]</t>
  </si>
  <si>
    <t>MU:[Transmission Peaking %]</t>
  </si>
  <si>
    <t>MV:[Transmission Solar %]</t>
  </si>
  <si>
    <t>MW:[Transmission %]</t>
  </si>
  <si>
    <t>MX:[Transmission Total %]</t>
  </si>
  <si>
    <t>MY:[&lt;DISTRIBUTION ALLOCATORS&gt;]</t>
  </si>
  <si>
    <t>MZ:[Distribution Dollars:]</t>
  </si>
  <si>
    <t xml:space="preserve">     NA:[Distribution Primary]</t>
  </si>
  <si>
    <t xml:space="preserve">     NB:[Distribution Secondary]</t>
  </si>
  <si>
    <t xml:space="preserve">     NC:[Distribution Services]</t>
  </si>
  <si>
    <t xml:space="preserve">     ND:[Distribution Metering]</t>
  </si>
  <si>
    <t xml:space="preserve">     NE:[Distribution Lighting]</t>
  </si>
  <si>
    <t xml:space="preserve">     NF:[Distribution IS Equip]</t>
  </si>
  <si>
    <t xml:space="preserve">          NG:[Distribution Total Dollars]</t>
  </si>
  <si>
    <t xml:space="preserve">          NH:[Check s/b 0]</t>
  </si>
  <si>
    <t>NI:[Distribution Total %:]</t>
  </si>
  <si>
    <t xml:space="preserve">     NJ:[Distribution Primary %]</t>
  </si>
  <si>
    <t xml:space="preserve">     NK:[Distribution Secondary %]</t>
  </si>
  <si>
    <t xml:space="preserve">     NL:[Distribution Services %]</t>
  </si>
  <si>
    <t xml:space="preserve">     NM:[Distribution Metering %]</t>
  </si>
  <si>
    <t xml:space="preserve">     NN:[Distribution Lighting %]</t>
  </si>
  <si>
    <t xml:space="preserve">     NO:[Distribution IS Equip %]</t>
  </si>
  <si>
    <t xml:space="preserve">          NP:[Distribution Total %]</t>
  </si>
  <si>
    <t>NQ:[Distribution Primary, Secondary %]</t>
  </si>
  <si>
    <t xml:space="preserve">     NR:[Distribution Primary %]</t>
  </si>
  <si>
    <t xml:space="preserve">     NS:[Distribution Secondary %]</t>
  </si>
  <si>
    <t xml:space="preserve">          NT:[Distribution Total Primary &amp; Secondary %]</t>
  </si>
  <si>
    <t>NU:[Distribution Primary, Secondary, Services %]</t>
  </si>
  <si>
    <t xml:space="preserve">     NV:[Distribution Primary %]</t>
  </si>
  <si>
    <t xml:space="preserve">     NW:[Distribution Secondary %]</t>
  </si>
  <si>
    <t xml:space="preserve">     NX:[Distribution Services %]</t>
  </si>
  <si>
    <t xml:space="preserve">          NY:[Distribution Total Primary, Secondary, Services %]</t>
  </si>
  <si>
    <t>NZ:[Distribution Excluding IS Equip %:]</t>
  </si>
  <si>
    <t xml:space="preserve">     OA:[Distribution Primary %]</t>
  </si>
  <si>
    <t xml:space="preserve">     OB:[Distribution Secondary %]</t>
  </si>
  <si>
    <t xml:space="preserve">     OC:[Distribution Services %]</t>
  </si>
  <si>
    <t xml:space="preserve">     OD:[Distribution Metering %]</t>
  </si>
  <si>
    <t xml:space="preserve">     OE:[Distribution Lighting %]</t>
  </si>
  <si>
    <t xml:space="preserve">          OF:[Distribution Total Excluding IS Equip %]</t>
  </si>
  <si>
    <t>OG:[Distribution Excluding Metering %:]</t>
  </si>
  <si>
    <t xml:space="preserve">     OH:[Distribution Primary %]</t>
  </si>
  <si>
    <t xml:space="preserve">     OI:[Distribution Secondary %]</t>
  </si>
  <si>
    <t xml:space="preserve">     OJ:[Distribution Services %]</t>
  </si>
  <si>
    <t xml:space="preserve">     OK:[Distribution Lighting %]</t>
  </si>
  <si>
    <t xml:space="preserve">     OL:[Distribution IS Equip %]</t>
  </si>
  <si>
    <t xml:space="preserve">          OM:[Distribution Total Excluding Metering %]</t>
  </si>
  <si>
    <t>ON:[&lt;&gt;]</t>
  </si>
  <si>
    <t>OO:[Summary]</t>
  </si>
  <si>
    <t>OP:[]</t>
  </si>
  <si>
    <t>OQ:[&lt;&lt;PLANT HELD FOR FUTURE USE&gt;&gt;]</t>
  </si>
  <si>
    <t>OS:[PHFFU - 105 - Levy Lybasse Land]</t>
  </si>
  <si>
    <t>OT:[PHFFU - 105 - Levy Rayonier Land]</t>
  </si>
  <si>
    <t>OU:[PHFFU - 105 - Subtotal Levy Land]</t>
  </si>
  <si>
    <t>OV:[PHFFU - 105 - Distribution]</t>
  </si>
  <si>
    <t>OW:[PHFFU - 105 - Transmission]</t>
  </si>
  <si>
    <t>OX:[PHFFU - 105 - Production Base]</t>
  </si>
  <si>
    <t>OY:[PHFFU - 105 - Production Peaking]</t>
  </si>
  <si>
    <t>OZ:[PHFFU - 105 - General Plant]</t>
  </si>
  <si>
    <t>PA:[PHFFU - Total]</t>
  </si>
  <si>
    <t>PB:[]</t>
  </si>
  <si>
    <t>PC:[]</t>
  </si>
  <si>
    <t>PD:[Plant Held for Future Use 0105]</t>
  </si>
  <si>
    <t>PE:[Manual Adjustment]</t>
  </si>
  <si>
    <t>PF:[Total Plant Held for Future Use]</t>
  </si>
  <si>
    <t>PG:[]</t>
  </si>
  <si>
    <t>PH:[]</t>
  </si>
  <si>
    <t>PI:[&lt;&lt;WHOLESALE EPIS&gt;&gt;]</t>
  </si>
  <si>
    <t>PJ:[Production Base]</t>
  </si>
  <si>
    <t>PK:[Production Intermediate]</t>
  </si>
  <si>
    <t>PL:[Production Peaking]</t>
  </si>
  <si>
    <t>PM:[Production Solar]</t>
  </si>
  <si>
    <t xml:space="preserve">     PN:[Total Production]</t>
  </si>
  <si>
    <t>PO:[]</t>
  </si>
  <si>
    <t>PP:[Transmission Base]</t>
  </si>
  <si>
    <t>PQ:[Transmission Intermediate]</t>
  </si>
  <si>
    <t>PR:[Transmission Peaking]</t>
  </si>
  <si>
    <t>PS:[Transmission]</t>
  </si>
  <si>
    <t xml:space="preserve">     PT:[Total Transmission]</t>
  </si>
  <si>
    <t>PU:[]</t>
  </si>
  <si>
    <t>PV:[Distribution Primary]</t>
  </si>
  <si>
    <t>PW:[DIstribution Secondary]</t>
  </si>
  <si>
    <t>PX:[Distribution Services]</t>
  </si>
  <si>
    <t>PY:[Distribution Metering]</t>
  </si>
  <si>
    <t>PZ:[Distribution Lighting]</t>
  </si>
  <si>
    <t>QA:[Distribution IS Equipment]</t>
  </si>
  <si>
    <t xml:space="preserve">     QB:[Total Distribution]</t>
  </si>
  <si>
    <t>QC:[]</t>
  </si>
  <si>
    <t>QD:[General]</t>
  </si>
  <si>
    <t>QE:[]</t>
  </si>
  <si>
    <t>QF:[Grand Total EPIS]</t>
  </si>
  <si>
    <t>QG:[Total EPIS]</t>
  </si>
  <si>
    <t>QH:[Variance]</t>
  </si>
  <si>
    <t>QI:[]</t>
  </si>
  <si>
    <t>QJ:[101 Capital Lease]</t>
  </si>
  <si>
    <t>QK:[101 ARO EPIS]</t>
  </si>
  <si>
    <t>QL:[101 ARO Asset - Coal Ash]</t>
  </si>
  <si>
    <t>QM:[101 Contra OATT]</t>
  </si>
  <si>
    <t>QN:[102 Electric Plant Purchased]</t>
  </si>
  <si>
    <t>QO:[106 General Intangibles]</t>
  </si>
  <si>
    <t>QP:[114 Electric Plant Acquisition Adj]</t>
  </si>
  <si>
    <t>QQ:[118 Other Utility Plant]</t>
  </si>
  <si>
    <t>QR:[121 Non Utility Property]</t>
  </si>
  <si>
    <t>QS:[EndMethodCalls]</t>
  </si>
  <si>
    <t>QT:[]</t>
  </si>
  <si>
    <t>QU:[end if]</t>
  </si>
  <si>
    <t>QV:[]</t>
  </si>
  <si>
    <t>QW:[RESULTANT ALLOCATORS:]</t>
  </si>
  <si>
    <t>QX:[December]</t>
  </si>
  <si>
    <t>QY:[]</t>
  </si>
  <si>
    <t>QZ:[Dist Sec/Svcs/LS/IS Equip - 13 Mo Avg Retail Adjusted]</t>
  </si>
  <si>
    <t>RA:[Dist Sec/Svcs/LS/IS Equip - 13 Mo Avg System Adjusted]</t>
  </si>
  <si>
    <t>RB:[WTD Dist Sec/Svcs/LS/IS Equip Allocator]</t>
  </si>
  <si>
    <t>RC:[WTD Dist Sec/Svcs/LS/IS Equip Allocator - same in every month]</t>
  </si>
  <si>
    <t>RD:[]</t>
  </si>
  <si>
    <t>RE:[Gross Production EPIS - 13 Mo Avg Retail Adjusted]</t>
  </si>
  <si>
    <t>RF:[Gross Production EPIS - 13 Mo Avg System Adjusted]</t>
  </si>
  <si>
    <t>RG:[WTD Gross Production EPIS Allocator]</t>
  </si>
  <si>
    <t>RH:[WTD Gross Production EPIS Allocator - same in every month]</t>
  </si>
  <si>
    <t>RI:[]</t>
  </si>
  <si>
    <t>RJ:[Gross Transmission EPIS - 13 Mo Avg Retail Adjusted]</t>
  </si>
  <si>
    <t>RK:[Gross Transmission EPIS - 13 Mo Avg System Adjusted]</t>
  </si>
  <si>
    <t>RL:[WTD Gross Transmission EPIS Allocator]</t>
  </si>
  <si>
    <t>RM:[WTD Gross Transmission EPIS Allocator - same in every month]</t>
  </si>
  <si>
    <t>RN:[]</t>
  </si>
  <si>
    <t>RO:[Gross Distribution EPIS - 13 Mo Avg Retail Adjusted]</t>
  </si>
  <si>
    <t>RP:[Gross Distribution EPIS - 13 Mo Avg System Adjusted]</t>
  </si>
  <si>
    <t>RQ:[WTD Gross Distribution EPIS Allocator]</t>
  </si>
  <si>
    <t>RR:[WTD Gross Distribution EPIS Allocator - same in every month]</t>
  </si>
  <si>
    <t>RS:[]</t>
  </si>
  <si>
    <t>RT:[Gross Prod, Trans, Dist EPIS - 13 Mo Avg Retail Adjusted]</t>
  </si>
  <si>
    <t>RU:[Gross Prod, Trans, Dist EPIS - 13 Mo Avg System Adjusted]</t>
  </si>
  <si>
    <t>RV:[WTD Gross Prod, Trans, Dist EPIS Allocator]</t>
  </si>
  <si>
    <t>RW:[WTD Gross Prod, Trans, Dist EPIS Allocatory - same in every month]</t>
  </si>
  <si>
    <t>RX:[]</t>
  </si>
  <si>
    <t>RY:[Gross EPIS - 13 Mo Avg Retail Adjusted]</t>
  </si>
  <si>
    <t>RZ:[Gross EPIS - 13 Mo Avg System Adjusted]</t>
  </si>
  <si>
    <t>SA:[WTD Gross EPIS Allocator]</t>
  </si>
  <si>
    <t>SB:[WTD Gross EPIS Allocator - same in every month]</t>
  </si>
  <si>
    <t>SC:[]</t>
  </si>
  <si>
    <t>SD:[]</t>
  </si>
  <si>
    <t>2026 less 2025</t>
  </si>
  <si>
    <t>2027 less 2026</t>
  </si>
  <si>
    <t>B:[Inputs]</t>
  </si>
  <si>
    <t>C:[Transmission Interest monthly activity]</t>
  </si>
  <si>
    <t>D:[Transmission Interest prior month balance]</t>
  </si>
  <si>
    <t>E:[Transmission Interest cumulative balance]</t>
  </si>
  <si>
    <t>F:[]</t>
  </si>
  <si>
    <t>G:[]</t>
  </si>
  <si>
    <t>H:[if]</t>
  </si>
  <si>
    <t>I:[]</t>
  </si>
  <si>
    <t>J:[start method]</t>
  </si>
  <si>
    <t>K:[System Per Books (Per End)]</t>
  </si>
  <si>
    <t>L:[System Per Books (13 Mo Avg)]</t>
  </si>
  <si>
    <t>M:[System Adjustments (Per End)]</t>
  </si>
  <si>
    <t>N:[System Adjustments (13 Mo Avg)]</t>
  </si>
  <si>
    <t>O:[System Adj'd (Per End)]</t>
  </si>
  <si>
    <t>P:[System Adj'd (13 Mo Avg)]</t>
  </si>
  <si>
    <t>Q:[Jurisdictional Separation Factor]</t>
  </si>
  <si>
    <t>R:[Retail Per Books (Per End)]</t>
  </si>
  <si>
    <t>S:[Retail Per Books (13 Mo Avg)]</t>
  </si>
  <si>
    <t>T:[Retail Adjustments (Per End)]</t>
  </si>
  <si>
    <t>U:[Retail Adjustments (13 Mo Avg)]</t>
  </si>
  <si>
    <t>V:[Retail Adj'd (Per End)]</t>
  </si>
  <si>
    <t>W:[Retail Adj'd (13 Mo Avg)]</t>
  </si>
  <si>
    <t>X:[MethodReturns]</t>
  </si>
  <si>
    <t>Y:[CWIP Ending Balance:]</t>
  </si>
  <si>
    <t>Z:[Production Base]</t>
  </si>
  <si>
    <t>AA:[Production Intermediate]</t>
  </si>
  <si>
    <t>AB:[Production Peaking]</t>
  </si>
  <si>
    <t>AC:[Production Solar]</t>
  </si>
  <si>
    <t>AD:[Production Solar (Sobra)]</t>
  </si>
  <si>
    <t>AE:[Production Solar (CEC)]</t>
  </si>
  <si>
    <t>AF:[Production - Other Electric]</t>
  </si>
  <si>
    <t>AG:[Transmission]</t>
  </si>
  <si>
    <t>AH:[Transmission Interest Manual Input]</t>
  </si>
  <si>
    <t>AI:[Distribution]</t>
  </si>
  <si>
    <t>AJ:[Distribution Energy Storage]</t>
  </si>
  <si>
    <t>AK:[General]</t>
  </si>
  <si>
    <t>AL:[Intangible]</t>
  </si>
  <si>
    <t>AM:[Distribution Service]</t>
  </si>
  <si>
    <t>AN:[Vision Florida Projects]</t>
  </si>
  <si>
    <t>AO:[Non-Utility]</t>
  </si>
  <si>
    <t>AP:[Solar v2 - Base]</t>
  </si>
  <si>
    <t>AQ:[SPP (Not from B2)]</t>
  </si>
  <si>
    <t>AR:[SPP - Transmission]</t>
  </si>
  <si>
    <t>AS:[SPP - Distribution]</t>
  </si>
  <si>
    <t xml:space="preserve">     AT:[SPP - Transmission Total (Remove From Above)]</t>
  </si>
  <si>
    <t xml:space="preserve">     AU:[SPP - Distribution Total (Remove From Above)]</t>
  </si>
  <si>
    <t>AV:[ECRC (From B2)]</t>
  </si>
  <si>
    <t>AW:[ECRC-Base-Multi Plant-Phase II Cooling Water Intake 316(b) (6.0)]</t>
  </si>
  <si>
    <t>AX:[ECRC-Base-Crystal River-CAIR/CAMR (7.4)]</t>
  </si>
  <si>
    <t>AY:[ECRC-Base-Crystal River-Effluent Limitation (15.1)]</t>
  </si>
  <si>
    <t>AZ:[ECRC-Base-Crystal River-Coal Cumb Resid (18.0)]</t>
  </si>
  <si>
    <t xml:space="preserve">     BA:[ECRC (Remove From Above Actuals Only)]</t>
  </si>
  <si>
    <t>BC:[Total CWIP Before Items from Balance Sheet]</t>
  </si>
  <si>
    <t>BD:[Other Items from Balance Sheet Not Included Above:]</t>
  </si>
  <si>
    <t>BE:[0121500 - NonUtility CWIP]</t>
  </si>
  <si>
    <t>BF:[0121600 - NonUtility CWIP Comp Constr Not Classified]</t>
  </si>
  <si>
    <t>BG:[Total Other Items from Balance Sheet Not Included Above]</t>
  </si>
  <si>
    <t>BH:[]</t>
  </si>
  <si>
    <t>BI:[Total CWIP Before Amount Needed to Tie to B.S.]</t>
  </si>
  <si>
    <t>BJ:[Add Difference Between Import Construction Data and B.S.]</t>
  </si>
  <si>
    <t>BK:[Total CWIP]</t>
  </si>
  <si>
    <t>BL:[]</t>
  </si>
  <si>
    <t>BM:[&lt;CHECK TO CONSTRUCTION IMPORT&gt; ***FORECAST ONLY]</t>
  </si>
  <si>
    <t>BN:[Total CWIP per Import Construction Data Above]</t>
  </si>
  <si>
    <t xml:space="preserve">     BO:[Add Nuclear Maint Model Projects]</t>
  </si>
  <si>
    <t>BP:[Adjusted Total CWIP per Import Construction Data Above]</t>
  </si>
  <si>
    <t>BQ:[Total CWIP Per Import Construction Data Report]</t>
  </si>
  <si>
    <t>BR:[Variance to Import Construction Data Report]</t>
  </si>
  <si>
    <t>BT:[&lt;CHECK TO BALANCE SHEET&gt;]</t>
  </si>
  <si>
    <t>BU:[0107000 - CWIP]</t>
  </si>
  <si>
    <t>BV:[0121500 - NonUtility CWIP]</t>
  </si>
  <si>
    <t>BW:[0121600 - NonUtility CWIP Comp Constr Not Classified]</t>
  </si>
  <si>
    <t>BX:[Total CWIP per Balance Sheet]</t>
  </si>
  <si>
    <t>BY:[Total CWIP per Main Body of Report (Line BK)]</t>
  </si>
  <si>
    <t>BZ:[Variance]</t>
  </si>
  <si>
    <t>CA:[]</t>
  </si>
  <si>
    <t>CB:[end if]</t>
  </si>
  <si>
    <t>CC:[]</t>
  </si>
  <si>
    <t>CD:[]</t>
  </si>
  <si>
    <t>13 Mth average balances from B-3</t>
  </si>
  <si>
    <t>2025 Inc (Dec)</t>
  </si>
  <si>
    <t>FV:[FERC 128: Other Special Funds]</t>
  </si>
  <si>
    <t>FW:[0128204 - PC Bonds 2007 A&amp;B]</t>
  </si>
  <si>
    <t>FX:[0128501 - H and W Benefits Funding]</t>
  </si>
  <si>
    <t>FY:[0128716 - Prefunded Pension (major)]</t>
  </si>
  <si>
    <t>FZ:[0128717 - Prefunded Pension]</t>
  </si>
  <si>
    <t>GA:[0128800 - Funds DEC Qual Contr]</t>
  </si>
  <si>
    <t>GB:[0128804 - Rabbi Trust]</t>
  </si>
  <si>
    <t>GC:[0128910 - CR#3-QUAL. UNREAL GAINS/LOSSES]</t>
  </si>
  <si>
    <t>GD:[0128911 - CR#3 - NUC Decom Nonqualified]</t>
  </si>
  <si>
    <t>GE:[0128912 - CR#3-NON-QUAL.UNREAL.GAIN/LOSS]</t>
  </si>
  <si>
    <t>GF:[0128913 - CR#3 - NUC Decom NonQualified SH]</t>
  </si>
  <si>
    <t>GG:[0128914 - CR#3 - ADP Qualified Unrealized G/L]</t>
  </si>
  <si>
    <t>GH:[0128915 - CR3 ADP Nuc Decom Qual]</t>
  </si>
  <si>
    <t>GI:[0128929 - CR#3 - NUC DECOM Qualified]</t>
  </si>
  <si>
    <t xml:space="preserve">     GJ:[128 Subtotal]</t>
  </si>
  <si>
    <t>PX:[FERC 182:]</t>
  </si>
  <si>
    <t>PY:[0182001 - Mapping Failure Suspense]</t>
  </si>
  <si>
    <t>PZ:[0182002 - Mapping Monitoring Suspense]</t>
  </si>
  <si>
    <t>QA:[0182003 - Suspense-Jnl Lines In Error]</t>
  </si>
  <si>
    <t>QB:[0182120 - AMRP 2011 Steel Carry Costs]</t>
  </si>
  <si>
    <t>QC:[0182253 - 2018 Smart Grid PISCC]</t>
  </si>
  <si>
    <t>QD:[0182254 - 2019 Smart Grid PISCC]</t>
  </si>
  <si>
    <t>QE:[0182328 - DEF Retail Final Dism Deferral]</t>
  </si>
  <si>
    <t>QF:[0182332 - Blank Row]</t>
  </si>
  <si>
    <t>QG:[0182334 - Pension settlement charges]</t>
  </si>
  <si>
    <t>QH:[0182338 -  Storm Cost Regulatory Asset-2021 Settlement $29M]</t>
  </si>
  <si>
    <t>QI:[0182371 - Reg Asset - Pro Co formation]</t>
  </si>
  <si>
    <t>QJ:[0182390 - SC GridSouth Reg Asset]</t>
  </si>
  <si>
    <t>QK:[0182397 - VIE-Restrict Reg Asset Inc Tax]</t>
  </si>
  <si>
    <t>QL:[0182470 - Coal Ash Spend Retail (SC)]</t>
  </si>
  <si>
    <t>QM:[0182525 - Non-AMI Meter NBV 182.3]</t>
  </si>
  <si>
    <t>QN:[0182560 - NC Solar Rebate Program Costs]</t>
  </si>
  <si>
    <t>QO:[0182568 - Crystal River South Reg Asset - Current]</t>
  </si>
  <si>
    <t>QP:[0182569 - Crystal River South Reg Asset]</t>
  </si>
  <si>
    <t>QQ:[0182716 - Ohio Gas Integrity Deferral Co.]</t>
  </si>
  <si>
    <t>QR:[0182800 - Acc Pen Post Ret Pur Acct - Qual]</t>
  </si>
  <si>
    <t>QS:[0182801 - Pension Post Retire P Acctg - FAS87 NQ]</t>
  </si>
  <si>
    <t>QT:[0182802 - Pension Post Retire P Acctg - FAS 106]</t>
  </si>
  <si>
    <t xml:space="preserve">     QU:[182.0 Subtotal]</t>
  </si>
  <si>
    <t>QV:[FERC 182.1: Extraordinary Property Loss]</t>
  </si>
  <si>
    <t>QW:[0182100 - Inactive - Extraordinary Property Loss]</t>
  </si>
  <si>
    <t xml:space="preserve">     QX:[182.1 Subtotal]</t>
  </si>
  <si>
    <t>QY:[FERC 182.3: Other Regulatory Assets]</t>
  </si>
  <si>
    <t>QZ:[0182303 - Reg Asset MTM Fuel ST]</t>
  </si>
  <si>
    <t>RA:[0182308 - Interest On Tax Deficiencies]</t>
  </si>
  <si>
    <t>RB:[0182309 - Amort Load Management Switches]</t>
  </si>
  <si>
    <t>RC:[0182311 - Accrued Environmental Recovery]</t>
  </si>
  <si>
    <t>RD:[0182312 - Oprb FAS 106 Medical]</t>
  </si>
  <si>
    <t>RE:[0182313 - Deferred ECRC]</t>
  </si>
  <si>
    <t>RF:[0182315 - Reg Asset - Coal Ash Pond (ARO)]</t>
  </si>
  <si>
    <t>RG:[0182316 - Deferred Rate Case Exp - Florida]</t>
  </si>
  <si>
    <t>RH:[0182317 - Deferred Depreciation - 2010 Rate Case]</t>
  </si>
  <si>
    <t>RI:[0182318 - Other Reg Assets - Gen Acct ("Pension")]</t>
  </si>
  <si>
    <t>RJ:[0182319 - Closed Def Int Hedge-Asset]</t>
  </si>
  <si>
    <t>RK:[0182320 - Regulatory Asset - Inc Tax]</t>
  </si>
  <si>
    <t>RL:[0182321 - REG ASSET-DERIV MTM OIL]</t>
  </si>
  <si>
    <t>RM:[0182322 - ST Closed Def Int Hedge-Asset]</t>
  </si>
  <si>
    <t>RN:[0182331 - Deferred GPIF - FL Fuel Reg Asset]</t>
  </si>
  <si>
    <t>RO:[0182333 - SFAS 158 Reg Asset]</t>
  </si>
  <si>
    <t>RP:[0182339 - Deferred CR3 - Depreciation &amp; Prop Taxes]</t>
  </si>
  <si>
    <t>RQ:[0182342 - Deferred Asset]</t>
  </si>
  <si>
    <t>RR:[0182347 - Deferred CR3 - Depr &amp; Prop Taxes - Contra]</t>
  </si>
  <si>
    <t>RS:[0182354 - Accrued SPP Implementation Costs]</t>
  </si>
  <si>
    <t>RT:[0182359 - REPS Incremental Costs]</t>
  </si>
  <si>
    <t>RU:[0182370 - Current Portion of Reg Assets]</t>
  </si>
  <si>
    <t>RV:[0182393 - Deferred VOP Costs]</t>
  </si>
  <si>
    <t>RW:[0182395 - Deferred SPP]</t>
  </si>
  <si>
    <t>RX:[0182398 - Load Management Switches]</t>
  </si>
  <si>
    <t>RY:[0182399 - Aro Regulatory Asset]</t>
  </si>
  <si>
    <t xml:space="preserve">     RZ:[182.3 Subtotal]</t>
  </si>
  <si>
    <t>SA:[]</t>
  </si>
  <si>
    <t>SB:[0182400 - Deferred Capacity - Florida Retail]</t>
  </si>
  <si>
    <t>SC:[0182410 - Interest Rate Swap Reg Asset]</t>
  </si>
  <si>
    <t>SD:[0182411 - Deferred Fuel Exp-Current Year]</t>
  </si>
  <si>
    <t>SE:[0182412 - Deferred Fuel Exp - Prior Year]</t>
  </si>
  <si>
    <t>SF:[0182413 - Def Capacity Exp-Current Year]</t>
  </si>
  <si>
    <t>SG:[0182414 - Deferred Fuel Exp - Wholesale]</t>
  </si>
  <si>
    <t>SH:[0182415 - Regulatory Asset - Cor]</t>
  </si>
  <si>
    <t>SI:[0182433 - Rate Case Cost NC LT]</t>
  </si>
  <si>
    <t>SJ:[0182488 - CR3 Non-NCRC EPU Contra Equity]</t>
  </si>
  <si>
    <t>SK:[0182489 - Osprey Outage O&amp;M Deferral]</t>
  </si>
  <si>
    <t xml:space="preserve">     SL:[182.4 Subtotal]</t>
  </si>
  <si>
    <t>SM:[0182539 - Ridgegen PPA Buyout Reg Asset]</t>
  </si>
  <si>
    <t>SN:[0182536 - PPA Buyout Reg Asset]</t>
  </si>
  <si>
    <t>SO:[0182625 - IGCC Def Expenses]</t>
  </si>
  <si>
    <t>SP:[0182680 - Defer Depr-Retail Recovery]</t>
  </si>
  <si>
    <t>SQ:[0182700 - Other Deferred Debit]</t>
  </si>
  <si>
    <t>SR:[0182750 - Blank]</t>
  </si>
  <si>
    <t xml:space="preserve">     SS:[182 Subtotal]</t>
  </si>
  <si>
    <t>FP&amp;A Balace Sheet  - ADIT Activity</t>
  </si>
  <si>
    <t>LO:[]</t>
  </si>
  <si>
    <t>LP:[]</t>
  </si>
  <si>
    <t>LQ:[Deferred Credits and Other Liabilities]</t>
  </si>
  <si>
    <t>Total Accrual 2027</t>
  </si>
  <si>
    <t>Total Accrual 2026</t>
  </si>
  <si>
    <t>Inc (Dec)</t>
  </si>
  <si>
    <t>Total Accrual 2025</t>
  </si>
  <si>
    <t>Beginning Balance</t>
  </si>
  <si>
    <t>Debits</t>
  </si>
  <si>
    <t xml:space="preserve">     Post from Report: ITAX - Federal (Planning Entity) </t>
  </si>
  <si>
    <t xml:space="preserve">       Line: DH:[CAMT Due - Standalone - Allocated - 2023 Legislation] </t>
  </si>
  <si>
    <t xml:space="preserve">         Entity: DE Florida (Inp) [Orig]</t>
  </si>
  <si>
    <t xml:space="preserve">     Post from Report: ITAX - Other Reconciling Items - Federal (Planning Entity) </t>
  </si>
  <si>
    <t xml:space="preserve">       Line: O:[ITC Total] </t>
  </si>
  <si>
    <t xml:space="preserve">       Line: BM:[Deferred ARAM - EDIT Protected - Retail] </t>
  </si>
  <si>
    <t xml:space="preserve">       Line: BN:[Deferred ARAM - EDIT Unprotected - Retail] </t>
  </si>
  <si>
    <t xml:space="preserve">       Line: BO:[Deferred ARAM - EDIT Protected - Wholesale] </t>
  </si>
  <si>
    <t xml:space="preserve">       Line: BP:[Deferred ARAM - EDIT Unprotected - Wholesale] </t>
  </si>
  <si>
    <t xml:space="preserve">     Post from Report: MIS - DEF - Manual Inputs (Planning Entity) </t>
  </si>
  <si>
    <t xml:space="preserve">       Line: CS:[PEF Record FAS 109 Reg Asset Net Change - Acct182.37 - RATE CASE] </t>
  </si>
  <si>
    <t xml:space="preserve">     Post from Report: ITAX - IRA Transfer of Credits (Planning Entity) </t>
  </si>
  <si>
    <t xml:space="preserve">       Line: F:[Record Deferred Tax when generated] </t>
  </si>
  <si>
    <t>Credits</t>
  </si>
  <si>
    <t xml:space="preserve">       Line: VL:[Federal Deferred Taxes] </t>
  </si>
  <si>
    <t xml:space="preserve">     Post from Report: ITAX - State (Planning Entity x State for Tax (Income/Property)) </t>
  </si>
  <si>
    <t xml:space="preserve">       Line: FC:[State Deferred Taxes] </t>
  </si>
  <si>
    <t xml:space="preserve">         Entity: DE Florida (Inp) / Florida [Orig]</t>
  </si>
  <si>
    <t xml:space="preserve">     Post from Report: JTAX2 - Tax Credit Posting (Planning Entity x Tax Credit Category) </t>
  </si>
  <si>
    <t xml:space="preserve">       Line: CC:[Specified Credits Taken - Def Tax] </t>
  </si>
  <si>
    <t xml:space="preserve">         Entity: DE Florida (Inp) / Specified [Orig]</t>
  </si>
  <si>
    <t xml:space="preserve">         Entity: DE Florida (Inp) / Non-Specified [Orig]</t>
  </si>
  <si>
    <t xml:space="preserve">       Line: H:[Collect Cash from Transfer of Credits] </t>
  </si>
  <si>
    <t xml:space="preserve">     LR:[Accumulated Deferred Income Taxes]</t>
  </si>
  <si>
    <t>Total Debits</t>
  </si>
  <si>
    <t>Total Credits</t>
  </si>
  <si>
    <t>Net Activity</t>
  </si>
  <si>
    <t>Check</t>
  </si>
  <si>
    <t>SCHEDULE C-8</t>
  </si>
  <si>
    <t>DETAIL OF CHANGES IN EXPENSES</t>
  </si>
  <si>
    <t>Page 9 of 10</t>
  </si>
  <si>
    <t>Provide the changes in primary accounts that exceed 1/20th of one percent (.0005) of total operating expenses and ten percent from the prior year to the test year. Quantify each reason for the change.</t>
  </si>
  <si>
    <t>__</t>
  </si>
  <si>
    <t>Projected Test Year Ended</t>
  </si>
  <si>
    <t>Historical Test Year Ended</t>
  </si>
  <si>
    <t>Historical Year</t>
  </si>
  <si>
    <t>Reasons</t>
  </si>
  <si>
    <t>(C) - (D)</t>
  </si>
  <si>
    <t>(C)/(D)</t>
  </si>
  <si>
    <t>for changes</t>
  </si>
  <si>
    <t>David Develle</t>
  </si>
  <si>
    <t>(C )</t>
  </si>
  <si>
    <t>(I)</t>
  </si>
  <si>
    <t>Mark Brooks</t>
  </si>
  <si>
    <t>(J)</t>
  </si>
  <si>
    <t>(K)</t>
  </si>
  <si>
    <t>Tom Morris</t>
  </si>
  <si>
    <t>(L)</t>
  </si>
  <si>
    <t>(M)</t>
  </si>
  <si>
    <t>(N)</t>
  </si>
  <si>
    <t>Kathy Dimoff</t>
  </si>
  <si>
    <t>Page 10 of 10</t>
  </si>
  <si>
    <t>$2M savings due to Crystal River South fully retired Dec 2018.</t>
  </si>
  <si>
    <t>500</t>
  </si>
  <si>
    <t>Oper Supv &amp; Engineering</t>
  </si>
  <si>
    <t>$3M Crystal River North structural repairs; offset by $.4M savings due to Crystal River South fully retired Dec 2018.</t>
  </si>
  <si>
    <t>511</t>
  </si>
  <si>
    <t>Maint Of Structures</t>
  </si>
  <si>
    <t>( C)</t>
  </si>
  <si>
    <t xml:space="preserve">$3M Crystal River North less boiler plant costs; $1M Anclote less outage costs; $.6M Crystal River South fully retired in Dec 2018.
</t>
  </si>
  <si>
    <t>512</t>
  </si>
  <si>
    <t>Maint Of Boiler Plant</t>
  </si>
  <si>
    <t>$4.5M savings due to $4M Crystal River North workforce reduction and $.5M reduced outage costs.  $5M savings due to Crystal River South fully retired Dec 2018.
$1M Anclote incurred more outage costs.</t>
  </si>
  <si>
    <t>513</t>
  </si>
  <si>
    <t>Maint Of Electric Plant</t>
  </si>
  <si>
    <t>( E)</t>
  </si>
  <si>
    <t>$8.4M savings due to Crystal River South fully retired Dec 2018.</t>
  </si>
  <si>
    <t>514</t>
  </si>
  <si>
    <t>Maint Of Misc Steam Plant</t>
  </si>
  <si>
    <t>Citrus nonoutage $4.0M (Citrus' first full year of operation in 2019).  Offset by lower nonoutage at Bartow $0.6M &amp; lower nonoutage at Central CT's $0.9M.</t>
  </si>
  <si>
    <t>549</t>
  </si>
  <si>
    <t>Misc Oth Power Gen Exps</t>
  </si>
  <si>
    <t>Citrus nonoutage $2.1M (Citrus' first full year of operation in 2019).  Bartow station 2019 Outage $1.2M, and Suwannee 2019 Outage $1.3M.</t>
  </si>
  <si>
    <t>551</t>
  </si>
  <si>
    <t>Maint Supv &amp; Engineering</t>
  </si>
  <si>
    <t xml:space="preserve">Bartow station 2019 LTSA and Steam Turbine Outages $13.2M.  Citrus nonoutage $4.6M (Citrus' first full year of operation in 2019).  Central CT's nonoutage $1.7M.  </t>
  </si>
  <si>
    <t>554</t>
  </si>
  <si>
    <t>Maint Misc Power Gen Plt</t>
  </si>
  <si>
    <t>Offset by Hines lower nonoutage $0.8M, Hines lower Outage $1.0M, and UF lower Outage $0.9M.</t>
  </si>
  <si>
    <t>Primarily attributable to generation interconnect studies $2.8M, transmission compliance labor $.5M, and transmision control center labor $.2M.</t>
  </si>
  <si>
    <t>561</t>
  </si>
  <si>
    <t>Load Dispatching</t>
  </si>
  <si>
    <t>Primarily attributable to reclassification of the substation environmental reserve $3M.</t>
  </si>
  <si>
    <t>573</t>
  </si>
  <si>
    <t>Maint of Misc Trans Plant</t>
  </si>
  <si>
    <t>Primarily attributable to the Enterprise Asset Management portfolio $2.2M, employee expenses of $2.4M and joint use of poles $1.3M, partially offset by Grid Solutions ($1.M).</t>
  </si>
  <si>
    <t>588</t>
  </si>
  <si>
    <t>Misc Distribution Exp</t>
  </si>
  <si>
    <t>Primarily attributable to higher vegetation management $14.4M, storm costs $4.8M, partially offset by Grid Solutions ($.9M).</t>
  </si>
  <si>
    <t>593</t>
  </si>
  <si>
    <t>Maint of Overhead Lines</t>
  </si>
  <si>
    <t>Primarily attributable to street light repairs ($3.6M).</t>
  </si>
  <si>
    <t>596</t>
  </si>
  <si>
    <t>Maint of Street Lights &amp; Signs</t>
  </si>
  <si>
    <t>Primarily attributable to increased book depreciation allocated from Duke Energy Business Services.</t>
  </si>
  <si>
    <t>921</t>
  </si>
  <si>
    <t>Office Supplies &amp; Expenses</t>
  </si>
  <si>
    <t>Primarily attributable to an increase in workers compensation insurance.</t>
  </si>
  <si>
    <t>925</t>
  </si>
  <si>
    <t>Injuries &amp; Damages</t>
  </si>
  <si>
    <t>Primarily attributable to a decrease in advertisement expense of $4.2M and a decrease in the environmental reserve of $2M.</t>
  </si>
  <si>
    <t>930</t>
  </si>
  <si>
    <t>Misc.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</si>
</sst>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_(* #,##0_);_(* \(#,##0\);_(* &quot;-&quot;??_);_(@_)"/>
    <numFmt numFmtId="166" formatCode="#,##0_);[Red]\(#,##0\);&quot; &quot;"/>
    <numFmt numFmtId="167" formatCode="0.0%"/>
    <numFmt numFmtId="168" formatCode="0.\ "/>
    <numFmt numFmtId="169" formatCode="0.\ \ "/>
    <numFmt numFmtId="170" formatCode="0_);\(0\)"/>
    <numFmt numFmtId="171" formatCode="#,##0.00%_);[Red]\(#,##0.00%\);&quot; &quot;"/>
  </numFmts>
  <fonts count="4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i/>
      <u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240CB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Times New Roman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i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7">
    <xf numFmtId="0" fontId="0" fillId="0" borderId="0"/>
    <xf numFmtId="43" fontId="13" fillId="0" borderId="0" applyFont="0" applyFill="0" applyBorder="0" applyAlignment="0" applyProtection="0"/>
    <xf numFmtId="0" fontId="12" fillId="0" borderId="0"/>
    <xf numFmtId="0" fontId="19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0" fontId="25" fillId="0" borderId="0"/>
    <xf numFmtId="0" fontId="19" fillId="0" borderId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0" fontId="13" fillId="0" borderId="0"/>
    <xf numFmtId="0" fontId="8" fillId="0" borderId="0"/>
    <xf numFmtId="0" fontId="7" fillId="0" borderId="0"/>
    <xf numFmtId="0" fontId="40" fillId="0" borderId="0"/>
    <xf numFmtId="0" fontId="40" fillId="0" borderId="0"/>
    <xf numFmtId="0" fontId="6" fillId="0" borderId="0"/>
    <xf numFmtId="43" fontId="5" fillId="0" borderId="0" applyFont="0" applyFill="0" applyBorder="0" applyAlignment="0" applyProtection="0"/>
    <xf numFmtId="0" fontId="13" fillId="0" borderId="0"/>
    <xf numFmtId="0" fontId="4" fillId="0" borderId="0"/>
    <xf numFmtId="43" fontId="40" fillId="0" borderId="0" applyFont="0" applyFill="0" applyBorder="0" applyAlignment="0" applyProtection="0"/>
    <xf numFmtId="0" fontId="41" fillId="0" borderId="0"/>
    <xf numFmtId="0" fontId="3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" fillId="0" borderId="0"/>
  </cellStyleXfs>
  <cellXfs count="294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2" applyFont="1"/>
    <xf numFmtId="0" fontId="17" fillId="0" borderId="1" xfId="0" applyFont="1" applyBorder="1"/>
    <xf numFmtId="0" fontId="18" fillId="0" borderId="1" xfId="0" applyFont="1" applyBorder="1"/>
    <xf numFmtId="0" fontId="0" fillId="0" borderId="1" xfId="0" applyBorder="1" applyAlignment="1">
      <alignment horizontal="left" vertical="top"/>
    </xf>
    <xf numFmtId="0" fontId="19" fillId="0" borderId="0" xfId="3"/>
    <xf numFmtId="0" fontId="0" fillId="0" borderId="0" xfId="0" applyAlignment="1">
      <alignment horizontal="centerContinuous" wrapText="1"/>
    </xf>
    <xf numFmtId="0" fontId="14" fillId="0" borderId="0" xfId="0" applyFont="1" applyAlignment="1">
      <alignment horizontal="right"/>
    </xf>
    <xf numFmtId="0" fontId="14" fillId="0" borderId="2" xfId="0" applyFont="1" applyBorder="1" applyAlignment="1">
      <alignment vertical="top" wrapText="1"/>
    </xf>
    <xf numFmtId="0" fontId="14" fillId="0" borderId="0" xfId="0" applyFont="1" applyAlignment="1">
      <alignment horizontal="centerContinuous" wrapText="1"/>
    </xf>
    <xf numFmtId="0" fontId="16" fillId="0" borderId="0" xfId="2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20" fillId="0" borderId="0" xfId="3" applyFont="1"/>
    <xf numFmtId="14" fontId="20" fillId="0" borderId="0" xfId="3" applyNumberFormat="1" applyFont="1" applyAlignment="1">
      <alignment horizontal="left"/>
    </xf>
    <xf numFmtId="0" fontId="21" fillId="0" borderId="0" xfId="3" applyFont="1" applyAlignment="1">
      <alignment horizontal="right"/>
    </xf>
    <xf numFmtId="14" fontId="16" fillId="0" borderId="0" xfId="2" applyNumberFormat="1" applyFont="1"/>
    <xf numFmtId="0" fontId="22" fillId="0" borderId="0" xfId="0" applyFont="1"/>
    <xf numFmtId="0" fontId="23" fillId="0" borderId="0" xfId="0" applyFont="1"/>
    <xf numFmtId="0" fontId="24" fillId="0" borderId="0" xfId="3" applyFont="1"/>
    <xf numFmtId="0" fontId="20" fillId="0" borderId="0" xfId="3" quotePrefix="1" applyFont="1" applyAlignment="1">
      <alignment horizontal="center"/>
    </xf>
    <xf numFmtId="0" fontId="20" fillId="0" borderId="0" xfId="3" applyFont="1" applyAlignment="1">
      <alignment horizontal="right"/>
    </xf>
    <xf numFmtId="0" fontId="20" fillId="0" borderId="1" xfId="2" applyFont="1" applyBorder="1" applyAlignment="1">
      <alignment horizontal="fill" vertical="center"/>
    </xf>
    <xf numFmtId="0" fontId="20" fillId="0" borderId="2" xfId="4" quotePrefix="1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0" fontId="20" fillId="0" borderId="1" xfId="2" quotePrefix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0" xfId="1" applyNumberFormat="1" applyFont="1" applyBorder="1" applyAlignment="1" applyProtection="1">
      <alignment vertical="center"/>
    </xf>
    <xf numFmtId="14" fontId="20" fillId="0" borderId="0" xfId="0" applyNumberFormat="1" applyFont="1" applyAlignment="1">
      <alignment vertical="center"/>
    </xf>
    <xf numFmtId="3" fontId="16" fillId="0" borderId="0" xfId="1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37" fontId="2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37" fontId="20" fillId="0" borderId="3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14" fontId="20" fillId="0" borderId="1" xfId="2" quotePrefix="1" applyNumberFormat="1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1" xfId="3" applyFont="1" applyBorder="1" applyAlignment="1">
      <alignment horizontal="right"/>
    </xf>
    <xf numFmtId="0" fontId="20" fillId="0" borderId="1" xfId="3" applyFont="1" applyBorder="1"/>
    <xf numFmtId="0" fontId="16" fillId="0" borderId="1" xfId="2" applyFont="1" applyBorder="1"/>
    <xf numFmtId="0" fontId="16" fillId="0" borderId="0" xfId="5" applyFont="1"/>
    <xf numFmtId="14" fontId="16" fillId="0" borderId="0" xfId="5" applyNumberFormat="1" applyFont="1"/>
    <xf numFmtId="0" fontId="20" fillId="0" borderId="0" xfId="6" applyFont="1" applyAlignment="1">
      <alignment horizontal="center" vertical="center"/>
    </xf>
    <xf numFmtId="0" fontId="25" fillId="0" borderId="1" xfId="5" applyFont="1" applyBorder="1" applyAlignment="1">
      <alignment horizontal="fill" vertical="center"/>
    </xf>
    <xf numFmtId="0" fontId="20" fillId="0" borderId="1" xfId="5" applyFont="1" applyBorder="1" applyAlignment="1">
      <alignment horizontal="fill" vertical="center"/>
    </xf>
    <xf numFmtId="0" fontId="25" fillId="0" borderId="0" xfId="5" applyFont="1" applyAlignment="1">
      <alignment horizontal="fill" vertical="center"/>
    </xf>
    <xf numFmtId="0" fontId="16" fillId="0" borderId="0" xfId="5" applyFont="1" applyAlignment="1">
      <alignment vertical="center"/>
    </xf>
    <xf numFmtId="0" fontId="20" fillId="0" borderId="2" xfId="6" quotePrefix="1" applyFont="1" applyBorder="1" applyAlignment="1">
      <alignment horizontal="center" vertical="center"/>
    </xf>
    <xf numFmtId="0" fontId="25" fillId="0" borderId="2" xfId="6" applyFont="1" applyBorder="1" applyAlignment="1">
      <alignment horizontal="center" vertical="center"/>
    </xf>
    <xf numFmtId="0" fontId="20" fillId="0" borderId="0" xfId="6" quotePrefix="1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0" borderId="1" xfId="5" applyFont="1" applyBorder="1" applyAlignment="1">
      <alignment horizontal="center" vertical="center"/>
    </xf>
    <xf numFmtId="0" fontId="20" fillId="0" borderId="1" xfId="5" quotePrefix="1" applyFont="1" applyBorder="1" applyAlignment="1">
      <alignment horizontal="center" vertical="center"/>
    </xf>
    <xf numFmtId="14" fontId="20" fillId="0" borderId="1" xfId="5" quotePrefix="1" applyNumberFormat="1" applyFont="1" applyBorder="1" applyAlignment="1">
      <alignment horizontal="center" vertical="center"/>
    </xf>
    <xf numFmtId="49" fontId="20" fillId="0" borderId="1" xfId="6" quotePrefix="1" applyNumberFormat="1" applyFont="1" applyBorder="1" applyAlignment="1">
      <alignment horizontal="center" vertical="center"/>
    </xf>
    <xf numFmtId="0" fontId="16" fillId="0" borderId="0" xfId="6" applyFont="1" applyAlignment="1">
      <alignment horizontal="center"/>
    </xf>
    <xf numFmtId="0" fontId="16" fillId="0" borderId="0" xfId="6" applyFont="1"/>
    <xf numFmtId="3" fontId="16" fillId="0" borderId="0" xfId="6" applyNumberFormat="1" applyFont="1"/>
    <xf numFmtId="14" fontId="16" fillId="0" borderId="0" xfId="6" applyNumberFormat="1" applyFont="1"/>
    <xf numFmtId="0" fontId="25" fillId="0" borderId="1" xfId="6" applyFont="1" applyBorder="1" applyAlignment="1">
      <alignment horizontal="fill" vertical="center"/>
    </xf>
    <xf numFmtId="0" fontId="20" fillId="0" borderId="1" xfId="6" applyFont="1" applyBorder="1" applyAlignment="1">
      <alignment horizontal="fill" vertical="center"/>
    </xf>
    <xf numFmtId="0" fontId="25" fillId="0" borderId="0" xfId="6" applyFont="1" applyAlignment="1">
      <alignment horizontal="fill" vertical="center"/>
    </xf>
    <xf numFmtId="0" fontId="16" fillId="0" borderId="0" xfId="6" applyFont="1" applyAlignment="1">
      <alignment vertical="center"/>
    </xf>
    <xf numFmtId="0" fontId="21" fillId="0" borderId="0" xfId="6" applyFont="1" applyAlignment="1">
      <alignment vertical="center"/>
    </xf>
    <xf numFmtId="0" fontId="20" fillId="0" borderId="0" xfId="6" applyFont="1" applyAlignment="1">
      <alignment vertical="center"/>
    </xf>
    <xf numFmtId="0" fontId="20" fillId="0" borderId="1" xfId="6" applyFont="1" applyBorder="1" applyAlignment="1">
      <alignment horizontal="center" vertical="center"/>
    </xf>
    <xf numFmtId="0" fontId="20" fillId="0" borderId="1" xfId="6" quotePrefix="1" applyFont="1" applyBorder="1" applyAlignment="1">
      <alignment horizontal="center" vertical="center"/>
    </xf>
    <xf numFmtId="0" fontId="14" fillId="0" borderId="0" xfId="7" applyFont="1"/>
    <xf numFmtId="0" fontId="15" fillId="0" borderId="0" xfId="7" applyFont="1"/>
    <xf numFmtId="0" fontId="16" fillId="0" borderId="0" xfId="8" applyFont="1"/>
    <xf numFmtId="0" fontId="17" fillId="0" borderId="1" xfId="7" applyFont="1" applyBorder="1"/>
    <xf numFmtId="0" fontId="18" fillId="0" borderId="1" xfId="7" applyFont="1" applyBorder="1"/>
    <xf numFmtId="0" fontId="10" fillId="0" borderId="1" xfId="7" applyBorder="1" applyAlignment="1">
      <alignment horizontal="left" vertical="top"/>
    </xf>
    <xf numFmtId="165" fontId="16" fillId="0" borderId="0" xfId="9" applyNumberFormat="1" applyFont="1" applyBorder="1"/>
    <xf numFmtId="0" fontId="10" fillId="0" borderId="0" xfId="7" applyAlignment="1">
      <alignment horizontal="centerContinuous" wrapText="1"/>
    </xf>
    <xf numFmtId="0" fontId="16" fillId="0" borderId="0" xfId="8" applyFont="1" applyAlignment="1">
      <alignment horizontal="left"/>
    </xf>
    <xf numFmtId="0" fontId="14" fillId="0" borderId="0" xfId="7" applyFont="1" applyAlignment="1">
      <alignment horizontal="centerContinuous" wrapText="1"/>
    </xf>
    <xf numFmtId="14" fontId="16" fillId="0" borderId="0" xfId="8" applyNumberFormat="1" applyFont="1"/>
    <xf numFmtId="0" fontId="22" fillId="0" borderId="0" xfId="7" applyFont="1"/>
    <xf numFmtId="165" fontId="16" fillId="0" borderId="0" xfId="7" applyNumberFormat="1" applyFont="1"/>
    <xf numFmtId="0" fontId="25" fillId="0" borderId="1" xfId="8" applyFont="1" applyBorder="1" applyAlignment="1">
      <alignment horizontal="fill" vertical="center"/>
    </xf>
    <xf numFmtId="0" fontId="20" fillId="0" borderId="1" xfId="8" applyFont="1" applyBorder="1" applyAlignment="1">
      <alignment horizontal="fill" vertical="center"/>
    </xf>
    <xf numFmtId="0" fontId="16" fillId="0" borderId="0" xfId="8" applyFont="1" applyAlignment="1">
      <alignment vertical="center"/>
    </xf>
    <xf numFmtId="0" fontId="25" fillId="0" borderId="0" xfId="8" applyFont="1" applyAlignment="1">
      <alignment horizontal="fill" vertical="center"/>
    </xf>
    <xf numFmtId="0" fontId="20" fillId="0" borderId="2" xfId="10" quotePrefix="1" applyFont="1" applyBorder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1" fillId="0" borderId="0" xfId="8" applyFont="1" applyAlignment="1">
      <alignment horizontal="center" vertical="center" wrapText="1"/>
    </xf>
    <xf numFmtId="0" fontId="16" fillId="0" borderId="0" xfId="7" applyFont="1" applyAlignment="1">
      <alignment horizontal="center"/>
    </xf>
    <xf numFmtId="0" fontId="20" fillId="0" borderId="1" xfId="8" applyFont="1" applyBorder="1" applyAlignment="1">
      <alignment horizontal="center" vertical="center"/>
    </xf>
    <xf numFmtId="0" fontId="20" fillId="0" borderId="1" xfId="8" quotePrefix="1" applyFont="1" applyBorder="1" applyAlignment="1">
      <alignment horizontal="center" vertical="center"/>
    </xf>
    <xf numFmtId="0" fontId="24" fillId="0" borderId="0" xfId="7" applyFont="1"/>
    <xf numFmtId="0" fontId="20" fillId="0" borderId="0" xfId="7" applyFont="1"/>
    <xf numFmtId="0" fontId="16" fillId="0" borderId="0" xfId="7" applyFont="1"/>
    <xf numFmtId="165" fontId="20" fillId="0" borderId="0" xfId="9" applyNumberFormat="1" applyFont="1" applyFill="1" applyBorder="1"/>
    <xf numFmtId="43" fontId="20" fillId="0" borderId="0" xfId="9" applyFont="1" applyFill="1" applyBorder="1"/>
    <xf numFmtId="43" fontId="20" fillId="0" borderId="0" xfId="9" applyFont="1" applyFill="1"/>
    <xf numFmtId="0" fontId="20" fillId="0" borderId="0" xfId="7" applyFont="1" applyAlignment="1">
      <alignment horizontal="center"/>
    </xf>
    <xf numFmtId="0" fontId="20" fillId="0" borderId="1" xfId="7" applyFont="1" applyBorder="1"/>
    <xf numFmtId="0" fontId="20" fillId="0" borderId="1" xfId="7" applyFont="1" applyBorder="1" applyAlignment="1">
      <alignment horizontal="center"/>
    </xf>
    <xf numFmtId="43" fontId="20" fillId="0" borderId="1" xfId="9" applyFont="1" applyFill="1" applyBorder="1" applyAlignment="1">
      <alignment horizontal="center"/>
    </xf>
    <xf numFmtId="0" fontId="16" fillId="0" borderId="1" xfId="7" applyFont="1" applyBorder="1" applyAlignment="1">
      <alignment horizontal="center"/>
    </xf>
    <xf numFmtId="43" fontId="20" fillId="2" borderId="1" xfId="9" applyFont="1" applyFill="1" applyBorder="1" applyAlignment="1">
      <alignment horizontal="center"/>
    </xf>
    <xf numFmtId="165" fontId="20" fillId="2" borderId="0" xfId="9" applyNumberFormat="1" applyFont="1" applyFill="1" applyBorder="1"/>
    <xf numFmtId="165" fontId="24" fillId="2" borderId="0" xfId="9" applyNumberFormat="1" applyFont="1" applyFill="1" applyBorder="1"/>
    <xf numFmtId="165" fontId="24" fillId="2" borderId="0" xfId="9" applyNumberFormat="1" applyFont="1" applyFill="1" applyBorder="1" applyAlignment="1">
      <alignment horizontal="left"/>
    </xf>
    <xf numFmtId="165" fontId="20" fillId="0" borderId="0" xfId="9" applyNumberFormat="1" applyFont="1" applyFill="1" applyBorder="1" applyAlignment="1">
      <alignment horizontal="center"/>
    </xf>
    <xf numFmtId="165" fontId="20" fillId="0" borderId="0" xfId="9" applyNumberFormat="1" applyFont="1" applyFill="1"/>
    <xf numFmtId="0" fontId="20" fillId="2" borderId="0" xfId="7" applyFont="1" applyFill="1"/>
    <xf numFmtId="0" fontId="26" fillId="0" borderId="0" xfId="7" applyFont="1"/>
    <xf numFmtId="165" fontId="24" fillId="0" borderId="0" xfId="9" applyNumberFormat="1" applyFont="1" applyFill="1" applyBorder="1"/>
    <xf numFmtId="165" fontId="24" fillId="2" borderId="0" xfId="9" applyNumberFormat="1" applyFont="1" applyFill="1" applyBorder="1" applyAlignment="1">
      <alignment horizontal="right"/>
    </xf>
    <xf numFmtId="0" fontId="20" fillId="0" borderId="0" xfId="7" applyFont="1" applyAlignment="1">
      <alignment horizontal="left"/>
    </xf>
    <xf numFmtId="165" fontId="24" fillId="2" borderId="0" xfId="9" applyNumberFormat="1" applyFont="1" applyFill="1" applyBorder="1" applyAlignment="1">
      <alignment horizontal="center"/>
    </xf>
    <xf numFmtId="165" fontId="24" fillId="2" borderId="0" xfId="9" quotePrefix="1" applyNumberFormat="1" applyFont="1" applyFill="1" applyBorder="1" applyAlignment="1">
      <alignment horizontal="left"/>
    </xf>
    <xf numFmtId="165" fontId="27" fillId="2" borderId="0" xfId="9" quotePrefix="1" applyNumberFormat="1" applyFont="1" applyFill="1" applyBorder="1" applyAlignment="1">
      <alignment horizontal="left"/>
    </xf>
    <xf numFmtId="165" fontId="20" fillId="2" borderId="0" xfId="7" applyNumberFormat="1" applyFont="1" applyFill="1"/>
    <xf numFmtId="1" fontId="24" fillId="0" borderId="0" xfId="11" applyNumberFormat="1" applyFont="1"/>
    <xf numFmtId="43" fontId="28" fillId="0" borderId="0" xfId="7" applyNumberFormat="1" applyFont="1" applyAlignment="1">
      <alignment horizontal="center"/>
    </xf>
    <xf numFmtId="0" fontId="26" fillId="0" borderId="0" xfId="7" applyFont="1" applyAlignment="1">
      <alignment horizontal="center"/>
    </xf>
    <xf numFmtId="0" fontId="24" fillId="0" borderId="0" xfId="7" quotePrefix="1" applyFont="1"/>
    <xf numFmtId="0" fontId="26" fillId="0" borderId="1" xfId="7" applyFont="1" applyBorder="1" applyAlignment="1">
      <alignment horizontal="center"/>
    </xf>
    <xf numFmtId="0" fontId="24" fillId="0" borderId="0" xfId="7" applyFont="1" applyAlignment="1">
      <alignment horizontal="left" indent="1"/>
    </xf>
    <xf numFmtId="165" fontId="26" fillId="0" borderId="2" xfId="7" applyNumberFormat="1" applyFont="1" applyBorder="1"/>
    <xf numFmtId="0" fontId="20" fillId="0" borderId="0" xfId="7" applyFont="1" applyAlignment="1">
      <alignment horizontal="left" indent="1"/>
    </xf>
    <xf numFmtId="165" fontId="16" fillId="0" borderId="4" xfId="7" applyNumberFormat="1" applyFont="1" applyBorder="1"/>
    <xf numFmtId="167" fontId="16" fillId="0" borderId="5" xfId="13" applyNumberFormat="1" applyFont="1" applyFill="1" applyBorder="1" applyAlignment="1"/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5" applyFont="1" applyAlignment="1">
      <alignment horizontal="center"/>
    </xf>
    <xf numFmtId="1" fontId="20" fillId="0" borderId="0" xfId="0" applyNumberFormat="1" applyFont="1" applyAlignment="1">
      <alignment horizontal="center" vertical="center"/>
    </xf>
    <xf numFmtId="165" fontId="20" fillId="0" borderId="0" xfId="1" applyNumberFormat="1" applyFont="1" applyAlignment="1" applyProtection="1">
      <alignment vertical="center"/>
    </xf>
    <xf numFmtId="165" fontId="20" fillId="0" borderId="0" xfId="1" applyNumberFormat="1" applyFont="1" applyBorder="1" applyAlignment="1" applyProtection="1">
      <alignment vertical="center"/>
    </xf>
    <xf numFmtId="165" fontId="16" fillId="0" borderId="0" xfId="1" applyNumberFormat="1" applyFont="1" applyBorder="1" applyAlignment="1">
      <alignment vertical="center"/>
    </xf>
    <xf numFmtId="165" fontId="20" fillId="0" borderId="0" xfId="1" applyNumberFormat="1" applyFont="1" applyBorder="1" applyAlignment="1">
      <alignment vertical="center"/>
    </xf>
    <xf numFmtId="165" fontId="20" fillId="0" borderId="0" xfId="1" applyNumberFormat="1" applyFont="1" applyBorder="1" applyAlignment="1" applyProtection="1">
      <alignment horizontal="center" vertical="center"/>
    </xf>
    <xf numFmtId="9" fontId="20" fillId="0" borderId="0" xfId="14" applyFont="1" applyAlignment="1" applyProtection="1">
      <alignment vertical="center"/>
    </xf>
    <xf numFmtId="3" fontId="20" fillId="0" borderId="3" xfId="0" applyNumberFormat="1" applyFont="1" applyBorder="1" applyAlignment="1">
      <alignment horizontal="center" vertical="center"/>
    </xf>
    <xf numFmtId="40" fontId="20" fillId="0" borderId="0" xfId="0" applyNumberFormat="1" applyFont="1" applyAlignment="1">
      <alignment vertical="center"/>
    </xf>
    <xf numFmtId="40" fontId="16" fillId="0" borderId="0" xfId="6" applyNumberFormat="1" applyFont="1"/>
    <xf numFmtId="165" fontId="16" fillId="0" borderId="3" xfId="1" applyNumberFormat="1" applyFont="1" applyBorder="1"/>
    <xf numFmtId="165" fontId="16" fillId="0" borderId="8" xfId="8" applyNumberFormat="1" applyFont="1" applyBorder="1"/>
    <xf numFmtId="1" fontId="16" fillId="0" borderId="0" xfId="6" applyNumberFormat="1" applyFont="1" applyAlignment="1">
      <alignment horizontal="center"/>
    </xf>
    <xf numFmtId="40" fontId="16" fillId="0" borderId="0" xfId="0" applyNumberFormat="1" applyFont="1" applyAlignment="1">
      <alignment vertical="center"/>
    </xf>
    <xf numFmtId="40" fontId="20" fillId="0" borderId="0" xfId="0" applyNumberFormat="1" applyFont="1" applyAlignment="1">
      <alignment horizontal="left" vertical="center"/>
    </xf>
    <xf numFmtId="165" fontId="16" fillId="0" borderId="0" xfId="1" applyNumberFormat="1" applyFont="1" applyBorder="1" applyAlignment="1"/>
    <xf numFmtId="165" fontId="20" fillId="0" borderId="3" xfId="1" applyNumberFormat="1" applyFont="1" applyBorder="1" applyAlignment="1" applyProtection="1">
      <alignment vertical="center"/>
    </xf>
    <xf numFmtId="0" fontId="29" fillId="0" borderId="0" xfId="6" applyFont="1" applyAlignment="1">
      <alignment horizontal="left"/>
    </xf>
    <xf numFmtId="0" fontId="16" fillId="0" borderId="0" xfId="6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6" applyFont="1" applyAlignment="1">
      <alignment vertical="top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165" fontId="16" fillId="0" borderId="0" xfId="1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0" fontId="16" fillId="0" borderId="0" xfId="4" applyFon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Fill="1" applyAlignment="1" applyProtection="1">
      <alignment vertical="center"/>
    </xf>
    <xf numFmtId="3" fontId="16" fillId="0" borderId="0" xfId="1" applyNumberFormat="1" applyFont="1" applyFill="1" applyBorder="1" applyAlignment="1" applyProtection="1">
      <alignment vertical="center"/>
    </xf>
    <xf numFmtId="0" fontId="10" fillId="0" borderId="0" xfId="7" applyAlignment="1">
      <alignment horizontal="center" wrapText="1"/>
    </xf>
    <xf numFmtId="0" fontId="15" fillId="0" borderId="0" xfId="7" applyFont="1" applyAlignment="1">
      <alignment horizontal="center"/>
    </xf>
    <xf numFmtId="0" fontId="18" fillId="0" borderId="1" xfId="7" applyFont="1" applyBorder="1" applyAlignment="1">
      <alignment horizontal="center"/>
    </xf>
    <xf numFmtId="0" fontId="22" fillId="0" borderId="0" xfId="7" applyFont="1" applyAlignment="1">
      <alignment horizontal="center"/>
    </xf>
    <xf numFmtId="0" fontId="16" fillId="0" borderId="0" xfId="8" applyFont="1" applyAlignment="1">
      <alignment horizontal="center"/>
    </xf>
    <xf numFmtId="39" fontId="20" fillId="0" borderId="0" xfId="11" quotePrefix="1" applyNumberFormat="1" applyFont="1" applyAlignment="1">
      <alignment horizontal="center"/>
    </xf>
    <xf numFmtId="40" fontId="24" fillId="0" borderId="0" xfId="11" applyFont="1" applyAlignment="1">
      <alignment horizontal="center"/>
    </xf>
    <xf numFmtId="0" fontId="24" fillId="0" borderId="0" xfId="7" applyFont="1" applyAlignment="1">
      <alignment horizontal="center"/>
    </xf>
    <xf numFmtId="40" fontId="20" fillId="0" borderId="0" xfId="11" applyFont="1" applyAlignment="1">
      <alignment horizontal="center"/>
    </xf>
    <xf numFmtId="39" fontId="20" fillId="0" borderId="0" xfId="11" applyNumberFormat="1" applyFont="1" applyAlignment="1">
      <alignment horizontal="center"/>
    </xf>
    <xf numFmtId="1" fontId="20" fillId="0" borderId="0" xfId="11" quotePrefix="1" applyNumberFormat="1" applyFont="1" applyAlignment="1">
      <alignment horizontal="center"/>
    </xf>
    <xf numFmtId="1" fontId="20" fillId="0" borderId="0" xfId="11" applyNumberFormat="1" applyFont="1" applyAlignment="1">
      <alignment horizontal="center"/>
    </xf>
    <xf numFmtId="1" fontId="20" fillId="0" borderId="0" xfId="7" applyNumberFormat="1" applyFont="1" applyAlignment="1">
      <alignment horizontal="center"/>
    </xf>
    <xf numFmtId="0" fontId="20" fillId="0" borderId="1" xfId="7" applyFont="1" applyBorder="1" applyAlignment="1">
      <alignment horizontal="center" wrapText="1"/>
    </xf>
    <xf numFmtId="9" fontId="20" fillId="0" borderId="0" xfId="14" applyFont="1" applyFill="1" applyAlignment="1" applyProtection="1">
      <alignment vertical="center"/>
    </xf>
    <xf numFmtId="0" fontId="25" fillId="0" borderId="1" xfId="2" applyFont="1" applyBorder="1" applyAlignment="1">
      <alignment horizontal="fill" vertical="center"/>
    </xf>
    <xf numFmtId="0" fontId="25" fillId="0" borderId="0" xfId="2" applyFont="1" applyAlignment="1">
      <alignment horizontal="fill" vertical="center"/>
    </xf>
    <xf numFmtId="0" fontId="20" fillId="0" borderId="0" xfId="4" quotePrefix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horizontal="center" vertical="center"/>
    </xf>
    <xf numFmtId="3" fontId="20" fillId="0" borderId="0" xfId="1" applyNumberFormat="1" applyFont="1" applyFill="1" applyBorder="1" applyAlignment="1" applyProtection="1">
      <alignment vertical="center"/>
    </xf>
    <xf numFmtId="1" fontId="16" fillId="0" borderId="3" xfId="2" applyNumberFormat="1" applyFont="1" applyBorder="1" applyAlignment="1">
      <alignment horizontal="center"/>
    </xf>
    <xf numFmtId="165" fontId="16" fillId="0" borderId="0" xfId="1" applyNumberFormat="1" applyFont="1" applyBorder="1"/>
    <xf numFmtId="0" fontId="30" fillId="4" borderId="0" xfId="8" applyFont="1" applyFill="1" applyAlignment="1">
      <alignment horizontal="center" vertical="center"/>
    </xf>
    <xf numFmtId="0" fontId="30" fillId="4" borderId="0" xfId="3" quotePrefix="1" applyFont="1" applyFill="1" applyAlignment="1">
      <alignment horizontal="center" vertical="center"/>
    </xf>
    <xf numFmtId="165" fontId="16" fillId="0" borderId="0" xfId="1" applyNumberFormat="1" applyFont="1" applyFill="1" applyBorder="1"/>
    <xf numFmtId="168" fontId="33" fillId="0" borderId="0" xfId="16" applyNumberFormat="1" applyFont="1"/>
    <xf numFmtId="0" fontId="33" fillId="0" borderId="0" xfId="16" applyFont="1"/>
    <xf numFmtId="0" fontId="13" fillId="0" borderId="0" xfId="16"/>
    <xf numFmtId="0" fontId="34" fillId="0" borderId="0" xfId="16" applyFont="1" applyAlignment="1">
      <alignment horizontal="center"/>
    </xf>
    <xf numFmtId="169" fontId="33" fillId="0" borderId="0" xfId="16" applyNumberFormat="1" applyFont="1"/>
    <xf numFmtId="0" fontId="34" fillId="0" borderId="1" xfId="16" applyFont="1" applyBorder="1"/>
    <xf numFmtId="0" fontId="33" fillId="0" borderId="1" xfId="16" applyFont="1" applyBorder="1"/>
    <xf numFmtId="0" fontId="13" fillId="0" borderId="1" xfId="16" applyBorder="1"/>
    <xf numFmtId="168" fontId="33" fillId="0" borderId="0" xfId="16" applyNumberFormat="1" applyFont="1" applyAlignment="1">
      <alignment horizontal="right"/>
    </xf>
    <xf numFmtId="14" fontId="36" fillId="0" borderId="0" xfId="16" applyNumberFormat="1" applyFont="1"/>
    <xf numFmtId="169" fontId="34" fillId="0" borderId="0" xfId="16" applyNumberFormat="1" applyFont="1"/>
    <xf numFmtId="0" fontId="33" fillId="0" borderId="0" xfId="16" applyFont="1" applyAlignment="1">
      <alignment horizontal="right"/>
    </xf>
    <xf numFmtId="0" fontId="33" fillId="0" borderId="0" xfId="16" applyFont="1" applyAlignment="1">
      <alignment horizontal="left"/>
    </xf>
    <xf numFmtId="0" fontId="33" fillId="0" borderId="0" xfId="16" applyFont="1" applyAlignment="1">
      <alignment horizontal="center"/>
    </xf>
    <xf numFmtId="0" fontId="37" fillId="0" borderId="0" xfId="16" applyFont="1"/>
    <xf numFmtId="14" fontId="36" fillId="0" borderId="0" xfId="16" applyNumberFormat="1" applyFont="1" applyAlignment="1">
      <alignment horizontal="center"/>
    </xf>
    <xf numFmtId="14" fontId="20" fillId="0" borderId="0" xfId="3" applyNumberFormat="1" applyFont="1"/>
    <xf numFmtId="170" fontId="20" fillId="0" borderId="2" xfId="4" quotePrefix="1" applyNumberFormat="1" applyFont="1" applyBorder="1" applyAlignment="1">
      <alignment horizontal="center" vertical="center"/>
    </xf>
    <xf numFmtId="165" fontId="13" fillId="0" borderId="0" xfId="16" applyNumberFormat="1"/>
    <xf numFmtId="166" fontId="28" fillId="0" borderId="0" xfId="0" applyNumberFormat="1" applyFont="1" applyAlignment="1">
      <alignment horizontal="right"/>
    </xf>
    <xf numFmtId="37" fontId="16" fillId="0" borderId="0" xfId="6" applyNumberFormat="1" applyFont="1"/>
    <xf numFmtId="165" fontId="20" fillId="0" borderId="1" xfId="9" applyNumberFormat="1" applyFont="1" applyFill="1" applyBorder="1"/>
    <xf numFmtId="43" fontId="16" fillId="0" borderId="1" xfId="8" applyNumberFormat="1" applyFont="1" applyBorder="1"/>
    <xf numFmtId="166" fontId="38" fillId="0" borderId="0" xfId="0" applyNumberFormat="1" applyFont="1" applyAlignment="1">
      <alignment horizontal="left"/>
    </xf>
    <xf numFmtId="166" fontId="28" fillId="0" borderId="0" xfId="0" applyNumberFormat="1" applyFont="1" applyAlignment="1">
      <alignment horizontal="left"/>
    </xf>
    <xf numFmtId="3" fontId="16" fillId="0" borderId="0" xfId="2" applyNumberFormat="1" applyFont="1" applyAlignment="1">
      <alignment horizontal="center" vertical="center"/>
    </xf>
    <xf numFmtId="0" fontId="14" fillId="0" borderId="0" xfId="7" applyFont="1" applyAlignment="1">
      <alignment horizontal="center"/>
    </xf>
    <xf numFmtId="0" fontId="16" fillId="0" borderId="0" xfId="35" applyFont="1"/>
    <xf numFmtId="0" fontId="16" fillId="0" borderId="0" xfId="5" applyFont="1" applyAlignment="1">
      <alignment horizontal="left" vertical="center" indent="1"/>
    </xf>
    <xf numFmtId="0" fontId="16" fillId="0" borderId="0" xfId="5" applyFont="1" applyAlignment="1">
      <alignment horizontal="left" indent="1"/>
    </xf>
    <xf numFmtId="0" fontId="16" fillId="0" borderId="1" xfId="5" applyFont="1" applyBorder="1"/>
    <xf numFmtId="0" fontId="20" fillId="0" borderId="0" xfId="5" quotePrefix="1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16" fillId="0" borderId="0" xfId="5" applyFont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165" fontId="16" fillId="3" borderId="0" xfId="7" applyNumberFormat="1" applyFont="1" applyFill="1"/>
    <xf numFmtId="0" fontId="16" fillId="3" borderId="6" xfId="8" applyFont="1" applyFill="1" applyBorder="1"/>
    <xf numFmtId="0" fontId="16" fillId="3" borderId="7" xfId="8" applyFont="1" applyFill="1" applyBorder="1"/>
    <xf numFmtId="0" fontId="14" fillId="0" borderId="1" xfId="0" applyFont="1" applyBorder="1" applyAlignment="1">
      <alignment horizontal="right"/>
    </xf>
    <xf numFmtId="165" fontId="16" fillId="3" borderId="0" xfId="7" applyNumberFormat="1" applyFont="1" applyFill="1" applyAlignment="1">
      <alignment horizontal="centerContinuous"/>
    </xf>
    <xf numFmtId="165" fontId="26" fillId="0" borderId="0" xfId="7" applyNumberFormat="1" applyFont="1"/>
    <xf numFmtId="0" fontId="16" fillId="3" borderId="0" xfId="8" applyFont="1" applyFill="1"/>
    <xf numFmtId="43" fontId="20" fillId="2" borderId="0" xfId="9" applyFont="1" applyFill="1" applyBorder="1" applyAlignment="1">
      <alignment horizontal="center"/>
    </xf>
    <xf numFmtId="165" fontId="20" fillId="0" borderId="0" xfId="7" applyNumberFormat="1" applyFont="1" applyAlignment="1">
      <alignment horizontal="center"/>
    </xf>
    <xf numFmtId="37" fontId="20" fillId="0" borderId="0" xfId="11" quotePrefix="1" applyNumberFormat="1" applyFont="1" applyAlignment="1">
      <alignment horizontal="center"/>
    </xf>
    <xf numFmtId="0" fontId="16" fillId="0" borderId="0" xfId="2" quotePrefix="1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49" fontId="28" fillId="0" borderId="0" xfId="35" applyNumberFormat="1" applyFont="1" applyAlignment="1">
      <alignment horizontal="left" wrapText="1"/>
    </xf>
    <xf numFmtId="49" fontId="28" fillId="0" borderId="0" xfId="35" applyNumberFormat="1" applyFont="1" applyAlignment="1">
      <alignment horizontal="right" wrapText="1"/>
    </xf>
    <xf numFmtId="166" fontId="28" fillId="0" borderId="0" xfId="35" applyNumberFormat="1" applyFont="1" applyAlignment="1">
      <alignment horizontal="left"/>
    </xf>
    <xf numFmtId="166" fontId="28" fillId="0" borderId="0" xfId="35" applyNumberFormat="1" applyFont="1" applyAlignment="1">
      <alignment horizontal="right"/>
    </xf>
    <xf numFmtId="166" fontId="38" fillId="0" borderId="0" xfId="35" applyNumberFormat="1" applyFont="1" applyAlignment="1">
      <alignment horizontal="left"/>
    </xf>
    <xf numFmtId="166" fontId="28" fillId="5" borderId="0" xfId="35" applyNumberFormat="1" applyFont="1" applyFill="1" applyAlignment="1">
      <alignment horizontal="right"/>
    </xf>
    <xf numFmtId="0" fontId="16" fillId="5" borderId="0" xfId="2" applyFont="1" applyFill="1" applyAlignment="1">
      <alignment horizontal="center" vertical="center"/>
    </xf>
    <xf numFmtId="171" fontId="28" fillId="0" borderId="0" xfId="35" applyNumberFormat="1" applyFont="1" applyAlignment="1">
      <alignment horizontal="right"/>
    </xf>
    <xf numFmtId="166" fontId="43" fillId="0" borderId="0" xfId="0" applyNumberFormat="1" applyFont="1" applyAlignment="1">
      <alignment horizontal="left"/>
    </xf>
    <xf numFmtId="166" fontId="28" fillId="0" borderId="0" xfId="12" applyNumberFormat="1" applyFont="1" applyAlignment="1">
      <alignment horizontal="right"/>
    </xf>
    <xf numFmtId="166" fontId="0" fillId="0" borderId="0" xfId="0" applyNumberFormat="1"/>
    <xf numFmtId="166" fontId="28" fillId="6" borderId="0" xfId="12" applyNumberFormat="1" applyFont="1" applyFill="1" applyAlignment="1">
      <alignment horizontal="right"/>
    </xf>
    <xf numFmtId="0" fontId="0" fillId="6" borderId="0" xfId="0" applyFill="1"/>
    <xf numFmtId="166" fontId="0" fillId="6" borderId="0" xfId="0" applyNumberFormat="1" applyFill="1"/>
    <xf numFmtId="166" fontId="28" fillId="6" borderId="0" xfId="35" applyNumberFormat="1" applyFont="1" applyFill="1" applyAlignment="1">
      <alignment horizontal="left"/>
    </xf>
    <xf numFmtId="166" fontId="28" fillId="6" borderId="0" xfId="35" applyNumberFormat="1" applyFont="1" applyFill="1" applyAlignment="1">
      <alignment horizontal="right"/>
    </xf>
    <xf numFmtId="166" fontId="28" fillId="10" borderId="0" xfId="35" applyNumberFormat="1" applyFont="1" applyFill="1" applyAlignment="1">
      <alignment horizontal="left"/>
    </xf>
    <xf numFmtId="166" fontId="28" fillId="0" borderId="1" xfId="35" applyNumberFormat="1" applyFont="1" applyBorder="1" applyAlignment="1">
      <alignment horizontal="right"/>
    </xf>
    <xf numFmtId="166" fontId="28" fillId="0" borderId="0" xfId="35" applyNumberFormat="1" applyFont="1" applyAlignment="1">
      <alignment horizontal="right" wrapText="1"/>
    </xf>
    <xf numFmtId="0" fontId="30" fillId="4" borderId="0" xfId="8" applyFont="1" applyFill="1" applyAlignment="1">
      <alignment horizontal="centerContinuous" vertical="center"/>
    </xf>
    <xf numFmtId="0" fontId="32" fillId="4" borderId="0" xfId="3" applyFont="1" applyFill="1" applyAlignment="1">
      <alignment horizontal="centerContinuous" vertical="center"/>
    </xf>
    <xf numFmtId="0" fontId="30" fillId="4" borderId="0" xfId="3" applyFont="1" applyFill="1" applyAlignment="1">
      <alignment horizontal="centerContinuous" vertical="center"/>
    </xf>
    <xf numFmtId="0" fontId="44" fillId="4" borderId="0" xfId="3" quotePrefix="1" applyFont="1" applyFill="1" applyAlignment="1">
      <alignment horizontal="centerContinuous" vertical="center"/>
    </xf>
    <xf numFmtId="0" fontId="0" fillId="4" borderId="0" xfId="0" applyFill="1" applyAlignment="1">
      <alignment horizontal="centerContinuous"/>
    </xf>
    <xf numFmtId="166" fontId="45" fillId="4" borderId="0" xfId="35" applyNumberFormat="1" applyFont="1" applyFill="1" applyAlignment="1">
      <alignment horizontal="left"/>
    </xf>
    <xf numFmtId="0" fontId="46" fillId="0" borderId="0" xfId="5" applyFont="1"/>
    <xf numFmtId="165" fontId="13" fillId="0" borderId="0" xfId="1" applyNumberFormat="1"/>
    <xf numFmtId="49" fontId="28" fillId="0" borderId="0" xfId="0" applyNumberFormat="1" applyFont="1" applyAlignment="1">
      <alignment horizontal="left" wrapText="1"/>
    </xf>
    <xf numFmtId="49" fontId="28" fillId="0" borderId="0" xfId="0" applyNumberFormat="1" applyFont="1" applyAlignment="1">
      <alignment horizontal="right" wrapText="1"/>
    </xf>
    <xf numFmtId="171" fontId="28" fillId="0" borderId="0" xfId="0" applyNumberFormat="1" applyFont="1" applyAlignment="1">
      <alignment horizontal="left"/>
    </xf>
    <xf numFmtId="171" fontId="28" fillId="0" borderId="0" xfId="0" applyNumberFormat="1" applyFont="1" applyAlignment="1">
      <alignment horizontal="right"/>
    </xf>
    <xf numFmtId="166" fontId="28" fillId="7" borderId="0" xfId="0" applyNumberFormat="1" applyFont="1" applyFill="1" applyAlignment="1">
      <alignment horizontal="left"/>
    </xf>
    <xf numFmtId="166" fontId="38" fillId="8" borderId="0" xfId="0" applyNumberFormat="1" applyFont="1" applyFill="1" applyAlignment="1">
      <alignment horizontal="left"/>
    </xf>
    <xf numFmtId="166" fontId="28" fillId="9" borderId="0" xfId="0" applyNumberFormat="1" applyFont="1" applyFill="1" applyAlignment="1">
      <alignment horizontal="left"/>
    </xf>
    <xf numFmtId="166" fontId="28" fillId="0" borderId="3" xfId="0" applyNumberFormat="1" applyFont="1" applyBorder="1" applyAlignment="1">
      <alignment horizontal="left"/>
    </xf>
    <xf numFmtId="49" fontId="28" fillId="3" borderId="0" xfId="0" applyNumberFormat="1" applyFont="1" applyFill="1" applyAlignment="1">
      <alignment horizontal="left" wrapText="1"/>
    </xf>
    <xf numFmtId="0" fontId="20" fillId="0" borderId="2" xfId="0" applyFont="1" applyBorder="1" applyAlignment="1">
      <alignment horizontal="left" vertical="center"/>
    </xf>
    <xf numFmtId="0" fontId="16" fillId="0" borderId="2" xfId="2" applyFont="1" applyBorder="1"/>
    <xf numFmtId="37" fontId="20" fillId="0" borderId="2" xfId="0" applyNumberFormat="1" applyFont="1" applyBorder="1" applyAlignment="1">
      <alignment vertical="center"/>
    </xf>
    <xf numFmtId="3" fontId="20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7" applyFont="1" applyAlignment="1">
      <alignment horizontal="center"/>
    </xf>
    <xf numFmtId="0" fontId="20" fillId="0" borderId="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37">
    <cellStyle name="Comma" xfId="1" builtinId="3"/>
    <cellStyle name="Comma 18" xfId="30" xr:uid="{446FE8CF-B311-4F7C-A4E7-14DD3CCDDCC0}"/>
    <cellStyle name="Comma 2" xfId="9" xr:uid="{F04BC0EF-40F0-41C2-8116-4F9315189045}"/>
    <cellStyle name="Comma 2 2" xfId="25" xr:uid="{B218F108-C3A1-4B41-8864-F1254224E299}"/>
    <cellStyle name="Comma 2 3" xfId="33" xr:uid="{C9834486-25BA-4C72-8C9B-E16AC79F933F}"/>
    <cellStyle name="Comma 3" xfId="22" xr:uid="{D1851B41-AE3F-42B5-B141-D56D2B7F6FA9}"/>
    <cellStyle name="Currency 5" xfId="31" xr:uid="{EB3A51BD-5262-4560-8FA5-17E874F3BFB0}"/>
    <cellStyle name="Normal" xfId="0" builtinId="0"/>
    <cellStyle name="Normal 10" xfId="26" xr:uid="{EEF8008E-8670-4419-A647-B8DF62251CF8}"/>
    <cellStyle name="Normal 11" xfId="27" xr:uid="{DCDC9134-3A1B-4B08-B252-CF1F0679E27D}"/>
    <cellStyle name="Normal 11 2" xfId="16" xr:uid="{0D0126FE-0621-49E6-A1B9-F74478A00E64}"/>
    <cellStyle name="Normal 12" xfId="36" xr:uid="{F8FBC6FF-EBE7-41C4-AD95-209D9D84B3E6}"/>
    <cellStyle name="Normal 16" xfId="23" xr:uid="{70B26D90-A592-436D-8E24-616BEF56BEBF}"/>
    <cellStyle name="Normal 2" xfId="2" xr:uid="{6D48FD5A-6829-4CD8-B813-9DB530738507}"/>
    <cellStyle name="Normal 2 10" xfId="8" xr:uid="{4B9C23D3-4B66-45D9-911F-BA3F9C9651A8}"/>
    <cellStyle name="Normal 2 2" xfId="4" xr:uid="{FFFCD0AC-63D5-45EE-8BE1-F99E8C590FBC}"/>
    <cellStyle name="Normal 2 2 2" xfId="6" xr:uid="{1B505E78-A825-439A-B368-F9E6018F1CE7}"/>
    <cellStyle name="Normal 2 2 2 2" xfId="28" xr:uid="{298D98C8-FDE9-4B8B-8302-312E1B5A0D16}"/>
    <cellStyle name="Normal 2 2 2 2 2" xfId="35" xr:uid="{2051895E-4C47-40FC-AB51-165B4DA4028A}"/>
    <cellStyle name="Normal 2 2 3" xfId="10" xr:uid="{FF5D509A-E8F1-4544-B17B-76F56163BF7C}"/>
    <cellStyle name="Normal 2 3" xfId="5" xr:uid="{B81A8797-9AD7-4382-A88E-6382934C948C}"/>
    <cellStyle name="Normal 2 4" xfId="20" xr:uid="{32CF564B-FD27-4262-A5EC-A63800CBA2DF}"/>
    <cellStyle name="Normal 2 5" xfId="32" xr:uid="{22347960-436B-428B-A136-BD92A2C5EBD7}"/>
    <cellStyle name="Normal 3" xfId="7" xr:uid="{34B2BCCD-9C7B-4EB9-A53A-138FB6A1A701}"/>
    <cellStyle name="Normal 3 2" xfId="12" xr:uid="{C913F572-CD1B-442E-9FA5-5E6D3E357DAC}"/>
    <cellStyle name="Normal 4" xfId="15" xr:uid="{09826C90-74D8-4ED9-9841-DF111D52CED9}"/>
    <cellStyle name="Normal 4 2" xfId="29" xr:uid="{DB56192C-337D-4D49-BAD9-DA36157A0A09}"/>
    <cellStyle name="Normal 5" xfId="3" xr:uid="{D6521FE0-8B36-4E65-8DA3-3A4DD695A262}"/>
    <cellStyle name="Normal 6" xfId="17" xr:uid="{CBBFA359-70DF-40D4-B361-3F0B8683E4B0}"/>
    <cellStyle name="Normal 7" xfId="18" xr:uid="{ACEC2288-A117-46FA-AA18-5BD0DDEF6C56}"/>
    <cellStyle name="Normal 8" xfId="19" xr:uid="{323EDE22-8899-43B4-8366-49862C12714A}"/>
    <cellStyle name="Normal 9" xfId="21" xr:uid="{36C31697-6A86-4929-B46A-C867B269C085}"/>
    <cellStyle name="Normal 9 2" xfId="24" xr:uid="{BC3C4652-293A-4C5A-9C29-EDE9059773E7}"/>
    <cellStyle name="Normal_MORCMISD_2" xfId="11" xr:uid="{8DA9CE30-1852-4E8A-B626-250EE74DB922}"/>
    <cellStyle name="Percent" xfId="14" builtinId="5"/>
    <cellStyle name="Percent 2" xfId="13" xr:uid="{81B4FCBB-3C90-4125-BF26-1ED6C8F84ED3}"/>
    <cellStyle name="Percent 2 2" xfId="34" xr:uid="{4437AC16-9014-4D71-BADF-EFF29E3AE403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51CF17-8B89-438D-9986-46C9AE12C56E}"/>
            </a:ext>
          </a:extLst>
        </xdr:cNvPr>
        <xdr:cNvSpPr txBox="1"/>
      </xdr:nvSpPr>
      <xdr:spPr>
        <a:xfrm>
          <a:off x="14255750" y="789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14029A0-EE30-47AC-993A-A85C6273F3BE}"/>
            </a:ext>
          </a:extLst>
        </xdr:cNvPr>
        <xdr:cNvSpPr txBox="1"/>
      </xdr:nvSpPr>
      <xdr:spPr>
        <a:xfrm>
          <a:off x="14255750" y="789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E73DAE-B69E-4D96-BE9A-3516BF957C57}"/>
            </a:ext>
          </a:extLst>
        </xdr:cNvPr>
        <xdr:cNvSpPr txBox="1"/>
      </xdr:nvSpPr>
      <xdr:spPr>
        <a:xfrm>
          <a:off x="14255750" y="789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E835E24-8956-4D8E-B8D8-00AA41DA60EA}"/>
            </a:ext>
          </a:extLst>
        </xdr:cNvPr>
        <xdr:cNvSpPr txBox="1"/>
      </xdr:nvSpPr>
      <xdr:spPr>
        <a:xfrm>
          <a:off x="14255750" y="789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DD98F5-B8D2-465A-8CC7-73B70739B7A6}"/>
            </a:ext>
          </a:extLst>
        </xdr:cNvPr>
        <xdr:cNvSpPr txBox="1"/>
      </xdr:nvSpPr>
      <xdr:spPr>
        <a:xfrm>
          <a:off x="11620500" y="4288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D079FE-8877-4299-82D7-4DB0A71FC115}"/>
            </a:ext>
          </a:extLst>
        </xdr:cNvPr>
        <xdr:cNvSpPr txBox="1"/>
      </xdr:nvSpPr>
      <xdr:spPr>
        <a:xfrm>
          <a:off x="11620500" y="203639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AC83C28-70DD-4D49-BFF0-F6A05CF15C9C}"/>
            </a:ext>
          </a:extLst>
        </xdr:cNvPr>
        <xdr:cNvSpPr txBox="1"/>
      </xdr:nvSpPr>
      <xdr:spPr>
        <a:xfrm>
          <a:off x="11153775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31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1481305-7D40-49B6-90CA-34938EBE0602}"/>
            </a:ext>
          </a:extLst>
        </xdr:cNvPr>
        <xdr:cNvSpPr txBox="1"/>
      </xdr:nvSpPr>
      <xdr:spPr>
        <a:xfrm>
          <a:off x="13258800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C53CFC1-7C1D-414F-9A22-D71F43DDE8BD}"/>
            </a:ext>
          </a:extLst>
        </xdr:cNvPr>
        <xdr:cNvSpPr txBox="1"/>
      </xdr:nvSpPr>
      <xdr:spPr>
        <a:xfrm>
          <a:off x="1305877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3E55BD-8A03-40F3-A700-2C54C7C07494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655B1E-0798-4DF8-897B-D4A42A6DAD82}"/>
            </a:ext>
          </a:extLst>
        </xdr:cNvPr>
        <xdr:cNvSpPr txBox="1"/>
      </xdr:nvSpPr>
      <xdr:spPr>
        <a:xfrm>
          <a:off x="104298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E26EE6-5E71-4DFC-95FD-DA17D8EA88FA}"/>
            </a:ext>
          </a:extLst>
        </xdr:cNvPr>
        <xdr:cNvSpPr txBox="1"/>
      </xdr:nvSpPr>
      <xdr:spPr>
        <a:xfrm>
          <a:off x="104298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D04F1A1-9F3C-46F2-BE5A-FC0B594C101C}"/>
            </a:ext>
          </a:extLst>
        </xdr:cNvPr>
        <xdr:cNvSpPr txBox="1"/>
      </xdr:nvSpPr>
      <xdr:spPr>
        <a:xfrm>
          <a:off x="104298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74E9CEB-873E-436E-879D-17709512DD4E}"/>
            </a:ext>
          </a:extLst>
        </xdr:cNvPr>
        <xdr:cNvSpPr txBox="1"/>
      </xdr:nvSpPr>
      <xdr:spPr>
        <a:xfrm>
          <a:off x="104298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29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F46C6A-C137-46F7-B297-60D67C27BF65}"/>
            </a:ext>
          </a:extLst>
        </xdr:cNvPr>
        <xdr:cNvSpPr txBox="1"/>
      </xdr:nvSpPr>
      <xdr:spPr>
        <a:xfrm>
          <a:off x="104298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41C5A95-C0E7-4F8C-91F9-F42CF6A02E2F}"/>
            </a:ext>
          </a:extLst>
        </xdr:cNvPr>
        <xdr:cNvSpPr txBox="1"/>
      </xdr:nvSpPr>
      <xdr:spPr>
        <a:xfrm>
          <a:off x="104298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F9BA0D-626D-4C38-A515-E604009AE7E6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15F27E2-BEEB-4DA5-A3B6-ED8D9DCC87C0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898654-7F70-4E52-93AB-FEDA49DEBAB4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EDF5B1-1807-4D1A-9228-363A27B4EE5D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8FDD21-CE38-4663-82DC-6F1CDB6C7853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9947850-FEAD-4661-A784-42C83D9A6CA1}"/>
            </a:ext>
          </a:extLst>
        </xdr:cNvPr>
        <xdr:cNvSpPr txBox="1"/>
      </xdr:nvSpPr>
      <xdr:spPr>
        <a:xfrm>
          <a:off x="104298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B0F60A8-2F0D-44D4-B71A-08BAF727CEB9}"/>
            </a:ext>
          </a:extLst>
        </xdr:cNvPr>
        <xdr:cNvSpPr txBox="1"/>
      </xdr:nvSpPr>
      <xdr:spPr>
        <a:xfrm>
          <a:off x="10429875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47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7C78FF8-F44B-439C-B440-DBE18E4155F8}"/>
            </a:ext>
          </a:extLst>
        </xdr:cNvPr>
        <xdr:cNvSpPr txBox="1"/>
      </xdr:nvSpPr>
      <xdr:spPr>
        <a:xfrm>
          <a:off x="1305877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435F5BE8-88A0-4CD3-A958-68D9B27D0FE0}"/>
            </a:ext>
          </a:extLst>
        </xdr:cNvPr>
        <xdr:cNvSpPr txBox="1"/>
      </xdr:nvSpPr>
      <xdr:spPr>
        <a:xfrm>
          <a:off x="37338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898F9E1-465B-43F8-B54B-6B1C38C40866}"/>
            </a:ext>
          </a:extLst>
        </xdr:cNvPr>
        <xdr:cNvSpPr txBox="1"/>
      </xdr:nvSpPr>
      <xdr:spPr>
        <a:xfrm>
          <a:off x="37338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B2DC2741-07B9-46D9-B732-BA2C5CD993D6}"/>
            </a:ext>
          </a:extLst>
        </xdr:cNvPr>
        <xdr:cNvSpPr txBox="1"/>
      </xdr:nvSpPr>
      <xdr:spPr>
        <a:xfrm>
          <a:off x="37338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9B897A9-9C8B-4635-810D-7A21FA97887D}"/>
            </a:ext>
          </a:extLst>
        </xdr:cNvPr>
        <xdr:cNvSpPr txBox="1"/>
      </xdr:nvSpPr>
      <xdr:spPr>
        <a:xfrm>
          <a:off x="37338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CAF82266-B056-4CB7-A333-8F1BDCF98A0F}"/>
            </a:ext>
          </a:extLst>
        </xdr:cNvPr>
        <xdr:cNvSpPr txBox="1"/>
      </xdr:nvSpPr>
      <xdr:spPr>
        <a:xfrm>
          <a:off x="37338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2C38BF4-950F-47A6-901E-6E6F39DB9197}"/>
            </a:ext>
          </a:extLst>
        </xdr:cNvPr>
        <xdr:cNvSpPr txBox="1"/>
      </xdr:nvSpPr>
      <xdr:spPr>
        <a:xfrm>
          <a:off x="37338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4553B447-C402-4EEC-AD77-06EDD8A1A30C}"/>
            </a:ext>
          </a:extLst>
        </xdr:cNvPr>
        <xdr:cNvSpPr txBox="1"/>
      </xdr:nvSpPr>
      <xdr:spPr>
        <a:xfrm>
          <a:off x="37338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52240C65-34F5-4ECC-8B66-4005A4C8B247}"/>
            </a:ext>
          </a:extLst>
        </xdr:cNvPr>
        <xdr:cNvSpPr txBox="1"/>
      </xdr:nvSpPr>
      <xdr:spPr>
        <a:xfrm>
          <a:off x="37338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7B6FFCB8-390A-4D8E-BFF4-F489BC64CC62}"/>
            </a:ext>
          </a:extLst>
        </xdr:cNvPr>
        <xdr:cNvSpPr txBox="1"/>
      </xdr:nvSpPr>
      <xdr:spPr>
        <a:xfrm>
          <a:off x="37338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79D58AE6-34B5-499B-B0DD-4D129DBC44DC}"/>
            </a:ext>
          </a:extLst>
        </xdr:cNvPr>
        <xdr:cNvSpPr txBox="1"/>
      </xdr:nvSpPr>
      <xdr:spPr>
        <a:xfrm>
          <a:off x="373380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776B3956-EDB4-4171-BB04-144E11E6F58F}"/>
            </a:ext>
          </a:extLst>
        </xdr:cNvPr>
        <xdr:cNvSpPr txBox="1"/>
      </xdr:nvSpPr>
      <xdr:spPr>
        <a:xfrm>
          <a:off x="373380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DC00DF59-2770-4D9B-9071-C0CCEB1128A0}"/>
            </a:ext>
          </a:extLst>
        </xdr:cNvPr>
        <xdr:cNvSpPr txBox="1"/>
      </xdr:nvSpPr>
      <xdr:spPr>
        <a:xfrm>
          <a:off x="373380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B7A393C-21C1-4DFA-AD2F-0F653824F62B}"/>
            </a:ext>
          </a:extLst>
        </xdr:cNvPr>
        <xdr:cNvSpPr txBox="1"/>
      </xdr:nvSpPr>
      <xdr:spPr>
        <a:xfrm>
          <a:off x="373380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77A48CE9-8BED-4EB7-806B-2D2E8B24B426}"/>
            </a:ext>
          </a:extLst>
        </xdr:cNvPr>
        <xdr:cNvSpPr txBox="1"/>
      </xdr:nvSpPr>
      <xdr:spPr>
        <a:xfrm>
          <a:off x="373380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432D2D71-5CB8-4D36-8439-2ADADA3A4E08}"/>
            </a:ext>
          </a:extLst>
        </xdr:cNvPr>
        <xdr:cNvSpPr txBox="1"/>
      </xdr:nvSpPr>
      <xdr:spPr>
        <a:xfrm>
          <a:off x="373380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7408D0C6-CC29-4E1C-A402-863B658436F2}"/>
            </a:ext>
          </a:extLst>
        </xdr:cNvPr>
        <xdr:cNvSpPr txBox="1"/>
      </xdr:nvSpPr>
      <xdr:spPr>
        <a:xfrm>
          <a:off x="373380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19C1F39E-53F7-4CF5-A4AA-413E20E80B4D}"/>
            </a:ext>
          </a:extLst>
        </xdr:cNvPr>
        <xdr:cNvSpPr txBox="1"/>
      </xdr:nvSpPr>
      <xdr:spPr>
        <a:xfrm>
          <a:off x="373380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167E24D4-B345-407D-851F-2EB71A2ACC8B}"/>
            </a:ext>
          </a:extLst>
        </xdr:cNvPr>
        <xdr:cNvSpPr txBox="1"/>
      </xdr:nvSpPr>
      <xdr:spPr>
        <a:xfrm>
          <a:off x="373380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20E91484-F1A6-495D-843B-040B31A6BCB4}"/>
            </a:ext>
          </a:extLst>
        </xdr:cNvPr>
        <xdr:cNvSpPr txBox="1"/>
      </xdr:nvSpPr>
      <xdr:spPr>
        <a:xfrm>
          <a:off x="373380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5A602D8-FE02-495B-AF06-19ADC8528D02}"/>
            </a:ext>
          </a:extLst>
        </xdr:cNvPr>
        <xdr:cNvSpPr txBox="1"/>
      </xdr:nvSpPr>
      <xdr:spPr>
        <a:xfrm>
          <a:off x="373380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D30653DC-05F6-4A2B-B4C3-A43A7EF7DA36}"/>
            </a:ext>
          </a:extLst>
        </xdr:cNvPr>
        <xdr:cNvSpPr txBox="1"/>
      </xdr:nvSpPr>
      <xdr:spPr>
        <a:xfrm>
          <a:off x="373380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E77DDE44-144D-48B4-8CF2-5CD04BACECDC}"/>
            </a:ext>
          </a:extLst>
        </xdr:cNvPr>
        <xdr:cNvSpPr txBox="1"/>
      </xdr:nvSpPr>
      <xdr:spPr>
        <a:xfrm>
          <a:off x="3733800" y="812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D33102E1-11AF-44B7-AA0C-BF46892BC452}"/>
            </a:ext>
          </a:extLst>
        </xdr:cNvPr>
        <xdr:cNvSpPr txBox="1"/>
      </xdr:nvSpPr>
      <xdr:spPr>
        <a:xfrm>
          <a:off x="3733800" y="812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F613398-D7E6-4A3F-8714-213D0F0D2A53}"/>
            </a:ext>
          </a:extLst>
        </xdr:cNvPr>
        <xdr:cNvSpPr txBox="1"/>
      </xdr:nvSpPr>
      <xdr:spPr>
        <a:xfrm>
          <a:off x="3733800" y="812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73AB1E90-4F2C-4C5E-AE6C-2B7A60ADF3EC}"/>
            </a:ext>
          </a:extLst>
        </xdr:cNvPr>
        <xdr:cNvSpPr txBox="1"/>
      </xdr:nvSpPr>
      <xdr:spPr>
        <a:xfrm>
          <a:off x="3733800" y="812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2E4C43ED-A624-439D-8207-6D929E0AAD00}"/>
            </a:ext>
          </a:extLst>
        </xdr:cNvPr>
        <xdr:cNvSpPr txBox="1"/>
      </xdr:nvSpPr>
      <xdr:spPr>
        <a:xfrm>
          <a:off x="3733800" y="812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7410FC10-5BD8-4D22-813F-03B55F70C8CE}"/>
            </a:ext>
          </a:extLst>
        </xdr:cNvPr>
        <xdr:cNvSpPr txBox="1"/>
      </xdr:nvSpPr>
      <xdr:spPr>
        <a:xfrm>
          <a:off x="3733800" y="812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81DAE8C0-C677-43CC-9A7F-5A6A8BD41625}"/>
            </a:ext>
          </a:extLst>
        </xdr:cNvPr>
        <xdr:cNvSpPr txBox="1"/>
      </xdr:nvSpPr>
      <xdr:spPr>
        <a:xfrm>
          <a:off x="3733800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C1BBFD3-1DDB-44B7-9AD8-6C8EB2BD8309}"/>
            </a:ext>
          </a:extLst>
        </xdr:cNvPr>
        <xdr:cNvSpPr txBox="1"/>
      </xdr:nvSpPr>
      <xdr:spPr>
        <a:xfrm>
          <a:off x="3733800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013B938-4447-4FA0-A8C4-3CCC7E99AD54}"/>
            </a:ext>
          </a:extLst>
        </xdr:cNvPr>
        <xdr:cNvSpPr txBox="1"/>
      </xdr:nvSpPr>
      <xdr:spPr>
        <a:xfrm>
          <a:off x="3733800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5FB2C464-7B02-4534-9C9A-EB17B8C75773}"/>
            </a:ext>
          </a:extLst>
        </xdr:cNvPr>
        <xdr:cNvSpPr txBox="1"/>
      </xdr:nvSpPr>
      <xdr:spPr>
        <a:xfrm>
          <a:off x="3733800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4EC67D0B-F3A8-4625-94CC-E854DFBA8AB2}"/>
            </a:ext>
          </a:extLst>
        </xdr:cNvPr>
        <xdr:cNvSpPr txBox="1"/>
      </xdr:nvSpPr>
      <xdr:spPr>
        <a:xfrm>
          <a:off x="3733800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8252B82-D121-4789-B232-6D253B5F1138}"/>
            </a:ext>
          </a:extLst>
        </xdr:cNvPr>
        <xdr:cNvSpPr txBox="1"/>
      </xdr:nvSpPr>
      <xdr:spPr>
        <a:xfrm>
          <a:off x="3733800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99BA2B-0E38-4188-835B-61A23B144444}"/>
            </a:ext>
          </a:extLst>
        </xdr:cNvPr>
        <xdr:cNvSpPr txBox="1"/>
      </xdr:nvSpPr>
      <xdr:spPr>
        <a:xfrm>
          <a:off x="566737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F0C56F-46FF-4869-983F-42F4FBA133A1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700F99-21A0-4539-BEA4-7B64E4F6A4A3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805D4A-E218-47F3-B546-F3E54691BBE1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930832-A7DD-416F-8B1A-5A7E00E2498F}"/>
            </a:ext>
          </a:extLst>
        </xdr:cNvPr>
        <xdr:cNvSpPr txBox="1"/>
      </xdr:nvSpPr>
      <xdr:spPr>
        <a:xfrm>
          <a:off x="566737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C939574-DF83-4269-BB59-9C5A8F33B2CB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7C16729-E24C-4D4C-B071-BF0ED90ADEA6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2058EF6-D419-4C4A-B43D-E8F2A8D50A0D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7A797D3-B683-4C9C-9E76-242D73D9026F}"/>
            </a:ext>
          </a:extLst>
        </xdr:cNvPr>
        <xdr:cNvSpPr txBox="1"/>
      </xdr:nvSpPr>
      <xdr:spPr>
        <a:xfrm>
          <a:off x="566737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35385F0-268F-4C8A-895F-B37D19DD6E30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358609B-8265-4FCB-8942-62B887126B7D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E2D52E-BAB4-4623-9B2D-BC9AE743A3C0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1DF1C45-BCD8-4DFC-84F8-91D0F6FDAEB1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D1901EA-F69E-41CD-99A8-572D3016FE49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AE2A50F-98CA-4D1B-9407-92BE3E916E75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50A8867-465A-4198-BBE0-BF3BB4D0605C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4F1073F-C122-449A-A553-E96FD6B738F1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63EDB0-C1D3-409B-BE7F-28E5FCF23DA3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6553839-75C6-449B-8EF3-BFA7A2A724EF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9785D59-126D-4413-ADA5-832E16611469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7E3B420-EF9A-46BB-B1D4-A150E9185505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EE35C65-8F16-482F-A6F0-BB24B6CD51BC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DC53639-A79C-409B-9AF9-0E9CB4A969C8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7062ED7-CF02-4941-8F60-F1CDA0B4673F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1F764E3-7D55-40EF-8A14-96C2E8AD7060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70183B0-CC96-41FB-81AC-0AC0C5AEC7A1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A03600E-81C0-4FCD-A383-2E36CF532CC7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74B17E4-B2B2-45BE-B283-4B8694BB5EFA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51C05EF-A0A2-4249-93FC-030C619FA512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8ECC1BB-8728-4B08-ACBC-E351AD00D66F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F947465-E723-4017-9977-483C5C14F850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064D8E1-272A-45FA-86DD-1D19D5E27767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1FADC04-DC0B-419F-A2E9-4905E2C63D55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C512D28-0D99-4079-9EE7-AD5677BAE76D}"/>
            </a:ext>
          </a:extLst>
        </xdr:cNvPr>
        <xdr:cNvSpPr txBox="1"/>
      </xdr:nvSpPr>
      <xdr:spPr>
        <a:xfrm>
          <a:off x="566737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262CA54-87F8-4974-BC68-34ADB1079B27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2F012769-AC84-44B2-A8E3-A87B6A37F274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4B9257A-7B75-47B5-BD9E-156731048A6F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9D4F54A-D1A9-4F54-A9CD-61DAA41277F0}"/>
            </a:ext>
          </a:extLst>
        </xdr:cNvPr>
        <xdr:cNvSpPr txBox="1"/>
      </xdr:nvSpPr>
      <xdr:spPr>
        <a:xfrm>
          <a:off x="566737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51ABB0D-4154-4A3A-9360-CEE021874094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75D56D3-4E9A-4BDD-8B27-1866E6BDC48B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33459F8-1DAE-4173-9922-FABE4DF8B4E8}"/>
            </a:ext>
          </a:extLst>
        </xdr:cNvPr>
        <xdr:cNvSpPr txBox="1"/>
      </xdr:nvSpPr>
      <xdr:spPr>
        <a:xfrm>
          <a:off x="56673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214264B-D757-4D97-9010-DF5196C848B0}"/>
            </a:ext>
          </a:extLst>
        </xdr:cNvPr>
        <xdr:cNvSpPr txBox="1"/>
      </xdr:nvSpPr>
      <xdr:spPr>
        <a:xfrm>
          <a:off x="566737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73F0D34-B240-49AC-B25B-BF61EFF0669F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E416E79-7574-46FC-85BF-82CA1AAAAF96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4F52B8B-ECAD-463F-9400-C3D6C7D91CBB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377C348-6533-44DF-B53E-427D87428C37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527A968-232B-4CD7-9D99-7B39CD6C586A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D0BBC1E-D591-4B6D-85A4-599AA9103FF8}"/>
            </a:ext>
          </a:extLst>
        </xdr:cNvPr>
        <xdr:cNvSpPr txBox="1"/>
      </xdr:nvSpPr>
      <xdr:spPr>
        <a:xfrm>
          <a:off x="56673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94E6272-83D2-4C92-94AE-6C15194099C2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6A5C366-B2A9-4FAD-8286-5E7B963F22CF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CA5B008-09CF-4293-82F3-C56E15D5EE5C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08AEDBE-BF60-4CED-AB3B-71342EB75B94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EF359525-3810-4AD5-BF16-1747FCBA10C3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FDC4B24-1F27-461E-B8CF-BE5A37F0EF33}"/>
            </a:ext>
          </a:extLst>
        </xdr:cNvPr>
        <xdr:cNvSpPr txBox="1"/>
      </xdr:nvSpPr>
      <xdr:spPr>
        <a:xfrm>
          <a:off x="56673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8BF5EEEA-ACFA-4D97-82AB-5A763F520E66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3C7D929-6F35-4922-87A7-09EDC38AC50B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1EA9F84-80E7-469E-A4BB-FB7F00AB1574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A9822B8-7EA8-4C06-BA48-C39B3EB46F03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522195B-9B09-495B-AD66-61F535F80C0A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7DA8C92-8178-4267-B03C-B85771FBFC40}"/>
            </a:ext>
          </a:extLst>
        </xdr:cNvPr>
        <xdr:cNvSpPr txBox="1"/>
      </xdr:nvSpPr>
      <xdr:spPr>
        <a:xfrm>
          <a:off x="56673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3CD6C68-2E8F-495A-BE32-5C37EDFDA044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4E14E927-1237-4680-B0ED-5EBF42C5B0D5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7FBDECC-91A5-4DC4-B8F8-5988B50F43A8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F87E3C3-5B04-4565-92F6-1D35E1E3C734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E87484DF-CFF1-467C-8D71-970A19091B27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2178BED8-8B62-45B3-88B6-A6CE88026068}"/>
            </a:ext>
          </a:extLst>
        </xdr:cNvPr>
        <xdr:cNvSpPr txBox="1"/>
      </xdr:nvSpPr>
      <xdr:spPr>
        <a:xfrm>
          <a:off x="56673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65A12351-2647-475C-8ED7-248D316722A2}"/>
            </a:ext>
          </a:extLst>
        </xdr:cNvPr>
        <xdr:cNvSpPr txBox="1"/>
      </xdr:nvSpPr>
      <xdr:spPr>
        <a:xfrm>
          <a:off x="380047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96A662B-94FC-4B10-9611-A2093C3D5F4A}"/>
            </a:ext>
          </a:extLst>
        </xdr:cNvPr>
        <xdr:cNvSpPr txBox="1"/>
      </xdr:nvSpPr>
      <xdr:spPr>
        <a:xfrm>
          <a:off x="38004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BC8C0D8-0B37-4B0A-A8C7-D258A99A18F8}"/>
            </a:ext>
          </a:extLst>
        </xdr:cNvPr>
        <xdr:cNvSpPr txBox="1"/>
      </xdr:nvSpPr>
      <xdr:spPr>
        <a:xfrm>
          <a:off x="38004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32589FF4-486E-48E8-A74D-BF2B2C48A867}"/>
            </a:ext>
          </a:extLst>
        </xdr:cNvPr>
        <xdr:cNvSpPr txBox="1"/>
      </xdr:nvSpPr>
      <xdr:spPr>
        <a:xfrm>
          <a:off x="38004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1905C6-6478-4A89-A29F-345E6DF84BDE}"/>
            </a:ext>
          </a:extLst>
        </xdr:cNvPr>
        <xdr:cNvSpPr txBox="1"/>
      </xdr:nvSpPr>
      <xdr:spPr>
        <a:xfrm>
          <a:off x="380047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5A9473FF-38ED-4003-89CC-A31CA0C938B4}"/>
            </a:ext>
          </a:extLst>
        </xdr:cNvPr>
        <xdr:cNvSpPr txBox="1"/>
      </xdr:nvSpPr>
      <xdr:spPr>
        <a:xfrm>
          <a:off x="38004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9612451-655D-4DE2-AE04-AE1FC09D0ABD}"/>
            </a:ext>
          </a:extLst>
        </xdr:cNvPr>
        <xdr:cNvSpPr txBox="1"/>
      </xdr:nvSpPr>
      <xdr:spPr>
        <a:xfrm>
          <a:off x="38004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61A821F9-7512-4DB0-A0FA-A374AEF83FA0}"/>
            </a:ext>
          </a:extLst>
        </xdr:cNvPr>
        <xdr:cNvSpPr txBox="1"/>
      </xdr:nvSpPr>
      <xdr:spPr>
        <a:xfrm>
          <a:off x="380047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62758239-0ADC-4936-85FE-94890540373A}"/>
            </a:ext>
          </a:extLst>
        </xdr:cNvPr>
        <xdr:cNvSpPr txBox="1"/>
      </xdr:nvSpPr>
      <xdr:spPr>
        <a:xfrm>
          <a:off x="3800475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9802F02-0853-4771-9B44-DD005DEF0A3B}"/>
            </a:ext>
          </a:extLst>
        </xdr:cNvPr>
        <xdr:cNvSpPr txBox="1"/>
      </xdr:nvSpPr>
      <xdr:spPr>
        <a:xfrm>
          <a:off x="38004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FBA4FB72-DD0A-43CA-A6CA-B2DA543F77A6}"/>
            </a:ext>
          </a:extLst>
        </xdr:cNvPr>
        <xdr:cNvSpPr txBox="1"/>
      </xdr:nvSpPr>
      <xdr:spPr>
        <a:xfrm>
          <a:off x="38004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69E310D1-6BDC-422F-9A04-47FEEA5F1F11}"/>
            </a:ext>
          </a:extLst>
        </xdr:cNvPr>
        <xdr:cNvSpPr txBox="1"/>
      </xdr:nvSpPr>
      <xdr:spPr>
        <a:xfrm>
          <a:off x="38004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867C6465-137F-4355-ACC8-248FCE369E53}"/>
            </a:ext>
          </a:extLst>
        </xdr:cNvPr>
        <xdr:cNvSpPr txBox="1"/>
      </xdr:nvSpPr>
      <xdr:spPr>
        <a:xfrm>
          <a:off x="38004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9FF7399-E213-4F78-81B0-EFCA916BA492}"/>
            </a:ext>
          </a:extLst>
        </xdr:cNvPr>
        <xdr:cNvSpPr txBox="1"/>
      </xdr:nvSpPr>
      <xdr:spPr>
        <a:xfrm>
          <a:off x="38004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4088E36B-7286-4E62-86AC-0655E3FE8131}"/>
            </a:ext>
          </a:extLst>
        </xdr:cNvPr>
        <xdr:cNvSpPr txBox="1"/>
      </xdr:nvSpPr>
      <xdr:spPr>
        <a:xfrm>
          <a:off x="380047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B73CED9D-0623-4945-A010-C812EED00ECB}"/>
            </a:ext>
          </a:extLst>
        </xdr:cNvPr>
        <xdr:cNvSpPr txBox="1"/>
      </xdr:nvSpPr>
      <xdr:spPr>
        <a:xfrm>
          <a:off x="38004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AB6FDE55-C697-4C3C-9238-D082B47471F2}"/>
            </a:ext>
          </a:extLst>
        </xdr:cNvPr>
        <xdr:cNvSpPr txBox="1"/>
      </xdr:nvSpPr>
      <xdr:spPr>
        <a:xfrm>
          <a:off x="38004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1B0EAA48-7AE1-45BB-9A93-B5988F9529E0}"/>
            </a:ext>
          </a:extLst>
        </xdr:cNvPr>
        <xdr:cNvSpPr txBox="1"/>
      </xdr:nvSpPr>
      <xdr:spPr>
        <a:xfrm>
          <a:off x="38004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5C4D92D5-32DF-44D3-95F0-236CAFF6CE01}"/>
            </a:ext>
          </a:extLst>
        </xdr:cNvPr>
        <xdr:cNvSpPr txBox="1"/>
      </xdr:nvSpPr>
      <xdr:spPr>
        <a:xfrm>
          <a:off x="38004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2A2F62D8-981A-45BA-8E57-C15F3464F6D5}"/>
            </a:ext>
          </a:extLst>
        </xdr:cNvPr>
        <xdr:cNvSpPr txBox="1"/>
      </xdr:nvSpPr>
      <xdr:spPr>
        <a:xfrm>
          <a:off x="38004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C45C50DA-D3E0-4AA2-92C4-52E32BD4D1FC}"/>
            </a:ext>
          </a:extLst>
        </xdr:cNvPr>
        <xdr:cNvSpPr txBox="1"/>
      </xdr:nvSpPr>
      <xdr:spPr>
        <a:xfrm>
          <a:off x="3800475" y="797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8C3BF8E-CE5F-48D6-9814-DC8463763DA6}"/>
            </a:ext>
          </a:extLst>
        </xdr:cNvPr>
        <xdr:cNvSpPr txBox="1"/>
      </xdr:nvSpPr>
      <xdr:spPr>
        <a:xfrm>
          <a:off x="38004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1B8EB9F-908B-44FE-B720-F66D9C1AE8A0}"/>
            </a:ext>
          </a:extLst>
        </xdr:cNvPr>
        <xdr:cNvSpPr txBox="1"/>
      </xdr:nvSpPr>
      <xdr:spPr>
        <a:xfrm>
          <a:off x="38004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55544F3-A8C1-4E9B-B9E5-0679DB5250C9}"/>
            </a:ext>
          </a:extLst>
        </xdr:cNvPr>
        <xdr:cNvSpPr txBox="1"/>
      </xdr:nvSpPr>
      <xdr:spPr>
        <a:xfrm>
          <a:off x="38004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1833885E-5628-4F36-9D6A-6E9A16C2F3FD}"/>
            </a:ext>
          </a:extLst>
        </xdr:cNvPr>
        <xdr:cNvSpPr txBox="1"/>
      </xdr:nvSpPr>
      <xdr:spPr>
        <a:xfrm>
          <a:off x="38004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B77D21B8-0A89-449D-A3E9-135A819ADBA6}"/>
            </a:ext>
          </a:extLst>
        </xdr:cNvPr>
        <xdr:cNvSpPr txBox="1"/>
      </xdr:nvSpPr>
      <xdr:spPr>
        <a:xfrm>
          <a:off x="38004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9DA13276-85DC-410F-B3FA-6B2EDC0A97F8}"/>
            </a:ext>
          </a:extLst>
        </xdr:cNvPr>
        <xdr:cNvSpPr txBox="1"/>
      </xdr:nvSpPr>
      <xdr:spPr>
        <a:xfrm>
          <a:off x="380047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CF4B5613-2A3B-460A-8B0B-D8B436AE258E}"/>
            </a:ext>
          </a:extLst>
        </xdr:cNvPr>
        <xdr:cNvSpPr txBox="1"/>
      </xdr:nvSpPr>
      <xdr:spPr>
        <a:xfrm>
          <a:off x="38004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3E3A5FE-AA95-4E66-8ED0-0734F8B0D7E1}"/>
            </a:ext>
          </a:extLst>
        </xdr:cNvPr>
        <xdr:cNvSpPr txBox="1"/>
      </xdr:nvSpPr>
      <xdr:spPr>
        <a:xfrm>
          <a:off x="38004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60980B1-8073-4A84-8AC1-69C7AEAC30BA}"/>
            </a:ext>
          </a:extLst>
        </xdr:cNvPr>
        <xdr:cNvSpPr txBox="1"/>
      </xdr:nvSpPr>
      <xdr:spPr>
        <a:xfrm>
          <a:off x="38004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D83E4111-62AD-4D65-AEA6-5B3EE54C408D}"/>
            </a:ext>
          </a:extLst>
        </xdr:cNvPr>
        <xdr:cNvSpPr txBox="1"/>
      </xdr:nvSpPr>
      <xdr:spPr>
        <a:xfrm>
          <a:off x="38004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3D0F420F-1A7F-4DD4-BCB7-9F5FBC75605F}"/>
            </a:ext>
          </a:extLst>
        </xdr:cNvPr>
        <xdr:cNvSpPr txBox="1"/>
      </xdr:nvSpPr>
      <xdr:spPr>
        <a:xfrm>
          <a:off x="38004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F3883BB1-6128-408B-924E-73A54782C99B}"/>
            </a:ext>
          </a:extLst>
        </xdr:cNvPr>
        <xdr:cNvSpPr txBox="1"/>
      </xdr:nvSpPr>
      <xdr:spPr>
        <a:xfrm>
          <a:off x="3800475" y="83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93DEDA-2FD5-41D4-ADB2-D2373CA771B2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17F4E1-961B-4032-B285-3D68711C75D4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A33D3CB-7C76-4E70-A40F-E2F2315E3403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8EDB82-AB5F-4C19-B97A-4A8B542C9CE6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9ABB1FE-4D8E-4C97-8891-305A777C43BD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341C60-72E8-473F-9848-AF5AFC513CA3}"/>
            </a:ext>
          </a:extLst>
        </xdr:cNvPr>
        <xdr:cNvSpPr txBox="1"/>
      </xdr:nvSpPr>
      <xdr:spPr>
        <a:xfrm>
          <a:off x="10429875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8B82539-4D52-4662-9550-37B8A9F1E81E}"/>
            </a:ext>
          </a:extLst>
        </xdr:cNvPr>
        <xdr:cNvSpPr txBox="1"/>
      </xdr:nvSpPr>
      <xdr:spPr>
        <a:xfrm>
          <a:off x="10429875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6F006E-F688-4645-A261-301E20976465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E45C7C-6EC2-41FF-B01F-523F1911BE2F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8A08AE-56C7-423E-8E6A-7F16A9B4D4BF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0E7B7C-0387-45FC-B556-927465C18700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5B0E00B-1839-4749-A346-777043557C07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7864BEC-B13D-4647-9019-D7913588EC2E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AEA190E-1F1E-43E7-9313-6B9387F62BDC}"/>
            </a:ext>
          </a:extLst>
        </xdr:cNvPr>
        <xdr:cNvSpPr txBox="1"/>
      </xdr:nvSpPr>
      <xdr:spPr>
        <a:xfrm>
          <a:off x="10429875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AE68-C1A1-4F5F-8E1D-413214358BC9}">
  <dimension ref="A1:M36"/>
  <sheetViews>
    <sheetView tabSelected="1" workbookViewId="0">
      <selection activeCell="P33" sqref="P33"/>
    </sheetView>
  </sheetViews>
  <sheetFormatPr defaultColWidth="8.77734375" defaultRowHeight="13.2" x14ac:dyDescent="0.25"/>
  <cols>
    <col min="1" max="1" width="8.77734375" style="202"/>
    <col min="2" max="2" width="9.6640625" style="202" customWidth="1"/>
    <col min="3" max="3" width="8.77734375" style="202" customWidth="1"/>
    <col min="4" max="5" width="8" style="202" customWidth="1"/>
    <col min="6" max="6" width="13.77734375" style="202" bestFit="1" customWidth="1"/>
    <col min="7" max="11" width="12.44140625" style="202" customWidth="1"/>
    <col min="12" max="12" width="10.77734375" style="202" bestFit="1" customWidth="1"/>
    <col min="13" max="16384" width="8.77734375" style="202"/>
  </cols>
  <sheetData>
    <row r="1" spans="1:13" ht="14.4" x14ac:dyDescent="0.3">
      <c r="A1" s="200" t="s">
        <v>0</v>
      </c>
      <c r="B1" s="201"/>
      <c r="C1" s="201"/>
      <c r="D1" s="201"/>
      <c r="E1" s="201"/>
      <c r="F1" s="201"/>
      <c r="G1" s="201" t="str" cm="1">
        <f t="array" aca="1" ref="G1" ca="1">CELL("filename",A1)</f>
        <v>K:\REGULATORY MATTERS 2009 FORWARD\20240025-Petition for Rate Case Increase\Discovery\OPC POD 1 (1-26)\Attachments\Q7\MFR B\[B- 5 Details of Changes in Rate Base.xlsx]Inputs &amp; Tie Points</v>
      </c>
      <c r="H1" s="201"/>
      <c r="J1" s="201"/>
      <c r="K1" s="201"/>
    </row>
    <row r="2" spans="1:13" ht="14.4" x14ac:dyDescent="0.3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3" ht="14.4" x14ac:dyDescent="0.3">
      <c r="A3" s="200" t="s">
        <v>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3" ht="14.4" x14ac:dyDescent="0.3">
      <c r="A4" s="200"/>
      <c r="B4" s="203" t="s">
        <v>2</v>
      </c>
      <c r="C4" s="203"/>
      <c r="D4" s="203"/>
      <c r="E4" s="203"/>
      <c r="F4" s="203"/>
      <c r="G4" s="204" t="s">
        <v>3</v>
      </c>
      <c r="H4" s="201"/>
      <c r="I4" s="201"/>
      <c r="J4" s="201"/>
      <c r="K4" s="201"/>
    </row>
    <row r="5" spans="1:13" ht="14.4" x14ac:dyDescent="0.3">
      <c r="A5" s="200"/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3" ht="14.4" x14ac:dyDescent="0.3">
      <c r="A6" s="200"/>
      <c r="B6" s="205" t="s">
        <v>4</v>
      </c>
      <c r="C6" s="206"/>
      <c r="D6" s="206"/>
      <c r="E6" s="206"/>
      <c r="F6" s="206"/>
      <c r="G6" s="206"/>
      <c r="H6" s="206"/>
      <c r="I6" s="206"/>
      <c r="J6" s="206"/>
      <c r="K6" s="206"/>
      <c r="L6" s="207"/>
      <c r="M6" s="207"/>
    </row>
    <row r="7" spans="1:13" ht="14.4" x14ac:dyDescent="0.3">
      <c r="A7" s="200"/>
      <c r="B7" s="201" t="s">
        <v>5</v>
      </c>
      <c r="C7" s="201"/>
      <c r="D7" s="201"/>
      <c r="E7" s="201"/>
      <c r="F7" s="201"/>
      <c r="G7" s="201"/>
      <c r="H7" s="201"/>
      <c r="I7" s="201"/>
      <c r="J7" s="201"/>
      <c r="K7" s="201"/>
    </row>
    <row r="8" spans="1:13" ht="14.4" x14ac:dyDescent="0.3">
      <c r="A8" s="208"/>
      <c r="B8" s="201"/>
      <c r="C8" s="201"/>
      <c r="D8" s="201"/>
      <c r="E8" s="201"/>
      <c r="F8" s="201"/>
      <c r="G8" s="201"/>
      <c r="H8" s="201"/>
      <c r="I8" s="201"/>
      <c r="J8" s="201"/>
      <c r="K8" s="201"/>
    </row>
    <row r="9" spans="1:13" ht="14.4" x14ac:dyDescent="0.3">
      <c r="A9" s="200"/>
      <c r="B9" s="205" t="s">
        <v>6</v>
      </c>
      <c r="C9" s="206"/>
      <c r="D9" s="206"/>
      <c r="E9" s="206"/>
      <c r="F9" s="206"/>
      <c r="G9" s="206"/>
      <c r="H9" s="206"/>
      <c r="I9" s="206"/>
      <c r="J9" s="206"/>
      <c r="K9" s="206"/>
      <c r="L9" s="207"/>
      <c r="M9" s="207"/>
    </row>
    <row r="10" spans="1:13" ht="14.4" x14ac:dyDescent="0.3">
      <c r="A10" s="200">
        <v>1</v>
      </c>
      <c r="B10" s="209" t="s">
        <v>7</v>
      </c>
      <c r="C10" s="209"/>
      <c r="D10" s="209"/>
      <c r="E10" s="209"/>
      <c r="F10" s="209"/>
      <c r="G10" s="201"/>
      <c r="H10" s="201"/>
      <c r="I10" s="201"/>
      <c r="J10" s="201"/>
      <c r="K10" s="201"/>
    </row>
    <row r="11" spans="1:13" ht="14.4" x14ac:dyDescent="0.3">
      <c r="A11" s="200"/>
      <c r="B11" s="201"/>
      <c r="C11" s="201"/>
      <c r="D11" s="201"/>
      <c r="E11" s="201"/>
      <c r="F11" s="201"/>
      <c r="G11" s="201"/>
      <c r="H11" s="201"/>
      <c r="I11" s="201"/>
      <c r="J11" s="201"/>
      <c r="K11" s="201"/>
    </row>
    <row r="12" spans="1:13" ht="14.4" x14ac:dyDescent="0.3">
      <c r="A12" s="200">
        <f>+A10+1</f>
        <v>2</v>
      </c>
      <c r="B12" s="210" t="s">
        <v>8</v>
      </c>
      <c r="C12" s="210"/>
      <c r="D12" s="204"/>
      <c r="E12" s="204"/>
      <c r="F12" s="204"/>
      <c r="G12" s="201"/>
      <c r="H12" s="201"/>
      <c r="I12" s="201"/>
      <c r="J12" s="211"/>
      <c r="K12" s="201"/>
    </row>
    <row r="13" spans="1:13" ht="14.4" x14ac:dyDescent="0.3">
      <c r="A13" s="200"/>
      <c r="B13" s="212" t="s">
        <v>9</v>
      </c>
      <c r="C13" s="212"/>
      <c r="D13" s="213"/>
      <c r="E13" s="213"/>
      <c r="F13" s="213"/>
      <c r="G13" s="211" t="s">
        <v>10</v>
      </c>
      <c r="H13" s="214">
        <v>2027</v>
      </c>
      <c r="I13" s="215">
        <v>46752</v>
      </c>
      <c r="J13" s="201" t="s">
        <v>11</v>
      </c>
      <c r="K13" s="201"/>
    </row>
    <row r="14" spans="1:13" ht="14.4" x14ac:dyDescent="0.3">
      <c r="A14" s="200"/>
      <c r="B14" s="212" t="s">
        <v>12</v>
      </c>
      <c r="C14" s="212"/>
      <c r="D14" s="213"/>
      <c r="E14" s="213"/>
      <c r="F14" s="213"/>
      <c r="G14" s="211" t="s">
        <v>13</v>
      </c>
      <c r="H14" s="201">
        <f>+H13-1</f>
        <v>2026</v>
      </c>
      <c r="I14" s="215">
        <v>46387</v>
      </c>
      <c r="J14" s="201" t="s">
        <v>14</v>
      </c>
      <c r="K14" s="201"/>
    </row>
    <row r="15" spans="1:13" ht="14.4" x14ac:dyDescent="0.3">
      <c r="A15" s="200"/>
      <c r="B15" s="212" t="s">
        <v>15</v>
      </c>
      <c r="C15" s="212"/>
      <c r="D15" s="213"/>
      <c r="E15" s="213"/>
      <c r="F15" s="213"/>
      <c r="G15" s="211" t="s">
        <v>16</v>
      </c>
      <c r="H15" s="201">
        <f t="shared" ref="H15:H17" si="0">+H14-1</f>
        <v>2025</v>
      </c>
      <c r="I15" s="215">
        <v>46022</v>
      </c>
      <c r="J15" s="201" t="s">
        <v>17</v>
      </c>
      <c r="K15" s="201"/>
    </row>
    <row r="16" spans="1:13" ht="14.4" x14ac:dyDescent="0.3">
      <c r="A16" s="200"/>
      <c r="B16" s="212" t="s">
        <v>18</v>
      </c>
      <c r="C16" s="212"/>
      <c r="D16" s="212"/>
      <c r="E16" s="212"/>
      <c r="F16" s="212"/>
      <c r="G16" s="211" t="s">
        <v>19</v>
      </c>
      <c r="H16" s="201">
        <f t="shared" si="0"/>
        <v>2024</v>
      </c>
      <c r="I16" s="215">
        <v>45657</v>
      </c>
      <c r="J16" s="201" t="s">
        <v>20</v>
      </c>
      <c r="K16" s="201"/>
    </row>
    <row r="17" spans="1:13" ht="14.4" x14ac:dyDescent="0.3">
      <c r="A17" s="200"/>
      <c r="B17" s="212" t="s">
        <v>21</v>
      </c>
      <c r="C17" s="212"/>
      <c r="D17" s="212"/>
      <c r="E17" s="212"/>
      <c r="F17" s="212"/>
      <c r="G17" s="211" t="s">
        <v>22</v>
      </c>
      <c r="H17" s="201">
        <f t="shared" si="0"/>
        <v>2023</v>
      </c>
      <c r="I17" s="215">
        <v>45291</v>
      </c>
      <c r="J17" s="201" t="s">
        <v>23</v>
      </c>
      <c r="K17" s="201"/>
      <c r="M17"/>
    </row>
    <row r="18" spans="1:13" ht="14.4" x14ac:dyDescent="0.3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1"/>
      <c r="M18"/>
    </row>
    <row r="20" spans="1:13" ht="14.4" x14ac:dyDescent="0.3">
      <c r="A20" s="200">
        <f>+A12+1</f>
        <v>3</v>
      </c>
      <c r="B20" s="209" t="s">
        <v>24</v>
      </c>
      <c r="C20" s="209"/>
      <c r="D20" s="209"/>
      <c r="E20" s="209"/>
      <c r="F20" s="209"/>
    </row>
    <row r="25" spans="1:13" ht="14.4" x14ac:dyDescent="0.3">
      <c r="B25" s="205" t="s">
        <v>25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7"/>
      <c r="M25" s="207"/>
    </row>
    <row r="27" spans="1:13" ht="13.8" x14ac:dyDescent="0.3">
      <c r="B27" s="128" t="s">
        <v>26</v>
      </c>
      <c r="F27" s="197">
        <v>2024</v>
      </c>
      <c r="G27" s="197">
        <v>2025</v>
      </c>
      <c r="H27" s="198">
        <v>2026</v>
      </c>
      <c r="I27" s="197">
        <v>2027</v>
      </c>
    </row>
    <row r="28" spans="1:13" x14ac:dyDescent="0.25">
      <c r="B28" s="202" t="s">
        <v>27</v>
      </c>
      <c r="F28" s="273">
        <f>+'MFR B-3 13 Mth Avg Variance'!D78</f>
        <v>27471504.318548895</v>
      </c>
      <c r="G28" s="273">
        <f>+'MFR B-3 13 Mth Avg Variance'!E78</f>
        <v>28729168.673055109</v>
      </c>
      <c r="H28" s="273">
        <f>+'MFR B-3 13 Mth Avg Variance'!F78</f>
        <v>30397538.200159807</v>
      </c>
      <c r="I28" s="273">
        <f>+'MFR B-3 13 Mth Avg Variance'!G78</f>
        <v>31935965.485967726</v>
      </c>
    </row>
    <row r="29" spans="1:13" x14ac:dyDescent="0.25">
      <c r="B29" s="202" t="s">
        <v>28</v>
      </c>
      <c r="F29" s="273">
        <f>+'MFR B-3 13 Mth Avg Variance'!D146</f>
        <v>27471504.319338933</v>
      </c>
      <c r="G29" s="273">
        <f>+'MFR B-3 13 Mth Avg Variance'!E146</f>
        <v>28729168.673845112</v>
      </c>
      <c r="H29" s="273">
        <f>+'MFR B-3 13 Mth Avg Variance'!F146</f>
        <v>30397538.200949799</v>
      </c>
      <c r="I29" s="273">
        <f>+'MFR B-3 13 Mth Avg Variance'!G146</f>
        <v>31935965.486757696</v>
      </c>
    </row>
    <row r="30" spans="1:13" x14ac:dyDescent="0.25">
      <c r="B30" s="202" t="s">
        <v>29</v>
      </c>
      <c r="F30" s="218">
        <f>+F28-F29</f>
        <v>-7.9003721475601196E-4</v>
      </c>
      <c r="G30" s="218">
        <f t="shared" ref="G30:I30" si="1">+G28-G29</f>
        <v>-7.9000368714332581E-4</v>
      </c>
      <c r="H30" s="218">
        <f t="shared" si="1"/>
        <v>-7.8999251127243042E-4</v>
      </c>
      <c r="I30" s="218">
        <f t="shared" si="1"/>
        <v>-7.8997015953063965E-4</v>
      </c>
    </row>
    <row r="33" spans="2:9" ht="13.8" x14ac:dyDescent="0.3">
      <c r="B33" s="128" t="s">
        <v>30</v>
      </c>
      <c r="F33" s="197">
        <v>2024</v>
      </c>
      <c r="G33" s="197">
        <v>2025</v>
      </c>
      <c r="H33" s="198">
        <v>2026</v>
      </c>
      <c r="I33" s="197">
        <v>2027</v>
      </c>
    </row>
    <row r="34" spans="2:9" x14ac:dyDescent="0.25">
      <c r="B34" s="202" t="s">
        <v>27</v>
      </c>
      <c r="F34" s="273">
        <v>27471504.318548895</v>
      </c>
      <c r="G34" s="273">
        <v>28729168.673055109</v>
      </c>
      <c r="H34" s="273">
        <v>30397538.200159807</v>
      </c>
      <c r="I34" s="273">
        <v>31935965.485967726</v>
      </c>
    </row>
    <row r="35" spans="2:9" x14ac:dyDescent="0.25">
      <c r="B35" s="202" t="s">
        <v>28</v>
      </c>
      <c r="F35" s="273">
        <v>27471504.319338933</v>
      </c>
      <c r="G35" s="273">
        <v>28729168.673845112</v>
      </c>
      <c r="H35" s="273">
        <v>30397538.200949799</v>
      </c>
      <c r="I35" s="273">
        <v>31935965.486757696</v>
      </c>
    </row>
    <row r="36" spans="2:9" x14ac:dyDescent="0.25">
      <c r="B36" s="202" t="s">
        <v>29</v>
      </c>
      <c r="F36" s="218">
        <f>+F34-F35</f>
        <v>-7.9003721475601196E-4</v>
      </c>
      <c r="G36" s="218">
        <f t="shared" ref="G36" si="2">+G34-G35</f>
        <v>-7.9000368714332581E-4</v>
      </c>
      <c r="H36" s="218">
        <f t="shared" ref="H36" si="3">+H34-H35</f>
        <v>-7.8999251127243042E-4</v>
      </c>
      <c r="I36" s="218">
        <f t="shared" ref="I36" si="4">+I34-I35</f>
        <v>-7.8997015953063965E-4</v>
      </c>
    </row>
  </sheetData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0C16-85BB-41AF-9796-680C5D62D8A1}">
  <dimension ref="A1:R49"/>
  <sheetViews>
    <sheetView tabSelected="1" workbookViewId="0">
      <selection activeCell="P33" sqref="P33"/>
    </sheetView>
  </sheetViews>
  <sheetFormatPr defaultColWidth="9.109375" defaultRowHeight="13.8" outlineLevelCol="1" x14ac:dyDescent="0.3"/>
  <cols>
    <col min="1" max="1" width="3.6640625" style="3" customWidth="1"/>
    <col min="2" max="2" width="15.44140625" style="3" customWidth="1"/>
    <col min="3" max="3" width="31.44140625" style="3" bestFit="1" customWidth="1"/>
    <col min="4" max="4" width="9.77734375" style="3" hidden="1" customWidth="1" outlineLevel="1"/>
    <col min="5" max="5" width="14.33203125" style="3" customWidth="1" collapsed="1"/>
    <col min="6" max="6" width="5.109375" style="3" customWidth="1"/>
    <col min="7" max="7" width="14" style="3" customWidth="1"/>
    <col min="8" max="8" width="5.109375" style="3" customWidth="1"/>
    <col min="9" max="9" width="11.6640625" style="3" customWidth="1"/>
    <col min="10" max="10" width="5.77734375" style="3" customWidth="1"/>
    <col min="11" max="11" width="11.6640625" style="3" customWidth="1"/>
    <col min="12" max="12" width="10.109375" style="3" customWidth="1"/>
    <col min="13" max="15" width="11.6640625" style="3" customWidth="1"/>
    <col min="16" max="16" width="12.109375" style="3" bestFit="1" customWidth="1"/>
    <col min="17" max="17" width="14.109375" style="3" customWidth="1"/>
    <col min="18" max="16384" width="9.109375" style="3"/>
  </cols>
  <sheetData>
    <row r="1" spans="1:17" ht="12.75" customHeight="1" x14ac:dyDescent="0.4">
      <c r="A1" s="1" t="s">
        <v>31</v>
      </c>
      <c r="B1" s="2"/>
      <c r="C1" s="2"/>
      <c r="D1" s="2"/>
      <c r="E1" s="1"/>
      <c r="F1" s="288" t="s">
        <v>32</v>
      </c>
      <c r="G1" s="288"/>
      <c r="H1" s="288"/>
      <c r="I1" s="288"/>
      <c r="J1" s="288"/>
      <c r="K1" s="288"/>
      <c r="L1" s="1"/>
      <c r="M1" s="1"/>
      <c r="N1" s="1"/>
      <c r="O1" s="287" t="s">
        <v>33</v>
      </c>
      <c r="P1" s="287"/>
    </row>
    <row r="2" spans="1:17" ht="12.75" customHeight="1" x14ac:dyDescent="0.3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2.75" customHeight="1" x14ac:dyDescent="0.3">
      <c r="A3" s="3" t="s">
        <v>34</v>
      </c>
      <c r="B3" s="8"/>
      <c r="C3" s="8"/>
      <c r="D3" s="8"/>
      <c r="E3" s="9" t="s">
        <v>35</v>
      </c>
      <c r="F3" s="289" t="s">
        <v>36</v>
      </c>
      <c r="G3" s="289"/>
      <c r="H3" s="289"/>
      <c r="I3" s="289"/>
      <c r="J3" s="289"/>
      <c r="K3" s="289"/>
      <c r="L3" s="10"/>
      <c r="M3" s="161"/>
      <c r="N3" s="161" t="s">
        <v>37</v>
      </c>
      <c r="O3" s="11"/>
      <c r="P3" s="11"/>
      <c r="Q3" s="11"/>
    </row>
    <row r="4" spans="1:17" x14ac:dyDescent="0.3">
      <c r="B4" s="8"/>
      <c r="C4" s="8"/>
      <c r="D4" s="8"/>
      <c r="E4" s="13"/>
      <c r="F4" s="290"/>
      <c r="G4" s="290"/>
      <c r="H4" s="290"/>
      <c r="I4" s="290"/>
      <c r="J4" s="290"/>
      <c r="K4" s="290"/>
      <c r="L4" s="14"/>
      <c r="M4" s="17" t="s">
        <v>38</v>
      </c>
      <c r="N4" s="15" t="str">
        <f>+'Inputs &amp; Tie Points'!B13</f>
        <v>Projected Test Year 3 Ended</v>
      </c>
      <c r="P4" s="18">
        <f>+'Inputs &amp; Tie Points'!I13</f>
        <v>46752</v>
      </c>
      <c r="Q4" s="11"/>
    </row>
    <row r="5" spans="1:17" ht="12.75" customHeight="1" x14ac:dyDescent="0.35">
      <c r="A5" s="3" t="s">
        <v>39</v>
      </c>
      <c r="B5" s="19"/>
      <c r="C5" s="19"/>
      <c r="D5" s="19"/>
      <c r="E5" s="20"/>
      <c r="F5" s="290"/>
      <c r="G5" s="290"/>
      <c r="H5" s="290"/>
      <c r="I5" s="290"/>
      <c r="J5" s="290"/>
      <c r="K5" s="290"/>
      <c r="L5" s="14"/>
      <c r="M5" s="17" t="s">
        <v>40</v>
      </c>
      <c r="N5" s="15" t="str">
        <f>+'Inputs &amp; Tie Points'!B14</f>
        <v>Projected Test Year 2 Ended</v>
      </c>
      <c r="P5" s="18">
        <f>+'Inputs &amp; Tie Points'!I14</f>
        <v>46387</v>
      </c>
      <c r="Q5" s="18"/>
    </row>
    <row r="6" spans="1:17" x14ac:dyDescent="0.3">
      <c r="A6" s="21"/>
      <c r="F6" s="290"/>
      <c r="G6" s="290"/>
      <c r="H6" s="290"/>
      <c r="I6" s="290"/>
      <c r="J6" s="290"/>
      <c r="K6" s="290"/>
      <c r="L6" s="14"/>
      <c r="M6" s="17" t="s">
        <v>40</v>
      </c>
      <c r="N6" s="15" t="str">
        <f>+'Inputs &amp; Tie Points'!B15</f>
        <v>Projected Test Year 1 Ended</v>
      </c>
      <c r="P6" s="18">
        <f>+'Inputs &amp; Tie Points'!I15</f>
        <v>46022</v>
      </c>
      <c r="Q6" s="18"/>
    </row>
    <row r="7" spans="1:17" ht="12.75" customHeight="1" x14ac:dyDescent="0.3">
      <c r="A7" s="18" t="str">
        <f>+'Inputs &amp; Tie Points'!B10</f>
        <v>DOCKET NO.: 20240025-EI</v>
      </c>
      <c r="G7" s="22"/>
      <c r="L7" s="17"/>
      <c r="M7" s="17" t="s">
        <v>40</v>
      </c>
      <c r="N7" s="15" t="str">
        <f>+'Inputs &amp; Tie Points'!B16</f>
        <v>Prior Year Ended</v>
      </c>
      <c r="P7" s="18">
        <f>+'Inputs &amp; Tie Points'!I16</f>
        <v>45657</v>
      </c>
      <c r="Q7" s="18"/>
    </row>
    <row r="8" spans="1:17" ht="12.75" customHeight="1" x14ac:dyDescent="0.3">
      <c r="G8" s="22" t="s">
        <v>41</v>
      </c>
      <c r="H8" s="22"/>
      <c r="L8" s="23"/>
      <c r="M8" s="17" t="s">
        <v>40</v>
      </c>
      <c r="N8" s="15" t="str">
        <f>+'Inputs &amp; Tie Points'!B17</f>
        <v>Historical Year Ended</v>
      </c>
      <c r="O8" s="18"/>
      <c r="P8" s="18">
        <f>+'Inputs &amp; Tie Points'!I17</f>
        <v>45291</v>
      </c>
      <c r="Q8" s="18"/>
    </row>
    <row r="9" spans="1:17" ht="12.75" customHeight="1" x14ac:dyDescent="0.3">
      <c r="G9" s="22"/>
      <c r="H9" s="22"/>
      <c r="L9" s="23"/>
      <c r="M9" s="23"/>
      <c r="N9" s="23"/>
      <c r="O9" s="23"/>
      <c r="P9" s="23"/>
      <c r="Q9" s="18"/>
    </row>
    <row r="10" spans="1:17" ht="12.75" customHeight="1" x14ac:dyDescent="0.3">
      <c r="G10" s="22"/>
      <c r="H10" s="22"/>
      <c r="L10" s="23"/>
      <c r="M10" s="17"/>
      <c r="N10" s="15"/>
      <c r="O10" s="18"/>
      <c r="P10" s="18"/>
      <c r="Q10" s="18"/>
    </row>
    <row r="11" spans="1:17" ht="12.75" customHeight="1" x14ac:dyDescent="0.3">
      <c r="G11" s="22"/>
      <c r="H11" s="22"/>
      <c r="L11" s="23"/>
      <c r="M11" s="17"/>
      <c r="N11" s="216" t="str">
        <f>+'Inputs &amp; Tie Points'!B20</f>
        <v>Witness:  O'Hara</v>
      </c>
      <c r="O11" s="18"/>
      <c r="P11" s="18"/>
      <c r="Q11" s="18"/>
    </row>
    <row r="12" spans="1:17" s="165" customFormat="1" x14ac:dyDescent="0.3">
      <c r="A12" s="187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17"/>
      <c r="N12" s="17"/>
      <c r="O12" s="70"/>
      <c r="P12" s="70"/>
      <c r="Q12" s="188"/>
    </row>
    <row r="13" spans="1:17" s="165" customFormat="1" x14ac:dyDescent="0.25">
      <c r="A13" s="188"/>
      <c r="B13" s="217">
        <v>-1</v>
      </c>
      <c r="C13" s="217">
        <f>+B13-1</f>
        <v>-2</v>
      </c>
      <c r="D13" s="217"/>
      <c r="E13" s="217">
        <f>+C13-1</f>
        <v>-3</v>
      </c>
      <c r="F13" s="25"/>
      <c r="G13" s="217">
        <f>+E13-1</f>
        <v>-4</v>
      </c>
      <c r="H13" s="25"/>
      <c r="I13" s="217">
        <f>+G13-1</f>
        <v>-5</v>
      </c>
      <c r="J13" s="25"/>
      <c r="K13" s="217">
        <f>+I13-1</f>
        <v>-6</v>
      </c>
      <c r="L13" s="26"/>
      <c r="M13" s="217">
        <f>+K13-1</f>
        <v>-7</v>
      </c>
      <c r="N13" s="25"/>
      <c r="O13" s="25"/>
      <c r="P13" s="25"/>
      <c r="Q13" s="188"/>
    </row>
    <row r="14" spans="1:17" s="165" customFormat="1" x14ac:dyDescent="0.25">
      <c r="A14" s="188"/>
      <c r="B14" s="189"/>
      <c r="C14" s="189"/>
      <c r="D14" s="197" t="str">
        <f>+'MFR B-3 13 Mth Avg Variance'!G12</f>
        <v>Year 2027</v>
      </c>
      <c r="E14" s="46" t="s">
        <v>42</v>
      </c>
      <c r="F14" s="189"/>
      <c r="G14" s="46" t="s">
        <v>43</v>
      </c>
      <c r="H14" s="189"/>
      <c r="I14" s="189"/>
      <c r="J14" s="189"/>
      <c r="K14" s="189"/>
      <c r="L14" s="46"/>
      <c r="M14" s="46"/>
      <c r="N14" s="189"/>
      <c r="O14" s="189"/>
      <c r="P14" s="189"/>
      <c r="Q14" s="188"/>
    </row>
    <row r="15" spans="1:17" s="165" customFormat="1" x14ac:dyDescent="0.25">
      <c r="A15" s="190" t="s">
        <v>44</v>
      </c>
      <c r="B15" s="190" t="s">
        <v>45</v>
      </c>
      <c r="C15" s="190"/>
      <c r="D15" s="197" t="str">
        <f>+'MFR B-3 13 Mth Avg Variance'!F12</f>
        <v>Year 2026</v>
      </c>
      <c r="E15" s="190" t="s">
        <v>46</v>
      </c>
      <c r="F15" s="191"/>
      <c r="G15" s="190" t="s">
        <v>46</v>
      </c>
      <c r="H15" s="191"/>
      <c r="I15" s="190" t="s">
        <v>47</v>
      </c>
      <c r="J15" s="190"/>
      <c r="K15" s="60" t="s">
        <v>48</v>
      </c>
      <c r="L15" s="60"/>
      <c r="M15" s="60" t="s">
        <v>49</v>
      </c>
      <c r="N15" s="190"/>
      <c r="O15" s="190"/>
      <c r="P15" s="190"/>
      <c r="Q15" s="192"/>
    </row>
    <row r="16" spans="1:17" s="165" customFormat="1" x14ac:dyDescent="0.25">
      <c r="A16" s="193" t="s">
        <v>50</v>
      </c>
      <c r="B16" s="27" t="s">
        <v>50</v>
      </c>
      <c r="C16" s="27" t="s">
        <v>51</v>
      </c>
      <c r="D16" s="27"/>
      <c r="E16" s="45">
        <f>+P4</f>
        <v>46752</v>
      </c>
      <c r="F16" s="27"/>
      <c r="G16" s="45">
        <f>+P5</f>
        <v>46387</v>
      </c>
      <c r="H16" s="27"/>
      <c r="I16" s="66" t="s">
        <v>52</v>
      </c>
      <c r="J16" s="66"/>
      <c r="K16" s="66" t="s">
        <v>53</v>
      </c>
      <c r="L16" s="64"/>
      <c r="M16" s="64" t="s">
        <v>54</v>
      </c>
      <c r="N16" s="27"/>
      <c r="O16" s="27"/>
      <c r="P16" s="27"/>
      <c r="Q16" s="192"/>
    </row>
    <row r="17" spans="1:18" s="165" customFormat="1" x14ac:dyDescent="0.3">
      <c r="A17" s="169">
        <v>1</v>
      </c>
      <c r="B17" s="244">
        <f>+'MFR B-3 13 Mth Avg Variance'!B19</f>
        <v>107</v>
      </c>
      <c r="C17" s="220" t="str">
        <f>VLOOKUP($B17,'MFR B-3 13 Mth Avg Variance'!B:R,2,FALSE)</f>
        <v>Construction Work in Progress-Electric</v>
      </c>
      <c r="D17" s="152"/>
      <c r="E17" s="220">
        <f>VLOOKUP($B17,'MFR B-3 13 Mth Avg Variance'!$B:$G,MATCH($D$14,'MFR B-3 13 Mth Avg Variance'!$B$12:$G$12,0),FALSE)</f>
        <v>1851330.5892315311</v>
      </c>
      <c r="F17" s="34"/>
      <c r="G17" s="220">
        <f>VLOOKUP($B17,'MFR B-3 13 Mth Avg Variance'!$B:$G,MATCH(D$15,'MFR B-3 13 Mth Avg Variance'!$B$12:$G$12,0),FALSE)</f>
        <v>1484391.2994906264</v>
      </c>
      <c r="H17" s="69"/>
      <c r="I17" s="144">
        <f>+E17-G17</f>
        <v>366939.2897409047</v>
      </c>
      <c r="J17" s="32"/>
      <c r="K17" s="186">
        <f>ABS(I17/G17)</f>
        <v>0.24719849130537283</v>
      </c>
      <c r="L17" s="32"/>
      <c r="M17" s="40" t="s">
        <v>55</v>
      </c>
      <c r="N17" s="32"/>
      <c r="O17" s="32"/>
      <c r="P17" s="194"/>
      <c r="Q17" s="192"/>
    </row>
    <row r="18" spans="1:18" s="165" customFormat="1" x14ac:dyDescent="0.3">
      <c r="A18" s="169">
        <f t="shared" ref="A18:A48" si="0">A17+1</f>
        <v>2</v>
      </c>
      <c r="B18" s="164"/>
      <c r="E18" s="166"/>
      <c r="F18" s="166"/>
      <c r="G18" s="166"/>
      <c r="H18" s="166"/>
      <c r="I18" s="166"/>
      <c r="J18" s="39"/>
      <c r="L18" s="39"/>
      <c r="M18" s="69"/>
      <c r="N18" s="39"/>
      <c r="O18" s="39"/>
      <c r="P18" s="171"/>
      <c r="Q18" s="192"/>
    </row>
    <row r="19" spans="1:18" s="165" customFormat="1" x14ac:dyDescent="0.3">
      <c r="A19" s="169">
        <f t="shared" si="0"/>
        <v>3</v>
      </c>
      <c r="B19" s="108">
        <v>145</v>
      </c>
      <c r="C19" s="220" t="str">
        <f>VLOOKUP($B19,'MFR B-3 13 Mth Avg Variance'!B:R,2,FALSE)</f>
        <v>Notes Receivable from Associated Co</v>
      </c>
      <c r="D19" s="152"/>
      <c r="E19" s="220">
        <f>VLOOKUP($B19,'MFR B-3 13 Mth Avg Variance'!$B:$G,MATCH($D$14,'MFR B-3 13 Mth Avg Variance'!$B$12:$G$12,0),FALSE)</f>
        <v>97586.109724800132</v>
      </c>
      <c r="F19" s="34"/>
      <c r="G19" s="220">
        <f>VLOOKUP($B19,'MFR B-3 13 Mth Avg Variance'!$B:$G,MATCH(D$15,'MFR B-3 13 Mth Avg Variance'!$B$12:$G$12,0),FALSE)</f>
        <v>112932.98761539084</v>
      </c>
      <c r="H19" s="69"/>
      <c r="I19" s="144">
        <f>+E19-G19</f>
        <v>-15346.877890590709</v>
      </c>
      <c r="J19" s="39"/>
      <c r="K19" s="186">
        <f>ABS(I19/G19)</f>
        <v>0.13589366769306288</v>
      </c>
      <c r="L19" s="39"/>
      <c r="M19" s="40" t="s">
        <v>56</v>
      </c>
      <c r="N19" s="39"/>
      <c r="O19" s="39"/>
      <c r="P19" s="171"/>
      <c r="Q19" s="192"/>
    </row>
    <row r="20" spans="1:18" s="165" customFormat="1" x14ac:dyDescent="0.3">
      <c r="A20" s="169">
        <f t="shared" si="0"/>
        <v>4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39"/>
      <c r="O20" s="39"/>
      <c r="P20" s="167"/>
      <c r="Q20" s="192"/>
      <c r="R20" s="3"/>
    </row>
    <row r="21" spans="1:18" s="165" customFormat="1" x14ac:dyDescent="0.3">
      <c r="A21" s="169">
        <f t="shared" si="0"/>
        <v>5</v>
      </c>
      <c r="B21" s="184">
        <f>+'MFR B-3 13 Mth Avg Variance'!B102</f>
        <v>230</v>
      </c>
      <c r="C21" s="220" t="str">
        <f>VLOOKUP($B21,'MFR B-3 13 Mth Avg Variance'!B:R,2,FALSE)</f>
        <v>Asset Retirement Obligations</v>
      </c>
      <c r="D21" s="152"/>
      <c r="E21" s="220">
        <f>VLOOKUP($B21,'MFR B-3 13 Mth Avg Variance'!$B:$G,MATCH($D$14,'MFR B-3 13 Mth Avg Variance'!$B$12:$G$12,0),FALSE)</f>
        <v>97150.176340000224</v>
      </c>
      <c r="F21" s="34"/>
      <c r="G21" s="220">
        <f>VLOOKUP($B21,'MFR B-3 13 Mth Avg Variance'!$B:$G,MATCH(D$15,'MFR B-3 13 Mth Avg Variance'!$B$12:$G$12,0),FALSE)</f>
        <v>115670.17633999971</v>
      </c>
      <c r="H21" s="69"/>
      <c r="I21" s="144">
        <f>+E21-G21</f>
        <v>-18519.999999999491</v>
      </c>
      <c r="J21" s="39"/>
      <c r="K21" s="186">
        <f>ABS(I21/G21)</f>
        <v>0.16011041554533464</v>
      </c>
      <c r="L21" s="39"/>
      <c r="M21" s="40" t="s">
        <v>57</v>
      </c>
      <c r="N21" s="39"/>
      <c r="O21" s="39"/>
      <c r="P21" s="171"/>
      <c r="Q21" s="192"/>
      <c r="R21" s="3"/>
    </row>
    <row r="22" spans="1:18" s="165" customFormat="1" x14ac:dyDescent="0.3">
      <c r="A22" s="169">
        <f t="shared" si="0"/>
        <v>6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8"/>
      <c r="O22" s="168"/>
      <c r="P22" s="168"/>
      <c r="Q22" s="192"/>
      <c r="R22" s="168"/>
    </row>
    <row r="23" spans="1:18" s="165" customFormat="1" x14ac:dyDescent="0.3">
      <c r="A23" s="169">
        <f t="shared" si="0"/>
        <v>7</v>
      </c>
      <c r="B23" s="184">
        <f>+'MFR B-3 13 Mth Avg Variance'!B120</f>
        <v>233</v>
      </c>
      <c r="C23" s="220" t="str">
        <f>VLOOKUP($B23,'MFR B-3 13 Mth Avg Variance'!B:R,2,FALSE)</f>
        <v>Notes Payable to Associated Co</v>
      </c>
      <c r="D23" s="152"/>
      <c r="E23" s="220">
        <f>VLOOKUP($B23,'MFR B-3 13 Mth Avg Variance'!$B:$G,MATCH($D$14,'MFR B-3 13 Mth Avg Variance'!$B$12:$G$12,0),FALSE)</f>
        <v>393153.62232953735</v>
      </c>
      <c r="F23" s="34"/>
      <c r="G23" s="220">
        <f>VLOOKUP($B23,'MFR B-3 13 Mth Avg Variance'!$B:$G,MATCH(D$15,'MFR B-3 13 Mth Avg Variance'!$B$12:$G$12,0),FALSE)</f>
        <v>123463.11648602215</v>
      </c>
      <c r="H23" s="69"/>
      <c r="I23" s="144">
        <f>+E23-G23</f>
        <v>269690.50584351522</v>
      </c>
      <c r="J23" s="39"/>
      <c r="K23" s="186">
        <f>ABS(I23/G23)</f>
        <v>2.1843811619160625</v>
      </c>
      <c r="L23" s="39"/>
      <c r="M23" s="40" t="s">
        <v>58</v>
      </c>
      <c r="Q23" s="192"/>
      <c r="R23" s="168"/>
    </row>
    <row r="24" spans="1:18" s="165" customFormat="1" x14ac:dyDescent="0.3">
      <c r="A24" s="169">
        <f t="shared" si="0"/>
        <v>8</v>
      </c>
      <c r="Q24" s="192"/>
      <c r="R24" s="168"/>
    </row>
    <row r="25" spans="1:18" s="165" customFormat="1" x14ac:dyDescent="0.3">
      <c r="A25" s="169">
        <f t="shared" si="0"/>
        <v>9</v>
      </c>
      <c r="B25" s="184">
        <f>+'MFR B-3 13 Mth Avg Variance'!B143</f>
        <v>283</v>
      </c>
      <c r="C25" s="220" t="str">
        <f>VLOOKUP($B25,'MFR B-3 13 Mth Avg Variance'!B:R,2,FALSE)</f>
        <v>ADIT - Other</v>
      </c>
      <c r="D25" s="152"/>
      <c r="E25" s="220">
        <f>VLOOKUP($B25,'MFR B-3 13 Mth Avg Variance'!$B:$G,MATCH($D$14,'MFR B-3 13 Mth Avg Variance'!$B$12:$G$12,0),FALSE)</f>
        <v>1335127.5745325973</v>
      </c>
      <c r="F25" s="34"/>
      <c r="G25" s="220">
        <f>VLOOKUP($B25,'MFR B-3 13 Mth Avg Variance'!$B:$G,MATCH(D$15,'MFR B-3 13 Mth Avg Variance'!$B$12:$G$12,0),FALSE)</f>
        <v>1152871.6571401437</v>
      </c>
      <c r="H25" s="69"/>
      <c r="I25" s="144">
        <f>+E25-G25</f>
        <v>182255.91739245364</v>
      </c>
      <c r="J25" s="39"/>
      <c r="K25" s="186">
        <f>ABS(I25/G25)</f>
        <v>0.15808864435488373</v>
      </c>
      <c r="L25" s="39"/>
      <c r="M25" s="40" t="s">
        <v>59</v>
      </c>
      <c r="N25" s="39"/>
      <c r="O25" s="39"/>
      <c r="P25" s="39"/>
      <c r="Q25" s="192"/>
      <c r="R25" s="3"/>
    </row>
    <row r="26" spans="1:18" s="165" customFormat="1" x14ac:dyDescent="0.3">
      <c r="A26" s="169">
        <f t="shared" si="0"/>
        <v>10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39"/>
      <c r="Q26" s="192"/>
      <c r="R26" s="3"/>
    </row>
    <row r="27" spans="1:18" s="165" customFormat="1" x14ac:dyDescent="0.3">
      <c r="A27" s="169">
        <f t="shared" si="0"/>
        <v>11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39"/>
      <c r="Q27" s="192"/>
      <c r="R27" s="3"/>
    </row>
    <row r="28" spans="1:18" s="165" customFormat="1" x14ac:dyDescent="0.3">
      <c r="A28" s="169">
        <f t="shared" si="0"/>
        <v>12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92"/>
      <c r="R28" s="3"/>
    </row>
    <row r="29" spans="1:18" s="165" customFormat="1" x14ac:dyDescent="0.3">
      <c r="A29" s="169">
        <f t="shared" si="0"/>
        <v>13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39"/>
      <c r="Q29" s="192"/>
      <c r="R29" s="3"/>
    </row>
    <row r="30" spans="1:18" s="165" customFormat="1" x14ac:dyDescent="0.3">
      <c r="A30" s="169">
        <f t="shared" si="0"/>
        <v>14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R30" s="3"/>
    </row>
    <row r="31" spans="1:18" s="165" customFormat="1" x14ac:dyDescent="0.25">
      <c r="A31" s="169">
        <f t="shared" si="0"/>
        <v>15</v>
      </c>
      <c r="R31" s="38"/>
    </row>
    <row r="32" spans="1:18" x14ac:dyDescent="0.3">
      <c r="A32" s="169">
        <f t="shared" si="0"/>
        <v>16</v>
      </c>
      <c r="C32" s="272" t="s">
        <v>60</v>
      </c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39"/>
      <c r="O32" s="39"/>
      <c r="P32" s="39"/>
      <c r="Q32" s="38"/>
      <c r="R32" s="38"/>
    </row>
    <row r="33" spans="1:18" x14ac:dyDescent="0.3">
      <c r="A33" s="169">
        <f t="shared" si="0"/>
        <v>17</v>
      </c>
      <c r="B33" s="245" t="s">
        <v>55</v>
      </c>
      <c r="C33" s="246" t="s">
        <v>61</v>
      </c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39"/>
      <c r="O33" s="39"/>
      <c r="P33" s="39"/>
      <c r="Q33" s="38"/>
      <c r="R33" s="38"/>
    </row>
    <row r="34" spans="1:18" x14ac:dyDescent="0.3">
      <c r="A34" s="169">
        <f t="shared" si="0"/>
        <v>18</v>
      </c>
      <c r="B34" s="245" t="s">
        <v>56</v>
      </c>
      <c r="C34" s="246" t="s">
        <v>62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39"/>
      <c r="O34" s="39"/>
      <c r="P34" s="39"/>
    </row>
    <row r="35" spans="1:18" x14ac:dyDescent="0.3">
      <c r="A35" s="169">
        <f t="shared" si="0"/>
        <v>19</v>
      </c>
      <c r="B35" s="245" t="str">
        <f>+M21</f>
        <v>(C)</v>
      </c>
      <c r="C35" s="246" t="s">
        <v>63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39"/>
      <c r="O35" s="39"/>
      <c r="P35" s="39"/>
    </row>
    <row r="36" spans="1:18" x14ac:dyDescent="0.3">
      <c r="A36" s="169">
        <f t="shared" si="0"/>
        <v>20</v>
      </c>
      <c r="B36" s="245" t="str">
        <f>+M23</f>
        <v>(D)</v>
      </c>
      <c r="C36" s="246" t="s">
        <v>62</v>
      </c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39"/>
      <c r="O36" s="39"/>
      <c r="P36" s="39"/>
    </row>
    <row r="37" spans="1:18" x14ac:dyDescent="0.3">
      <c r="A37" s="169">
        <f t="shared" si="0"/>
        <v>21</v>
      </c>
      <c r="B37" s="245" t="str">
        <f>+M25</f>
        <v>(E)</v>
      </c>
      <c r="C37" s="246" t="s">
        <v>64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32"/>
      <c r="O37" s="32"/>
      <c r="P37" s="32"/>
    </row>
    <row r="38" spans="1:18" x14ac:dyDescent="0.3">
      <c r="A38" s="169">
        <f t="shared" si="0"/>
        <v>22</v>
      </c>
      <c r="D38" s="253"/>
      <c r="E38" s="164"/>
      <c r="F38" s="164"/>
      <c r="G38" s="164"/>
      <c r="H38" s="164"/>
      <c r="I38" s="164"/>
      <c r="J38" s="164"/>
      <c r="K38" s="164"/>
      <c r="L38" s="164"/>
      <c r="M38" s="164"/>
      <c r="N38" s="32"/>
      <c r="O38" s="32"/>
      <c r="P38" s="32"/>
    </row>
    <row r="39" spans="1:18" x14ac:dyDescent="0.3">
      <c r="A39" s="28">
        <f t="shared" si="0"/>
        <v>23</v>
      </c>
    </row>
    <row r="40" spans="1:18" x14ac:dyDescent="0.3">
      <c r="A40" s="28">
        <f t="shared" si="0"/>
        <v>24</v>
      </c>
    </row>
    <row r="41" spans="1:18" x14ac:dyDescent="0.3">
      <c r="A41" s="28">
        <f t="shared" si="0"/>
        <v>25</v>
      </c>
      <c r="L41" s="39"/>
      <c r="M41" s="39"/>
      <c r="N41" s="32"/>
      <c r="O41" s="32"/>
      <c r="P41" s="32"/>
    </row>
    <row r="42" spans="1:18" x14ac:dyDescent="0.3">
      <c r="A42" s="28">
        <f t="shared" si="0"/>
        <v>26</v>
      </c>
    </row>
    <row r="43" spans="1:18" x14ac:dyDescent="0.3">
      <c r="A43" s="28">
        <f t="shared" si="0"/>
        <v>27</v>
      </c>
      <c r="L43" s="39"/>
      <c r="M43" s="39"/>
      <c r="N43" s="32"/>
      <c r="O43" s="32"/>
      <c r="P43" s="32"/>
    </row>
    <row r="44" spans="1:18" x14ac:dyDescent="0.3">
      <c r="A44" s="28">
        <f t="shared" si="0"/>
        <v>28</v>
      </c>
      <c r="B44" s="28"/>
      <c r="C44" s="36"/>
      <c r="D44" s="36"/>
      <c r="E44" s="37"/>
      <c r="F44" s="37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8" x14ac:dyDescent="0.3">
      <c r="A45" s="28">
        <f t="shared" si="0"/>
        <v>29</v>
      </c>
      <c r="B45" s="28"/>
      <c r="C45" s="36"/>
      <c r="D45" s="36"/>
      <c r="E45" s="37"/>
      <c r="F45" s="37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8" x14ac:dyDescent="0.3">
      <c r="A46" s="28">
        <f t="shared" si="0"/>
        <v>30</v>
      </c>
      <c r="B46" s="28"/>
      <c r="C46" s="36"/>
      <c r="D46" s="36"/>
      <c r="E46" s="37"/>
      <c r="F46" s="37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8" x14ac:dyDescent="0.3">
      <c r="A47" s="28">
        <f t="shared" si="0"/>
        <v>31</v>
      </c>
      <c r="B47" s="28"/>
      <c r="C47" s="36"/>
      <c r="D47" s="36"/>
      <c r="E47" s="37"/>
      <c r="F47" s="37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8" x14ac:dyDescent="0.3">
      <c r="A48" s="28">
        <f t="shared" si="0"/>
        <v>32</v>
      </c>
      <c r="B48" s="28"/>
      <c r="C48" s="36"/>
      <c r="D48" s="36"/>
      <c r="E48" s="37"/>
      <c r="F48" s="37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x14ac:dyDescent="0.3">
      <c r="A49" s="283" t="s">
        <v>65</v>
      </c>
      <c r="B49" s="284"/>
      <c r="C49" s="283"/>
      <c r="D49" s="283"/>
      <c r="E49" s="285"/>
      <c r="F49" s="285"/>
      <c r="G49" s="284"/>
      <c r="H49" s="286"/>
      <c r="I49" s="286"/>
      <c r="J49" s="286"/>
      <c r="K49" s="286"/>
      <c r="L49" s="286"/>
      <c r="M49" s="286"/>
      <c r="N49" s="286"/>
      <c r="O49" s="286" t="s">
        <v>66</v>
      </c>
      <c r="P49" s="286"/>
    </row>
  </sheetData>
  <mergeCells count="3">
    <mergeCell ref="O1:P1"/>
    <mergeCell ref="F1:K1"/>
    <mergeCell ref="F3:K6"/>
  </mergeCells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&amp;R20240025-OPCPOD1-00004214</oddFooter>
  </headerFooter>
  <ignoredErrors>
    <ignoredError sqref="G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C12B-855E-4B28-A467-ACE3263C7F19}">
  <dimension ref="A1:R48"/>
  <sheetViews>
    <sheetView tabSelected="1" workbookViewId="0">
      <selection activeCell="P33" sqref="P33"/>
    </sheetView>
  </sheetViews>
  <sheetFormatPr defaultColWidth="9.109375" defaultRowHeight="13.8" outlineLevelCol="1" x14ac:dyDescent="0.3"/>
  <cols>
    <col min="1" max="1" width="3.6640625" style="3" customWidth="1"/>
    <col min="2" max="2" width="15.109375" style="3" customWidth="1"/>
    <col min="3" max="3" width="33.109375" style="3" customWidth="1"/>
    <col min="4" max="4" width="33.109375" style="3" hidden="1" customWidth="1" outlineLevel="1"/>
    <col min="5" max="5" width="14.33203125" style="3" customWidth="1" collapsed="1"/>
    <col min="6" max="6" width="5.109375" style="3" customWidth="1"/>
    <col min="7" max="7" width="14" style="3" customWidth="1"/>
    <col min="8" max="8" width="5.109375" style="3" customWidth="1"/>
    <col min="9" max="9" width="11.6640625" style="3" customWidth="1"/>
    <col min="10" max="10" width="5.77734375" style="3" customWidth="1"/>
    <col min="11" max="11" width="11.6640625" style="3" customWidth="1"/>
    <col min="12" max="12" width="9.109375" style="3" customWidth="1"/>
    <col min="13" max="15" width="11.6640625" style="3" customWidth="1"/>
    <col min="16" max="16" width="14.6640625" style="3" customWidth="1"/>
    <col min="17" max="17" width="12" style="3" customWidth="1"/>
    <col min="18" max="16384" width="9.109375" style="3"/>
  </cols>
  <sheetData>
    <row r="1" spans="1:17" ht="12.75" customHeight="1" x14ac:dyDescent="0.4">
      <c r="A1" s="1" t="s">
        <v>31</v>
      </c>
      <c r="B1" s="2"/>
      <c r="C1" s="2"/>
      <c r="D1" s="2"/>
      <c r="E1" s="1"/>
      <c r="F1" s="288" t="s">
        <v>32</v>
      </c>
      <c r="G1" s="288"/>
      <c r="H1" s="288"/>
      <c r="I1" s="288"/>
      <c r="J1" s="288"/>
      <c r="K1" s="288"/>
      <c r="L1" s="1"/>
      <c r="M1" s="1"/>
      <c r="N1" s="1"/>
      <c r="O1" s="287" t="s">
        <v>67</v>
      </c>
      <c r="P1" s="287"/>
    </row>
    <row r="2" spans="1:17" ht="12.75" customHeight="1" x14ac:dyDescent="0.3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2.75" customHeight="1" x14ac:dyDescent="0.3">
      <c r="A3" s="3" t="s">
        <v>34</v>
      </c>
      <c r="B3" s="8"/>
      <c r="C3" s="8"/>
      <c r="D3" s="8"/>
      <c r="E3" s="9" t="s">
        <v>35</v>
      </c>
      <c r="F3" s="289" t="s">
        <v>36</v>
      </c>
      <c r="G3" s="289"/>
      <c r="H3" s="289"/>
      <c r="I3" s="289"/>
      <c r="J3" s="289"/>
      <c r="K3" s="289"/>
      <c r="L3" s="10"/>
      <c r="N3" s="12" t="s">
        <v>37</v>
      </c>
      <c r="O3" s="11"/>
      <c r="P3" s="11"/>
      <c r="Q3" s="11"/>
    </row>
    <row r="4" spans="1:17" x14ac:dyDescent="0.3">
      <c r="B4" s="8"/>
      <c r="C4" s="8"/>
      <c r="D4" s="8"/>
      <c r="E4" s="13"/>
      <c r="F4" s="290"/>
      <c r="G4" s="290"/>
      <c r="H4" s="290"/>
      <c r="I4" s="290"/>
      <c r="J4" s="290"/>
      <c r="K4" s="290"/>
      <c r="L4" s="14"/>
      <c r="M4" s="17" t="s">
        <v>40</v>
      </c>
      <c r="N4" s="15" t="str">
        <f>+'Inputs &amp; Tie Points'!B13</f>
        <v>Projected Test Year 3 Ended</v>
      </c>
      <c r="P4" s="18">
        <f>+'Inputs &amp; Tie Points'!I13</f>
        <v>46752</v>
      </c>
      <c r="Q4" s="11"/>
    </row>
    <row r="5" spans="1:17" ht="12.75" customHeight="1" x14ac:dyDescent="0.35">
      <c r="A5" s="3" t="s">
        <v>39</v>
      </c>
      <c r="B5" s="19"/>
      <c r="C5" s="19"/>
      <c r="D5" s="19"/>
      <c r="E5" s="20"/>
      <c r="F5" s="290"/>
      <c r="G5" s="290"/>
      <c r="H5" s="290"/>
      <c r="I5" s="290"/>
      <c r="J5" s="290"/>
      <c r="K5" s="290"/>
      <c r="L5" s="14"/>
      <c r="M5" s="17" t="s">
        <v>38</v>
      </c>
      <c r="N5" s="15" t="str">
        <f>+'Inputs &amp; Tie Points'!B14</f>
        <v>Projected Test Year 2 Ended</v>
      </c>
      <c r="P5" s="18">
        <f>+'Inputs &amp; Tie Points'!I14</f>
        <v>46387</v>
      </c>
      <c r="Q5" s="18"/>
    </row>
    <row r="6" spans="1:17" x14ac:dyDescent="0.3">
      <c r="A6" s="21"/>
      <c r="F6" s="290"/>
      <c r="G6" s="290"/>
      <c r="H6" s="290"/>
      <c r="I6" s="290"/>
      <c r="J6" s="290"/>
      <c r="K6" s="290"/>
      <c r="L6" s="14"/>
      <c r="M6" s="17" t="s">
        <v>40</v>
      </c>
      <c r="N6" s="15" t="str">
        <f>+'Inputs &amp; Tie Points'!B15</f>
        <v>Projected Test Year 1 Ended</v>
      </c>
      <c r="P6" s="18">
        <f>+'Inputs &amp; Tie Points'!I15</f>
        <v>46022</v>
      </c>
      <c r="Q6" s="18"/>
    </row>
    <row r="7" spans="1:17" ht="12.75" customHeight="1" x14ac:dyDescent="0.3">
      <c r="A7" s="18" t="str">
        <f>+'Inputs &amp; Tie Points'!B10</f>
        <v>DOCKET NO.: 20240025-EI</v>
      </c>
      <c r="G7" s="22"/>
      <c r="L7" s="17"/>
      <c r="M7" s="17" t="s">
        <v>40</v>
      </c>
      <c r="N7" s="15" t="str">
        <f>+'Inputs &amp; Tie Points'!B16</f>
        <v>Prior Year Ended</v>
      </c>
      <c r="P7" s="18">
        <f>+'Inputs &amp; Tie Points'!I16</f>
        <v>45657</v>
      </c>
      <c r="Q7" s="18"/>
    </row>
    <row r="8" spans="1:17" ht="12.75" customHeight="1" x14ac:dyDescent="0.3">
      <c r="G8" s="22" t="s">
        <v>41</v>
      </c>
      <c r="H8" s="22"/>
      <c r="L8" s="23"/>
      <c r="M8" s="17" t="s">
        <v>40</v>
      </c>
      <c r="N8" s="15" t="str">
        <f>+'Inputs &amp; Tie Points'!B17</f>
        <v>Historical Year Ended</v>
      </c>
      <c r="P8" s="18">
        <f>+'Inputs &amp; Tie Points'!I17</f>
        <v>45291</v>
      </c>
      <c r="Q8" s="18"/>
    </row>
    <row r="9" spans="1:17" ht="12.75" customHeight="1" x14ac:dyDescent="0.3">
      <c r="G9" s="22"/>
      <c r="H9" s="22"/>
      <c r="L9" s="23"/>
      <c r="M9" s="23"/>
      <c r="N9" s="23"/>
      <c r="O9" s="23"/>
      <c r="P9" s="23"/>
      <c r="Q9" s="18"/>
    </row>
    <row r="10" spans="1:17" ht="12.75" customHeight="1" x14ac:dyDescent="0.3">
      <c r="G10" s="22"/>
      <c r="H10" s="22"/>
      <c r="L10" s="23"/>
      <c r="M10" s="17"/>
      <c r="N10" s="15"/>
      <c r="P10" s="18"/>
      <c r="Q10" s="18"/>
    </row>
    <row r="11" spans="1:17" ht="12.75" customHeight="1" x14ac:dyDescent="0.3">
      <c r="G11" s="22"/>
      <c r="H11" s="22"/>
      <c r="L11" s="23"/>
      <c r="M11" s="17"/>
      <c r="N11" s="216" t="str">
        <f>+'Inputs &amp; Tie Points'!B20</f>
        <v>Witness:  O'Hara</v>
      </c>
      <c r="O11" s="18"/>
      <c r="P11" s="18"/>
      <c r="Q11" s="18"/>
    </row>
    <row r="12" spans="1:17" s="165" customFormat="1" x14ac:dyDescent="0.3">
      <c r="A12" s="187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47"/>
      <c r="N12" s="47"/>
      <c r="O12" s="70"/>
      <c r="P12" s="70"/>
      <c r="Q12" s="188"/>
    </row>
    <row r="13" spans="1:17" s="165" customFormat="1" x14ac:dyDescent="0.25">
      <c r="A13" s="188"/>
      <c r="B13" s="217">
        <v>-1</v>
      </c>
      <c r="C13" s="217">
        <f>+B13-1</f>
        <v>-2</v>
      </c>
      <c r="D13" s="217"/>
      <c r="E13" s="217">
        <f>+C13-1</f>
        <v>-3</v>
      </c>
      <c r="F13" s="25"/>
      <c r="G13" s="217">
        <f>+E13-1</f>
        <v>-4</v>
      </c>
      <c r="H13" s="25"/>
      <c r="I13" s="217">
        <f>+G13-1</f>
        <v>-5</v>
      </c>
      <c r="J13" s="25"/>
      <c r="K13" s="217">
        <f>+I13-1</f>
        <v>-6</v>
      </c>
      <c r="L13" s="26"/>
      <c r="M13" s="217">
        <f>+K13-1</f>
        <v>-7</v>
      </c>
      <c r="N13" s="25"/>
      <c r="O13" s="25"/>
      <c r="P13" s="25"/>
      <c r="Q13" s="188"/>
    </row>
    <row r="14" spans="1:17" s="165" customFormat="1" x14ac:dyDescent="0.25">
      <c r="A14" s="188"/>
      <c r="B14" s="189"/>
      <c r="C14" s="189"/>
      <c r="D14" s="197" t="str">
        <f>+'MFR B-3 13 Mth Avg Variance'!F12</f>
        <v>Year 2026</v>
      </c>
      <c r="E14" s="46" t="s">
        <v>42</v>
      </c>
      <c r="F14" s="189"/>
      <c r="G14" s="46" t="s">
        <v>42</v>
      </c>
      <c r="H14" s="189"/>
      <c r="I14" s="189"/>
      <c r="J14" s="189"/>
      <c r="K14" s="189"/>
      <c r="L14" s="46"/>
      <c r="M14" s="46"/>
      <c r="N14" s="189"/>
      <c r="O14" s="189"/>
      <c r="P14" s="189"/>
      <c r="Q14" s="188"/>
    </row>
    <row r="15" spans="1:17" s="165" customFormat="1" x14ac:dyDescent="0.25">
      <c r="A15" s="190" t="s">
        <v>44</v>
      </c>
      <c r="B15" s="190" t="s">
        <v>45</v>
      </c>
      <c r="C15" s="190"/>
      <c r="D15" s="197" t="str">
        <f>+'MFR B-3 13 Mth Avg Variance'!E12</f>
        <v>Year 2025</v>
      </c>
      <c r="E15" s="190" t="s">
        <v>46</v>
      </c>
      <c r="F15" s="191"/>
      <c r="G15" s="190" t="s">
        <v>46</v>
      </c>
      <c r="H15" s="191"/>
      <c r="I15" s="190" t="s">
        <v>47</v>
      </c>
      <c r="J15" s="190"/>
      <c r="K15" s="60" t="s">
        <v>48</v>
      </c>
      <c r="L15" s="60"/>
      <c r="M15" s="60" t="s">
        <v>49</v>
      </c>
      <c r="N15" s="190"/>
      <c r="O15" s="190"/>
      <c r="P15" s="190"/>
      <c r="Q15" s="192"/>
    </row>
    <row r="16" spans="1:17" s="165" customFormat="1" x14ac:dyDescent="0.25">
      <c r="A16" s="193" t="s">
        <v>50</v>
      </c>
      <c r="B16" s="27" t="s">
        <v>50</v>
      </c>
      <c r="C16" s="27" t="s">
        <v>51</v>
      </c>
      <c r="D16" s="27"/>
      <c r="E16" s="45">
        <f>+P5</f>
        <v>46387</v>
      </c>
      <c r="F16" s="27"/>
      <c r="G16" s="45">
        <f>+P6</f>
        <v>46022</v>
      </c>
      <c r="H16" s="27"/>
      <c r="I16" s="66" t="s">
        <v>52</v>
      </c>
      <c r="J16" s="66"/>
      <c r="K16" s="66" t="s">
        <v>53</v>
      </c>
      <c r="L16" s="64"/>
      <c r="M16" s="64" t="s">
        <v>54</v>
      </c>
      <c r="N16" s="27"/>
      <c r="O16" s="27"/>
      <c r="P16" s="27"/>
      <c r="Q16" s="192"/>
    </row>
    <row r="17" spans="1:18" s="165" customFormat="1" x14ac:dyDescent="0.3">
      <c r="A17" s="28">
        <v>1</v>
      </c>
      <c r="B17" s="244">
        <f>+'MFR B-3 13 Mth Avg Variance'!B16</f>
        <v>101</v>
      </c>
      <c r="C17" s="220" t="str">
        <f>VLOOKUP($B17,'MFR B-3 13 Mth Avg Variance'!B:R,2,FALSE)</f>
        <v>Electric Plant in Service</v>
      </c>
      <c r="D17" s="152"/>
      <c r="E17" s="220">
        <f>VLOOKUP($B17,'MFR B-3 13 Mth Avg Variance'!$B:$G,MATCH($D$14,'MFR B-3 13 Mth Avg Variance'!$B$12:$G$12,0),FALSE)</f>
        <v>29357908.838498507</v>
      </c>
      <c r="F17" s="34"/>
      <c r="G17" s="220">
        <f>VLOOKUP($B17,'MFR B-3 13 Mth Avg Variance'!$B:$G,MATCH(D$15,'MFR B-3 13 Mth Avg Variance'!$B$12:$G$12,0),FALSE)</f>
        <v>26609149.803038351</v>
      </c>
      <c r="H17" s="69"/>
      <c r="I17" s="144">
        <f>+E17-G17</f>
        <v>2748759.0354601555</v>
      </c>
      <c r="J17" s="32"/>
      <c r="K17" s="186">
        <f>ABS(I17/G17)</f>
        <v>0.1033012725249226</v>
      </c>
      <c r="L17" s="32"/>
      <c r="M17" s="40" t="s">
        <v>55</v>
      </c>
      <c r="N17" s="32"/>
      <c r="O17" s="32"/>
      <c r="P17" s="194"/>
      <c r="Q17" s="192"/>
    </row>
    <row r="18" spans="1:18" s="165" customFormat="1" x14ac:dyDescent="0.3">
      <c r="A18" s="28">
        <f t="shared" ref="A18:A39" si="0">A17+1</f>
        <v>2</v>
      </c>
      <c r="B18" s="164"/>
      <c r="E18" s="166"/>
      <c r="F18" s="166"/>
      <c r="G18" s="166"/>
      <c r="H18" s="166"/>
      <c r="I18" s="166"/>
      <c r="J18" s="39"/>
      <c r="L18" s="39"/>
      <c r="M18" s="69"/>
      <c r="N18" s="32"/>
      <c r="O18" s="32"/>
      <c r="P18" s="194"/>
      <c r="Q18" s="192"/>
    </row>
    <row r="19" spans="1:18" s="165" customFormat="1" x14ac:dyDescent="0.3">
      <c r="A19" s="28">
        <f t="shared" si="0"/>
        <v>3</v>
      </c>
      <c r="B19" s="184">
        <f>+'MFR B-3 13 Mth Avg Variance'!B19</f>
        <v>107</v>
      </c>
      <c r="C19" s="220" t="str">
        <f>VLOOKUP($B19,'MFR B-3 13 Mth Avg Variance'!B:R,2,FALSE)</f>
        <v>Construction Work in Progress-Electric</v>
      </c>
      <c r="D19" s="152"/>
      <c r="E19" s="220">
        <f>VLOOKUP($B19,'MFR B-3 13 Mth Avg Variance'!$B:$G,MATCH($D$14,'MFR B-3 13 Mth Avg Variance'!$B$12:$G$12,0),FALSE)</f>
        <v>1484391.2994906264</v>
      </c>
      <c r="F19" s="34"/>
      <c r="G19" s="220">
        <f>VLOOKUP($B19,'MFR B-3 13 Mth Avg Variance'!$B:$G,MATCH(D$15,'MFR B-3 13 Mth Avg Variance'!$B$12:$G$12,0),FALSE)</f>
        <v>1853120.9004668554</v>
      </c>
      <c r="H19" s="69"/>
      <c r="I19" s="144">
        <f>+E19-G19</f>
        <v>-368729.60097622895</v>
      </c>
      <c r="J19" s="39"/>
      <c r="K19" s="186">
        <f>ABS(I19/G19)</f>
        <v>0.19897762789429183</v>
      </c>
      <c r="L19" s="39"/>
      <c r="M19" s="40" t="s">
        <v>56</v>
      </c>
      <c r="N19" s="32"/>
      <c r="O19" s="32"/>
      <c r="P19" s="167"/>
      <c r="Q19" s="192"/>
    </row>
    <row r="20" spans="1:18" s="165" customFormat="1" ht="12" customHeight="1" x14ac:dyDescent="0.25">
      <c r="A20" s="28">
        <f t="shared" si="0"/>
        <v>4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32"/>
      <c r="O20" s="32"/>
      <c r="P20" s="167"/>
      <c r="Q20" s="192"/>
    </row>
    <row r="21" spans="1:18" s="165" customFormat="1" x14ac:dyDescent="0.3">
      <c r="A21" s="169">
        <f t="shared" si="0"/>
        <v>5</v>
      </c>
      <c r="B21" s="184">
        <f>+'MFR B-3 13 Mth Avg Variance'!B102</f>
        <v>230</v>
      </c>
      <c r="C21" s="220" t="str">
        <f>VLOOKUP($B21,'MFR B-3 13 Mth Avg Variance'!B:R,2,FALSE)</f>
        <v>Asset Retirement Obligations</v>
      </c>
      <c r="D21" s="152"/>
      <c r="E21" s="220">
        <f>VLOOKUP($B21,'MFR B-3 13 Mth Avg Variance'!$B:$G,MATCH($D$14,'MFR B-3 13 Mth Avg Variance'!$B$12:$G$12,0),FALSE)</f>
        <v>115670.17633999971</v>
      </c>
      <c r="F21" s="34"/>
      <c r="G21" s="220">
        <f>VLOOKUP($B21,'MFR B-3 13 Mth Avg Variance'!$B:$G,MATCH(D$15,'MFR B-3 13 Mth Avg Variance'!$B$12:$G$12,0),FALSE)</f>
        <v>159712.17633999971</v>
      </c>
      <c r="H21" s="69"/>
      <c r="I21" s="144">
        <f>+E21-G21</f>
        <v>-44042</v>
      </c>
      <c r="J21" s="39"/>
      <c r="K21" s="186">
        <f>ABS(I21/G21)</f>
        <v>0.27575856149027839</v>
      </c>
      <c r="L21" s="39"/>
      <c r="M21" s="40" t="s">
        <v>57</v>
      </c>
      <c r="N21" s="32"/>
      <c r="O21" s="32"/>
      <c r="P21" s="167"/>
      <c r="Q21" s="192"/>
      <c r="R21" s="39"/>
    </row>
    <row r="22" spans="1:18" s="165" customFormat="1" x14ac:dyDescent="0.3">
      <c r="A22" s="28">
        <f t="shared" si="0"/>
        <v>6</v>
      </c>
      <c r="B22" s="67"/>
      <c r="C22" s="68"/>
      <c r="D22" s="68"/>
      <c r="E22" s="38"/>
      <c r="F22" s="38"/>
      <c r="G22" s="39"/>
      <c r="H22" s="39"/>
      <c r="I22" s="39"/>
      <c r="J22" s="39"/>
      <c r="K22" s="69"/>
      <c r="L22" s="69"/>
      <c r="M22" s="56"/>
      <c r="N22" s="32"/>
      <c r="O22" s="39"/>
      <c r="P22" s="39"/>
      <c r="Q22" s="192"/>
      <c r="R22" s="39"/>
    </row>
    <row r="23" spans="1:18" s="165" customFormat="1" x14ac:dyDescent="0.3">
      <c r="A23" s="28">
        <f t="shared" si="0"/>
        <v>7</v>
      </c>
      <c r="B23" s="184">
        <f>+'MFR B-3 13 Mth Avg Variance'!B120</f>
        <v>233</v>
      </c>
      <c r="C23" s="220" t="str">
        <f>VLOOKUP($B23,'MFR B-3 13 Mth Avg Variance'!B:R,2,FALSE)</f>
        <v>Notes Payable to Associated Co</v>
      </c>
      <c r="D23" s="152"/>
      <c r="E23" s="220">
        <f>VLOOKUP($B23,'MFR B-3 13 Mth Avg Variance'!$B:$G,MATCH($D$14,'MFR B-3 13 Mth Avg Variance'!$B$12:$G$12,0),FALSE)</f>
        <v>123463.11648602215</v>
      </c>
      <c r="F23" s="34"/>
      <c r="G23" s="220">
        <f>VLOOKUP($B23,'MFR B-3 13 Mth Avg Variance'!$B:$G,MATCH(D$15,'MFR B-3 13 Mth Avg Variance'!$B$12:$G$12,0),FALSE)</f>
        <v>79848.150275003121</v>
      </c>
      <c r="H23" s="69"/>
      <c r="I23" s="170">
        <f>+E23-G23</f>
        <v>43614.966211019026</v>
      </c>
      <c r="J23" s="39"/>
      <c r="K23" s="186">
        <f>ABS(I23/G23)</f>
        <v>0.54622387695651997</v>
      </c>
      <c r="L23" s="32"/>
      <c r="M23" s="40" t="s">
        <v>58</v>
      </c>
      <c r="N23" s="32"/>
      <c r="O23" s="32"/>
      <c r="P23" s="167"/>
      <c r="Q23" s="192"/>
      <c r="R23" s="39"/>
    </row>
    <row r="24" spans="1:18" s="165" customFormat="1" x14ac:dyDescent="0.3">
      <c r="A24" s="28">
        <f t="shared" si="0"/>
        <v>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56"/>
      <c r="N24" s="32"/>
      <c r="O24" s="32"/>
      <c r="P24" s="39"/>
      <c r="Q24" s="192"/>
      <c r="R24" s="39"/>
    </row>
    <row r="25" spans="1:18" s="165" customFormat="1" x14ac:dyDescent="0.3">
      <c r="A25" s="28">
        <f t="shared" si="0"/>
        <v>9</v>
      </c>
      <c r="B25" s="184">
        <f>+'MFR B-3 13 Mth Avg Variance'!B143</f>
        <v>283</v>
      </c>
      <c r="C25" s="220" t="str">
        <f>VLOOKUP($B25,'MFR B-3 13 Mth Avg Variance'!B:R,2,FALSE)</f>
        <v>ADIT - Other</v>
      </c>
      <c r="D25" s="152"/>
      <c r="E25" s="220">
        <f>VLOOKUP($B25,'MFR B-3 13 Mth Avg Variance'!$B:$G,MATCH($D$14,'MFR B-3 13 Mth Avg Variance'!$B$12:$G$12,0),FALSE)</f>
        <v>1152871.6571401437</v>
      </c>
      <c r="F25" s="34"/>
      <c r="G25" s="220">
        <f>VLOOKUP($B25,'MFR B-3 13 Mth Avg Variance'!$B:$G,MATCH(D$15,'MFR B-3 13 Mth Avg Variance'!$B$12:$G$12,0),FALSE)</f>
        <v>951237.88204873237</v>
      </c>
      <c r="H25" s="69"/>
      <c r="I25" s="170">
        <f>+E25-G25</f>
        <v>201633.77509141131</v>
      </c>
      <c r="J25" s="39"/>
      <c r="K25" s="186">
        <f>ABS(I25/G25)</f>
        <v>0.21196987514536508</v>
      </c>
      <c r="L25" s="32"/>
      <c r="M25" s="40" t="s">
        <v>59</v>
      </c>
      <c r="N25" s="32"/>
      <c r="O25" s="32"/>
      <c r="P25" s="167"/>
      <c r="Q25" s="192"/>
      <c r="R25" s="39"/>
    </row>
    <row r="26" spans="1:18" s="165" customFormat="1" x14ac:dyDescent="0.3">
      <c r="A26" s="28">
        <f t="shared" si="0"/>
        <v>10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32"/>
      <c r="P26" s="39"/>
      <c r="Q26" s="192"/>
      <c r="R26" s="39"/>
    </row>
    <row r="27" spans="1:18" s="165" customFormat="1" x14ac:dyDescent="0.3">
      <c r="A27" s="28">
        <f>A26+1</f>
        <v>11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32"/>
      <c r="O27" s="32"/>
      <c r="P27" s="167"/>
      <c r="Q27" s="192"/>
      <c r="R27" s="39"/>
    </row>
    <row r="28" spans="1:18" s="165" customFormat="1" x14ac:dyDescent="0.3">
      <c r="A28" s="28">
        <f t="shared" si="0"/>
        <v>12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32"/>
      <c r="P28" s="39"/>
      <c r="Q28" s="192"/>
      <c r="R28" s="39"/>
    </row>
    <row r="29" spans="1:18" s="165" customFormat="1" x14ac:dyDescent="0.3">
      <c r="A29" s="28">
        <f t="shared" si="0"/>
        <v>13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32"/>
      <c r="O29" s="32"/>
      <c r="P29" s="167"/>
      <c r="Q29" s="192"/>
      <c r="R29" s="39"/>
    </row>
    <row r="30" spans="1:18" x14ac:dyDescent="0.3">
      <c r="A30" s="28">
        <f t="shared" si="0"/>
        <v>14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  <c r="O30" s="39"/>
      <c r="P30" s="39"/>
      <c r="Q30" s="192"/>
      <c r="R30" s="39"/>
    </row>
    <row r="31" spans="1:18" x14ac:dyDescent="0.3">
      <c r="A31" s="28">
        <f t="shared" si="0"/>
        <v>15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32"/>
      <c r="O31" s="32"/>
      <c r="P31" s="167"/>
      <c r="Q31" s="192"/>
      <c r="R31" s="39"/>
    </row>
    <row r="32" spans="1:18" x14ac:dyDescent="0.3">
      <c r="A32" s="28">
        <f t="shared" si="0"/>
        <v>16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192"/>
      <c r="R32" s="67"/>
    </row>
    <row r="33" spans="1:18" x14ac:dyDescent="0.3">
      <c r="A33" s="28">
        <f t="shared" si="0"/>
        <v>17</v>
      </c>
      <c r="B33" s="67"/>
      <c r="C33" s="272" t="s">
        <v>60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39"/>
      <c r="O33" s="39"/>
      <c r="P33" s="39"/>
      <c r="Q33" s="192"/>
      <c r="R33" s="67"/>
    </row>
    <row r="34" spans="1:18" x14ac:dyDescent="0.3">
      <c r="A34" s="28">
        <f t="shared" si="0"/>
        <v>18</v>
      </c>
      <c r="B34" s="245" t="s">
        <v>55</v>
      </c>
      <c r="C34" s="246" t="s">
        <v>68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92"/>
      <c r="R34" s="67"/>
    </row>
    <row r="35" spans="1:18" s="165" customFormat="1" x14ac:dyDescent="0.3">
      <c r="A35" s="169">
        <f t="shared" si="0"/>
        <v>19</v>
      </c>
      <c r="B35" s="40" t="s">
        <v>56</v>
      </c>
      <c r="C35" s="246" t="s">
        <v>69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39"/>
      <c r="O35" s="39"/>
      <c r="P35" s="39"/>
      <c r="Q35" s="192"/>
      <c r="R35" s="39"/>
    </row>
    <row r="36" spans="1:18" x14ac:dyDescent="0.3">
      <c r="A36" s="28">
        <f t="shared" si="0"/>
        <v>20</v>
      </c>
      <c r="B36" s="225" t="str">
        <f>+M21</f>
        <v>(C)</v>
      </c>
      <c r="C36" s="246" t="s">
        <v>63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P36" s="39"/>
      <c r="Q36" s="39"/>
      <c r="R36" s="39"/>
    </row>
    <row r="37" spans="1:18" x14ac:dyDescent="0.3">
      <c r="A37" s="28">
        <f t="shared" si="0"/>
        <v>21</v>
      </c>
      <c r="B37" s="225" t="str">
        <f>+M23</f>
        <v>(D)</v>
      </c>
      <c r="C37" s="246" t="s">
        <v>62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32"/>
      <c r="P37" s="39"/>
      <c r="Q37" s="39"/>
      <c r="R37" s="39"/>
    </row>
    <row r="38" spans="1:18" x14ac:dyDescent="0.3">
      <c r="A38" s="28">
        <f t="shared" si="0"/>
        <v>22</v>
      </c>
      <c r="B38" s="225" t="str">
        <f>+M25</f>
        <v>(E)</v>
      </c>
      <c r="C38" s="246" t="s">
        <v>64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32"/>
      <c r="O38" s="32"/>
      <c r="P38" s="39"/>
      <c r="Q38" s="39"/>
      <c r="R38" s="39"/>
    </row>
    <row r="39" spans="1:18" x14ac:dyDescent="0.3">
      <c r="A39" s="28">
        <f t="shared" si="0"/>
        <v>23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32"/>
      <c r="O39" s="32"/>
      <c r="P39" s="39"/>
      <c r="Q39" s="39"/>
      <c r="R39" s="39"/>
    </row>
    <row r="40" spans="1:18" x14ac:dyDescent="0.3">
      <c r="A40" s="28">
        <f t="shared" ref="A40:A47" si="1">A39+1</f>
        <v>24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32"/>
      <c r="O40" s="32"/>
      <c r="P40" s="39"/>
      <c r="Q40" s="39"/>
      <c r="R40" s="39"/>
    </row>
    <row r="41" spans="1:18" x14ac:dyDescent="0.3">
      <c r="A41" s="28">
        <f t="shared" si="1"/>
        <v>25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32"/>
      <c r="O41" s="32"/>
      <c r="P41" s="39"/>
      <c r="Q41" s="39"/>
      <c r="R41" s="39"/>
    </row>
    <row r="42" spans="1:18" x14ac:dyDescent="0.3">
      <c r="A42" s="28">
        <f t="shared" si="1"/>
        <v>26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32"/>
      <c r="O42" s="32"/>
      <c r="P42" s="39"/>
      <c r="Q42" s="39"/>
      <c r="R42" s="39"/>
    </row>
    <row r="43" spans="1:18" x14ac:dyDescent="0.3">
      <c r="A43" s="28">
        <f t="shared" si="1"/>
        <v>27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32"/>
      <c r="O43" s="32"/>
      <c r="P43" s="39"/>
      <c r="Q43" s="39"/>
      <c r="R43" s="39"/>
    </row>
    <row r="44" spans="1:18" x14ac:dyDescent="0.3">
      <c r="A44" s="28">
        <f t="shared" si="1"/>
        <v>28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32"/>
      <c r="O44" s="32"/>
      <c r="P44" s="39"/>
      <c r="Q44" s="39"/>
      <c r="R44" s="39"/>
    </row>
    <row r="45" spans="1:18" x14ac:dyDescent="0.3">
      <c r="A45" s="28">
        <f t="shared" si="1"/>
        <v>29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32"/>
      <c r="O45" s="32"/>
      <c r="P45" s="39"/>
      <c r="Q45" s="39"/>
      <c r="R45" s="39"/>
    </row>
    <row r="46" spans="1:18" x14ac:dyDescent="0.3">
      <c r="A46" s="28">
        <f t="shared" si="1"/>
        <v>30</v>
      </c>
      <c r="N46" s="32"/>
      <c r="O46" s="32"/>
      <c r="P46" s="39"/>
      <c r="Q46" s="39"/>
      <c r="R46" s="39"/>
    </row>
    <row r="47" spans="1:18" ht="14.4" thickBot="1" x14ac:dyDescent="0.35">
      <c r="A47" s="41">
        <f t="shared" si="1"/>
        <v>31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44"/>
      <c r="O47" s="44"/>
      <c r="P47" s="44"/>
      <c r="Q47" s="39"/>
      <c r="R47" s="39"/>
    </row>
    <row r="48" spans="1:18" x14ac:dyDescent="0.3">
      <c r="A48" s="28"/>
      <c r="B48" s="36" t="s">
        <v>65</v>
      </c>
      <c r="C48" s="36"/>
      <c r="D48" s="36"/>
      <c r="E48" s="37"/>
      <c r="F48" s="37"/>
      <c r="H48" s="32"/>
      <c r="I48" s="32"/>
      <c r="J48" s="32"/>
      <c r="K48" s="32"/>
      <c r="L48" s="32"/>
      <c r="M48" s="32"/>
      <c r="N48" s="32"/>
      <c r="O48" s="32" t="s">
        <v>66</v>
      </c>
      <c r="P48" s="32"/>
    </row>
  </sheetData>
  <mergeCells count="3">
    <mergeCell ref="F3:K6"/>
    <mergeCell ref="O1:P1"/>
    <mergeCell ref="F1:K1"/>
  </mergeCells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&amp;R20240025-OPCPOD1-00004214</oddFooter>
  </headerFooter>
  <ignoredErrors>
    <ignoredError sqref="G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01AA-E42B-432C-917E-5EF43E685D8B}">
  <dimension ref="A1:Q48"/>
  <sheetViews>
    <sheetView tabSelected="1" workbookViewId="0">
      <selection activeCell="P33" sqref="P33"/>
    </sheetView>
  </sheetViews>
  <sheetFormatPr defaultColWidth="9.109375" defaultRowHeight="13.8" outlineLevelCol="1" x14ac:dyDescent="0.3"/>
  <cols>
    <col min="1" max="1" width="3.6640625" style="50" customWidth="1"/>
    <col min="2" max="2" width="13.33203125" style="50" customWidth="1"/>
    <col min="3" max="3" width="36.33203125" style="50" bestFit="1" customWidth="1"/>
    <col min="4" max="4" width="33.109375" style="50" hidden="1" customWidth="1" outlineLevel="1"/>
    <col min="5" max="5" width="14.33203125" style="50" customWidth="1" collapsed="1"/>
    <col min="6" max="6" width="5.109375" style="50" customWidth="1"/>
    <col min="7" max="7" width="14" style="50" customWidth="1"/>
    <col min="8" max="8" width="5.109375" style="50" customWidth="1"/>
    <col min="9" max="9" width="11.6640625" style="50" customWidth="1"/>
    <col min="10" max="10" width="5.77734375" style="50" customWidth="1"/>
    <col min="11" max="11" width="11.6640625" style="50" customWidth="1"/>
    <col min="12" max="12" width="7.44140625" style="50" customWidth="1"/>
    <col min="13" max="14" width="11.6640625" style="50" customWidth="1"/>
    <col min="15" max="15" width="15" style="50" customWidth="1"/>
    <col min="16" max="16" width="14" style="50" customWidth="1"/>
    <col min="17" max="17" width="13.44140625" style="50" customWidth="1"/>
    <col min="18" max="16384" width="9.109375" style="50"/>
  </cols>
  <sheetData>
    <row r="1" spans="1:17" ht="12.75" customHeight="1" x14ac:dyDescent="0.4">
      <c r="A1" s="1" t="s">
        <v>31</v>
      </c>
      <c r="B1" s="2"/>
      <c r="C1" s="2"/>
      <c r="D1" s="2"/>
      <c r="E1" s="1"/>
      <c r="F1" s="288" t="s">
        <v>32</v>
      </c>
      <c r="G1" s="288"/>
      <c r="H1" s="288"/>
      <c r="I1" s="288"/>
      <c r="J1" s="288"/>
      <c r="K1" s="288"/>
      <c r="L1" s="1"/>
      <c r="M1" s="1"/>
      <c r="N1" s="1"/>
      <c r="O1" s="287" t="s">
        <v>70</v>
      </c>
      <c r="P1" s="287"/>
    </row>
    <row r="2" spans="1:17" ht="12.75" customHeight="1" x14ac:dyDescent="0.3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2.75" customHeight="1" x14ac:dyDescent="0.3">
      <c r="A3" s="50" t="s">
        <v>34</v>
      </c>
      <c r="B3" s="8"/>
      <c r="C3" s="8"/>
      <c r="D3" s="8"/>
      <c r="E3" s="9" t="s">
        <v>35</v>
      </c>
      <c r="F3" s="289" t="s">
        <v>36</v>
      </c>
      <c r="G3" s="289"/>
      <c r="H3" s="289"/>
      <c r="I3" s="289"/>
      <c r="J3" s="289"/>
      <c r="K3" s="289"/>
      <c r="L3" s="10"/>
      <c r="M3" s="3"/>
      <c r="N3" s="12" t="s">
        <v>37</v>
      </c>
      <c r="O3" s="11"/>
      <c r="P3" s="11"/>
      <c r="Q3" s="11"/>
    </row>
    <row r="4" spans="1:17" x14ac:dyDescent="0.3">
      <c r="B4" s="8"/>
      <c r="C4" s="8"/>
      <c r="D4" s="8"/>
      <c r="E4" s="13"/>
      <c r="F4" s="290"/>
      <c r="G4" s="290"/>
      <c r="H4" s="290"/>
      <c r="I4" s="290"/>
      <c r="J4" s="290"/>
      <c r="K4" s="290"/>
      <c r="L4" s="14"/>
      <c r="M4" s="17" t="s">
        <v>40</v>
      </c>
      <c r="N4" s="15" t="str">
        <f>+'Inputs &amp; Tie Points'!B13</f>
        <v>Projected Test Year 3 Ended</v>
      </c>
      <c r="O4" s="3"/>
      <c r="P4" s="18">
        <f>+'Inputs &amp; Tie Points'!I13</f>
        <v>46752</v>
      </c>
      <c r="Q4" s="11"/>
    </row>
    <row r="5" spans="1:17" ht="12.75" customHeight="1" x14ac:dyDescent="0.35">
      <c r="A5" s="50" t="s">
        <v>39</v>
      </c>
      <c r="B5" s="19"/>
      <c r="C5" s="19"/>
      <c r="D5" s="19"/>
      <c r="E5" s="20"/>
      <c r="F5" s="290"/>
      <c r="G5" s="290"/>
      <c r="H5" s="290"/>
      <c r="I5" s="290"/>
      <c r="J5" s="290"/>
      <c r="K5" s="290"/>
      <c r="L5" s="14"/>
      <c r="M5" s="17" t="s">
        <v>40</v>
      </c>
      <c r="N5" s="15" t="str">
        <f>+'Inputs &amp; Tie Points'!B14</f>
        <v>Projected Test Year 2 Ended</v>
      </c>
      <c r="O5" s="3"/>
      <c r="P5" s="18">
        <f>+'Inputs &amp; Tie Points'!I14</f>
        <v>46387</v>
      </c>
      <c r="Q5" s="51"/>
    </row>
    <row r="6" spans="1:17" x14ac:dyDescent="0.3">
      <c r="A6" s="21"/>
      <c r="F6" s="290"/>
      <c r="G6" s="290"/>
      <c r="H6" s="290"/>
      <c r="I6" s="290"/>
      <c r="J6" s="290"/>
      <c r="K6" s="290"/>
      <c r="L6" s="14"/>
      <c r="M6" s="17" t="s">
        <v>38</v>
      </c>
      <c r="N6" s="15" t="str">
        <f>+'Inputs &amp; Tie Points'!B15</f>
        <v>Projected Test Year 1 Ended</v>
      </c>
      <c r="O6" s="3"/>
      <c r="P6" s="18">
        <f>+'Inputs &amp; Tie Points'!I15</f>
        <v>46022</v>
      </c>
      <c r="Q6" s="51"/>
    </row>
    <row r="7" spans="1:17" ht="12.75" customHeight="1" x14ac:dyDescent="0.3">
      <c r="A7" s="51" t="str">
        <f>+'Inputs &amp; Tie Points'!B10</f>
        <v>DOCKET NO.: 20240025-EI</v>
      </c>
      <c r="E7" s="46"/>
      <c r="G7" s="22"/>
      <c r="L7" s="17"/>
      <c r="M7" s="17" t="s">
        <v>40</v>
      </c>
      <c r="N7" s="15" t="str">
        <f>+'Inputs &amp; Tie Points'!B16</f>
        <v>Prior Year Ended</v>
      </c>
      <c r="O7" s="3"/>
      <c r="P7" s="18">
        <f>+'Inputs &amp; Tie Points'!I16</f>
        <v>45657</v>
      </c>
      <c r="Q7" s="51"/>
    </row>
    <row r="8" spans="1:17" ht="12.75" customHeight="1" x14ac:dyDescent="0.3">
      <c r="G8" s="22" t="s">
        <v>41</v>
      </c>
      <c r="H8" s="22"/>
      <c r="L8" s="23"/>
      <c r="M8" s="17" t="s">
        <v>40</v>
      </c>
      <c r="N8" s="15" t="str">
        <f>+'Inputs &amp; Tie Points'!B17</f>
        <v>Historical Year Ended</v>
      </c>
      <c r="O8" s="3"/>
      <c r="P8" s="18">
        <f>+'Inputs &amp; Tie Points'!I17</f>
        <v>45291</v>
      </c>
      <c r="Q8" s="51"/>
    </row>
    <row r="9" spans="1:17" ht="12.75" customHeight="1" x14ac:dyDescent="0.3">
      <c r="G9" s="22"/>
      <c r="H9" s="22"/>
      <c r="L9" s="23"/>
      <c r="M9" s="23"/>
      <c r="N9" s="23"/>
      <c r="O9" s="23"/>
      <c r="P9" s="23"/>
      <c r="Q9" s="51"/>
    </row>
    <row r="10" spans="1:17" ht="12.75" customHeight="1" x14ac:dyDescent="0.3">
      <c r="G10" s="22"/>
      <c r="H10" s="22"/>
      <c r="L10" s="23"/>
      <c r="M10" s="17"/>
      <c r="N10" s="15"/>
      <c r="O10" s="3"/>
      <c r="P10" s="18"/>
      <c r="Q10" s="51"/>
    </row>
    <row r="11" spans="1:17" ht="12.75" customHeight="1" x14ac:dyDescent="0.3">
      <c r="G11" s="22"/>
      <c r="H11" s="22"/>
      <c r="L11" s="23"/>
      <c r="M11" s="17"/>
      <c r="N11" s="216" t="str">
        <f>+'Inputs &amp; Tie Points'!B20</f>
        <v>Witness:  O'Hara</v>
      </c>
      <c r="O11" s="18"/>
      <c r="P11" s="18"/>
      <c r="Q11" s="51"/>
    </row>
    <row r="12" spans="1:17" s="56" customFormat="1" x14ac:dyDescent="0.3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47"/>
      <c r="N12" s="47"/>
      <c r="O12" s="70"/>
      <c r="P12" s="70"/>
      <c r="Q12" s="55"/>
    </row>
    <row r="13" spans="1:17" s="165" customFormat="1" x14ac:dyDescent="0.25">
      <c r="A13" s="188"/>
      <c r="B13" s="217">
        <v>-1</v>
      </c>
      <c r="C13" s="217">
        <f>+B13-1</f>
        <v>-2</v>
      </c>
      <c r="D13" s="217"/>
      <c r="E13" s="217">
        <f>+C13-1</f>
        <v>-3</v>
      </c>
      <c r="F13" s="25"/>
      <c r="G13" s="217">
        <f>+E13-1</f>
        <v>-4</v>
      </c>
      <c r="H13" s="25"/>
      <c r="I13" s="217">
        <f>+G13-1</f>
        <v>-5</v>
      </c>
      <c r="J13" s="25"/>
      <c r="K13" s="217">
        <f>+I13-1</f>
        <v>-6</v>
      </c>
      <c r="L13" s="26"/>
      <c r="M13" s="217">
        <f>+K13-1</f>
        <v>-7</v>
      </c>
      <c r="N13" s="25"/>
      <c r="O13" s="25"/>
      <c r="P13" s="25"/>
      <c r="Q13" s="188"/>
    </row>
    <row r="14" spans="1:17" s="56" customFormat="1" x14ac:dyDescent="0.25">
      <c r="A14" s="55"/>
      <c r="B14" s="59"/>
      <c r="C14" s="59"/>
      <c r="D14" s="197" t="str">
        <f>+'MFR B-3 13 Mth Avg Variance'!E12</f>
        <v>Year 2025</v>
      </c>
      <c r="E14" s="46" t="s">
        <v>42</v>
      </c>
      <c r="F14" s="59"/>
      <c r="G14" s="52" t="s">
        <v>43</v>
      </c>
      <c r="H14" s="59"/>
      <c r="I14" s="59"/>
      <c r="J14" s="59"/>
      <c r="K14" s="59"/>
      <c r="L14" s="52"/>
      <c r="M14" s="52"/>
      <c r="N14" s="59"/>
      <c r="O14" s="59"/>
      <c r="P14" s="59"/>
      <c r="Q14" s="55"/>
    </row>
    <row r="15" spans="1:17" s="56" customFormat="1" x14ac:dyDescent="0.25">
      <c r="A15" s="60" t="s">
        <v>44</v>
      </c>
      <c r="B15" s="60" t="s">
        <v>45</v>
      </c>
      <c r="C15" s="60"/>
      <c r="D15" s="197" t="str">
        <f>+'MFR B-3 13 Mth Avg Variance'!D12</f>
        <v>Year 2024</v>
      </c>
      <c r="E15" s="60" t="s">
        <v>46</v>
      </c>
      <c r="F15" s="61"/>
      <c r="G15" s="60" t="s">
        <v>46</v>
      </c>
      <c r="H15" s="61"/>
      <c r="I15" s="60" t="s">
        <v>47</v>
      </c>
      <c r="J15" s="60"/>
      <c r="K15" s="60" t="s">
        <v>48</v>
      </c>
      <c r="L15" s="60"/>
      <c r="M15" s="60" t="s">
        <v>49</v>
      </c>
      <c r="N15" s="60"/>
      <c r="O15" s="60"/>
      <c r="P15" s="60"/>
      <c r="Q15" s="62"/>
    </row>
    <row r="16" spans="1:17" s="56" customFormat="1" x14ac:dyDescent="0.25">
      <c r="A16" s="63" t="s">
        <v>50</v>
      </c>
      <c r="B16" s="64" t="s">
        <v>50</v>
      </c>
      <c r="C16" s="27" t="s">
        <v>51</v>
      </c>
      <c r="D16" s="64"/>
      <c r="E16" s="45">
        <f>+P6</f>
        <v>46022</v>
      </c>
      <c r="F16" s="27"/>
      <c r="G16" s="45">
        <f>+P7</f>
        <v>45657</v>
      </c>
      <c r="H16" s="64"/>
      <c r="I16" s="66" t="s">
        <v>52</v>
      </c>
      <c r="J16" s="66"/>
      <c r="K16" s="66" t="s">
        <v>53</v>
      </c>
      <c r="L16" s="64"/>
      <c r="M16" s="64" t="s">
        <v>54</v>
      </c>
      <c r="N16" s="64"/>
      <c r="O16" s="64"/>
      <c r="P16" s="64"/>
      <c r="Q16" s="62"/>
    </row>
    <row r="17" spans="1:17" s="56" customFormat="1" x14ac:dyDescent="0.3">
      <c r="A17" s="28">
        <v>1</v>
      </c>
      <c r="B17" s="244">
        <f>+'MFR B-3 13 Mth Avg Variance'!B35</f>
        <v>128</v>
      </c>
      <c r="C17" s="220" t="str">
        <f>VLOOKUP($B17,'MFR B-3 13 Mth Avg Variance'!B:R,2,FALSE)</f>
        <v>Other Special Funds</v>
      </c>
      <c r="D17" s="152"/>
      <c r="E17" s="220">
        <f>VLOOKUP($B17,'MFR B-3 13 Mth Avg Variance'!$B:$G,MATCH($D$14,'MFR B-3 13 Mth Avg Variance'!$B$12:$G$12,0),FALSE)</f>
        <v>510958.45543999935</v>
      </c>
      <c r="F17" s="34"/>
      <c r="G17" s="220">
        <f>VLOOKUP($B17,'MFR B-3 13 Mth Avg Variance'!$B:$G,MATCH(D$15,'MFR B-3 13 Mth Avg Variance'!$B$12:$G$12,0),FALSE)</f>
        <v>569865.45543999912</v>
      </c>
      <c r="H17" s="69"/>
      <c r="I17" s="144">
        <f>+E17-G17</f>
        <v>-58906.999999999767</v>
      </c>
      <c r="J17" s="32"/>
      <c r="K17" s="186">
        <f>ABS(I17/G17)</f>
        <v>0.10337001381232531</v>
      </c>
      <c r="L17" s="32"/>
      <c r="M17" s="40" t="s">
        <v>55</v>
      </c>
      <c r="N17" s="32"/>
      <c r="O17" s="32"/>
      <c r="P17" s="33"/>
      <c r="Q17" s="62"/>
    </row>
    <row r="18" spans="1:17" s="56" customFormat="1" x14ac:dyDescent="0.3">
      <c r="A18" s="28">
        <f t="shared" ref="A18:A47" si="0">A17+1</f>
        <v>2</v>
      </c>
      <c r="B18" s="164"/>
      <c r="C18" s="165"/>
      <c r="D18" s="165"/>
      <c r="E18" s="166"/>
      <c r="F18" s="166"/>
      <c r="G18" s="166"/>
      <c r="H18" s="166"/>
      <c r="I18" s="166"/>
      <c r="J18" s="39"/>
      <c r="K18" s="165"/>
      <c r="L18" s="39"/>
      <c r="M18" s="69"/>
      <c r="N18" s="32"/>
      <c r="O18" s="32"/>
      <c r="P18" s="33"/>
      <c r="Q18" s="62"/>
    </row>
    <row r="19" spans="1:17" s="56" customFormat="1" x14ac:dyDescent="0.3">
      <c r="A19" s="28">
        <f t="shared" si="0"/>
        <v>3</v>
      </c>
      <c r="B19" s="244">
        <f>+'MFR B-3 13 Mth Avg Variance'!B40</f>
        <v>142</v>
      </c>
      <c r="C19" s="220" t="str">
        <f>VLOOKUP($B19,'MFR B-3 13 Mth Avg Variance'!B:R,2,FALSE)</f>
        <v>Customer Accounts Receivable</v>
      </c>
      <c r="D19" s="152"/>
      <c r="E19" s="220">
        <f>VLOOKUP($B19,'MFR B-3 13 Mth Avg Variance'!$B:$G,MATCH($D$14,'MFR B-3 13 Mth Avg Variance'!$B$12:$G$12,0),FALSE)</f>
        <v>601582.57452382369</v>
      </c>
      <c r="F19" s="34"/>
      <c r="G19" s="220">
        <f>VLOOKUP($B19,'MFR B-3 13 Mth Avg Variance'!$B:$G,MATCH(D$15,'MFR B-3 13 Mth Avg Variance'!$B$12:$G$12,0),FALSE)</f>
        <v>669530.46742146637</v>
      </c>
      <c r="H19" s="69"/>
      <c r="I19" s="144">
        <f>+E19-G19</f>
        <v>-67947.892897642683</v>
      </c>
      <c r="J19" s="39"/>
      <c r="K19" s="186">
        <f>ABS(I19/G19)</f>
        <v>0.10148588630974099</v>
      </c>
      <c r="L19" s="39"/>
      <c r="M19" s="40" t="s">
        <v>56</v>
      </c>
      <c r="N19" s="32"/>
      <c r="O19" s="32"/>
      <c r="P19" s="35"/>
      <c r="Q19" s="62"/>
    </row>
    <row r="20" spans="1:17" s="56" customFormat="1" x14ac:dyDescent="0.25">
      <c r="A20" s="28">
        <f t="shared" si="0"/>
        <v>4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32"/>
      <c r="O20" s="32"/>
      <c r="P20" s="35"/>
      <c r="Q20" s="62"/>
    </row>
    <row r="21" spans="1:17" s="56" customFormat="1" x14ac:dyDescent="0.3">
      <c r="A21" s="28">
        <f t="shared" si="0"/>
        <v>5</v>
      </c>
      <c r="B21" s="244">
        <f>+'MFR B-3 13 Mth Avg Variance'!B43</f>
        <v>145</v>
      </c>
      <c r="C21" s="220" t="str">
        <f>VLOOKUP($B21,'MFR B-3 13 Mth Avg Variance'!B:R,2,FALSE)</f>
        <v>Notes Receivable from Associated Co</v>
      </c>
      <c r="D21" s="152"/>
      <c r="E21" s="220">
        <f>VLOOKUP($B21,'MFR B-3 13 Mth Avg Variance'!$B:$G,MATCH($D$14,'MFR B-3 13 Mth Avg Variance'!$B$12:$G$12,0),FALSE)</f>
        <v>118524.78849323133</v>
      </c>
      <c r="F21" s="34"/>
      <c r="G21" s="220">
        <f>VLOOKUP($B21,'MFR B-3 13 Mth Avg Variance'!$B:$G,MATCH(D$15,'MFR B-3 13 Mth Avg Variance'!$B$12:$G$12,0),FALSE)</f>
        <v>74088.36159724262</v>
      </c>
      <c r="H21" s="69"/>
      <c r="I21" s="144">
        <f>+E21-G21</f>
        <v>44436.426895988712</v>
      </c>
      <c r="J21" s="39"/>
      <c r="K21" s="186">
        <f>ABS(I21/G21)</f>
        <v>0.59977607734873328</v>
      </c>
      <c r="L21" s="39"/>
      <c r="M21" s="40" t="s">
        <v>57</v>
      </c>
      <c r="N21" s="32"/>
      <c r="O21" s="32"/>
      <c r="P21" s="32"/>
      <c r="Q21" s="62"/>
    </row>
    <row r="22" spans="1:17" s="56" customFormat="1" x14ac:dyDescent="0.3">
      <c r="A22" s="28">
        <f t="shared" si="0"/>
        <v>6</v>
      </c>
      <c r="B22" s="67"/>
      <c r="C22" s="68"/>
      <c r="D22" s="68"/>
      <c r="E22" s="34"/>
      <c r="F22" s="34"/>
      <c r="G22" s="69"/>
      <c r="H22" s="69"/>
      <c r="I22" s="32"/>
      <c r="J22" s="32"/>
      <c r="K22" s="69"/>
      <c r="L22" s="69"/>
      <c r="M22" s="69"/>
      <c r="N22" s="32"/>
      <c r="O22" s="39"/>
      <c r="P22" s="39"/>
      <c r="Q22" s="62"/>
    </row>
    <row r="23" spans="1:17" s="56" customFormat="1" x14ac:dyDescent="0.3">
      <c r="A23" s="28">
        <f t="shared" si="0"/>
        <v>7</v>
      </c>
      <c r="B23" s="244">
        <f>+'MFR B-3 13 Mth Avg Variance'!B70</f>
        <v>182</v>
      </c>
      <c r="C23" s="220" t="str">
        <f>VLOOKUP($B23,'MFR B-3 13 Mth Avg Variance'!B:R,2,FALSE)</f>
        <v>Other Regulatory Asset</v>
      </c>
      <c r="D23" s="152"/>
      <c r="E23" s="220">
        <f>VLOOKUP($B23,'MFR B-3 13 Mth Avg Variance'!$B:$G,MATCH($D$14,'MFR B-3 13 Mth Avg Variance'!$B$12:$G$12,0),FALSE)</f>
        <v>1247815.3989143746</v>
      </c>
      <c r="F23" s="34"/>
      <c r="G23" s="220">
        <f>VLOOKUP($B23,'MFR B-3 13 Mth Avg Variance'!$B:$G,MATCH(D$15,'MFR B-3 13 Mth Avg Variance'!$B$12:$G$12,0),FALSE)</f>
        <v>1664300.3935748222</v>
      </c>
      <c r="H23" s="69"/>
      <c r="I23" s="144">
        <f>+E23-G23</f>
        <v>-416484.99466044758</v>
      </c>
      <c r="J23" s="32"/>
      <c r="K23" s="186">
        <f>ABS(I23/G23)</f>
        <v>0.25024628743003635</v>
      </c>
      <c r="L23" s="32"/>
      <c r="M23" s="40" t="s">
        <v>58</v>
      </c>
      <c r="N23" s="32"/>
      <c r="O23" s="32"/>
      <c r="P23" s="32"/>
      <c r="Q23" s="62"/>
    </row>
    <row r="24" spans="1:17" s="56" customFormat="1" x14ac:dyDescent="0.3">
      <c r="A24" s="28">
        <f t="shared" si="0"/>
        <v>8</v>
      </c>
      <c r="B24" s="67"/>
      <c r="C24" s="36"/>
      <c r="D24" s="36"/>
      <c r="E24" s="37"/>
      <c r="F24" s="37"/>
      <c r="G24" s="145"/>
      <c r="H24" s="32"/>
      <c r="I24" s="32"/>
      <c r="J24" s="32"/>
      <c r="K24" s="69"/>
      <c r="L24" s="69"/>
      <c r="M24" s="69"/>
      <c r="N24" s="32"/>
      <c r="O24" s="32"/>
      <c r="P24" s="32"/>
      <c r="Q24" s="62"/>
    </row>
    <row r="25" spans="1:17" s="56" customFormat="1" x14ac:dyDescent="0.3">
      <c r="A25" s="28">
        <f t="shared" si="0"/>
        <v>9</v>
      </c>
      <c r="B25" s="244">
        <f>+'MFR B-3 13 Mth Avg Variance'!B85</f>
        <v>216</v>
      </c>
      <c r="C25" s="220" t="str">
        <f>VLOOKUP($B25,'MFR B-3 13 Mth Avg Variance'!B:R,2,FALSE)</f>
        <v>Unappropriated Retained Earnings</v>
      </c>
      <c r="D25" s="152"/>
      <c r="E25" s="220">
        <f>VLOOKUP($B25,'MFR B-3 13 Mth Avg Variance'!$B:$G,MATCH($D$14,'MFR B-3 13 Mth Avg Variance'!$B$12:$G$12,0),FALSE)</f>
        <v>9791676.5405269694</v>
      </c>
      <c r="F25" s="34"/>
      <c r="G25" s="220">
        <f>VLOOKUP($B25,'MFR B-3 13 Mth Avg Variance'!$B:$G,MATCH(D$15,'MFR B-3 13 Mth Avg Variance'!$B$12:$G$12,0),FALSE)</f>
        <v>8876419.0645907354</v>
      </c>
      <c r="H25" s="69"/>
      <c r="I25" s="144">
        <f>+E25-G25</f>
        <v>915257.475936234</v>
      </c>
      <c r="J25" s="39"/>
      <c r="K25" s="186">
        <f>ABS(I25/G25)</f>
        <v>0.10311111601155952</v>
      </c>
      <c r="L25" s="32"/>
      <c r="M25" s="40" t="s">
        <v>59</v>
      </c>
      <c r="N25" s="32"/>
      <c r="O25" s="32"/>
      <c r="P25" s="32"/>
      <c r="Q25" s="62"/>
    </row>
    <row r="26" spans="1:17" s="56" customFormat="1" x14ac:dyDescent="0.3">
      <c r="A26" s="28">
        <f t="shared" si="0"/>
        <v>10</v>
      </c>
      <c r="B26" s="67"/>
      <c r="C26" s="29"/>
      <c r="D26" s="29"/>
      <c r="E26" s="29"/>
      <c r="F26" s="29"/>
      <c r="G26" s="29"/>
      <c r="H26" s="29"/>
      <c r="I26" s="29"/>
      <c r="J26" s="29"/>
      <c r="K26" s="29"/>
      <c r="L26" s="69"/>
      <c r="M26" s="69"/>
      <c r="N26" s="32"/>
      <c r="O26" s="32"/>
      <c r="P26" s="32"/>
      <c r="Q26" s="62"/>
    </row>
    <row r="27" spans="1:17" s="56" customFormat="1" x14ac:dyDescent="0.3">
      <c r="A27" s="28">
        <f t="shared" si="0"/>
        <v>11</v>
      </c>
      <c r="B27" s="244">
        <f>+'MFR B-3 13 Mth Avg Variance'!B102</f>
        <v>230</v>
      </c>
      <c r="C27" s="220" t="str">
        <f>VLOOKUP($B27,'MFR B-3 13 Mth Avg Variance'!B:R,2,FALSE)</f>
        <v>Asset Retirement Obligations</v>
      </c>
      <c r="D27" s="152"/>
      <c r="E27" s="220">
        <f>VLOOKUP($B27,'MFR B-3 13 Mth Avg Variance'!$B:$G,MATCH($D$14,'MFR B-3 13 Mth Avg Variance'!$B$12:$G$12,0),FALSE)</f>
        <v>159712.17633999971</v>
      </c>
      <c r="F27" s="34"/>
      <c r="G27" s="220">
        <f>VLOOKUP($B27,'MFR B-3 13 Mth Avg Variance'!$B:$G,MATCH(D$15,'MFR B-3 13 Mth Avg Variance'!$B$12:$G$12,0),FALSE)</f>
        <v>218619.17633999971</v>
      </c>
      <c r="H27" s="69"/>
      <c r="I27" s="144">
        <f>+E27-G27</f>
        <v>-58907</v>
      </c>
      <c r="J27" s="39"/>
      <c r="K27" s="186">
        <f>ABS(I27/G27)</f>
        <v>0.26945028787587683</v>
      </c>
      <c r="L27" s="32"/>
      <c r="M27" s="40" t="s">
        <v>71</v>
      </c>
      <c r="N27" s="32"/>
      <c r="O27" s="32"/>
      <c r="P27" s="32"/>
      <c r="Q27" s="62"/>
    </row>
    <row r="28" spans="1:17" s="56" customFormat="1" x14ac:dyDescent="0.3">
      <c r="A28" s="28">
        <f t="shared" si="0"/>
        <v>12</v>
      </c>
      <c r="B28" s="67"/>
      <c r="C28" s="68"/>
      <c r="D28" s="68"/>
      <c r="E28" s="34"/>
      <c r="F28" s="34"/>
      <c r="G28" s="69"/>
      <c r="H28" s="69"/>
      <c r="I28" s="32"/>
      <c r="J28" s="32"/>
      <c r="K28" s="69"/>
      <c r="L28" s="69"/>
      <c r="M28" s="69"/>
      <c r="N28" s="32"/>
      <c r="O28" s="32"/>
      <c r="P28" s="32"/>
      <c r="Q28" s="62"/>
    </row>
    <row r="29" spans="1:17" x14ac:dyDescent="0.3">
      <c r="A29" s="28">
        <f t="shared" si="0"/>
        <v>13</v>
      </c>
      <c r="B29" s="244">
        <f>+'MFR B-3 13 Mth Avg Variance'!B120</f>
        <v>233</v>
      </c>
      <c r="C29" s="220" t="str">
        <f>VLOOKUP($B29,'MFR B-3 13 Mth Avg Variance'!B:R,2,FALSE)</f>
        <v>Notes Payable to Associated Co</v>
      </c>
      <c r="D29" s="152"/>
      <c r="E29" s="220">
        <f>VLOOKUP($B29,'MFR B-3 13 Mth Avg Variance'!$B:$G,MATCH($D$14,'MFR B-3 13 Mth Avg Variance'!$B$12:$G$12,0),FALSE)</f>
        <v>79848.150275003121</v>
      </c>
      <c r="F29" s="34"/>
      <c r="G29" s="220">
        <f>VLOOKUP($B29,'MFR B-3 13 Mth Avg Variance'!$B:$G,MATCH(D$15,'MFR B-3 13 Mth Avg Variance'!$B$12:$G$12,0),FALSE)</f>
        <v>348996.76930863847</v>
      </c>
      <c r="H29" s="69"/>
      <c r="I29" s="144">
        <f>+E29-G29</f>
        <v>-269148.61903363536</v>
      </c>
      <c r="J29" s="32"/>
      <c r="K29" s="186">
        <f>ABS(I29/G29)</f>
        <v>0.7712066205278002</v>
      </c>
      <c r="L29" s="32"/>
      <c r="M29" s="40" t="s">
        <v>72</v>
      </c>
      <c r="N29" s="32"/>
      <c r="O29" s="32"/>
      <c r="P29" s="32"/>
      <c r="Q29" s="62"/>
    </row>
    <row r="30" spans="1:17" x14ac:dyDescent="0.3">
      <c r="A30" s="28">
        <f t="shared" si="0"/>
        <v>14</v>
      </c>
      <c r="B30" s="67"/>
      <c r="C30" s="36"/>
      <c r="D30" s="36"/>
      <c r="E30" s="37"/>
      <c r="F30" s="37"/>
      <c r="G30" s="145"/>
      <c r="H30" s="32"/>
      <c r="I30" s="32"/>
      <c r="J30" s="32"/>
      <c r="K30" s="69"/>
      <c r="L30" s="32"/>
      <c r="M30" s="32"/>
      <c r="N30" s="32"/>
      <c r="O30" s="32"/>
      <c r="P30" s="32"/>
      <c r="Q30" s="62"/>
    </row>
    <row r="31" spans="1:17" x14ac:dyDescent="0.3">
      <c r="A31" s="28">
        <f t="shared" si="0"/>
        <v>15</v>
      </c>
      <c r="B31" s="244">
        <f>+'MFR B-3 13 Mth Avg Variance'!B123</f>
        <v>236</v>
      </c>
      <c r="C31" s="220" t="str">
        <f>VLOOKUP($B31,'MFR B-3 13 Mth Avg Variance'!B:R,2,FALSE)</f>
        <v>Taxes Accrued</v>
      </c>
      <c r="D31" s="152"/>
      <c r="E31" s="220">
        <f>VLOOKUP($B31,'MFR B-3 13 Mth Avg Variance'!$B:$G,MATCH($D$14,'MFR B-3 13 Mth Avg Variance'!$B$12:$G$12,0),FALSE)</f>
        <v>124784.23897257874</v>
      </c>
      <c r="F31" s="34"/>
      <c r="G31" s="220">
        <f>VLOOKUP($B31,'MFR B-3 13 Mth Avg Variance'!$B:$G,MATCH(D$15,'MFR B-3 13 Mth Avg Variance'!$B$12:$G$12,0),FALSE)</f>
        <v>185364.13591134892</v>
      </c>
      <c r="H31" s="69"/>
      <c r="I31" s="144">
        <f>+E31-G31</f>
        <v>-60579.89693877018</v>
      </c>
      <c r="J31" s="39"/>
      <c r="K31" s="186">
        <f>ABS(I31/G31)</f>
        <v>0.32681563043965928</v>
      </c>
      <c r="L31" s="32"/>
      <c r="M31" s="40" t="s">
        <v>73</v>
      </c>
      <c r="N31" s="32"/>
      <c r="O31" s="32"/>
      <c r="P31" s="32"/>
      <c r="Q31" s="62"/>
    </row>
    <row r="32" spans="1:17" x14ac:dyDescent="0.3">
      <c r="A32" s="28">
        <f t="shared" si="0"/>
        <v>16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32"/>
      <c r="O32" s="32"/>
      <c r="P32" s="32"/>
      <c r="Q32" s="62"/>
    </row>
    <row r="33" spans="1:17" x14ac:dyDescent="0.3">
      <c r="A33" s="28">
        <f t="shared" si="0"/>
        <v>17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32"/>
      <c r="O33" s="32"/>
      <c r="P33" s="32"/>
      <c r="Q33" s="62"/>
    </row>
    <row r="34" spans="1:17" x14ac:dyDescent="0.3">
      <c r="A34" s="28">
        <f t="shared" si="0"/>
        <v>18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32"/>
      <c r="O34" s="32"/>
      <c r="P34" s="32"/>
      <c r="Q34" s="62"/>
    </row>
    <row r="35" spans="1:17" x14ac:dyDescent="0.3">
      <c r="A35" s="28">
        <f t="shared" si="0"/>
        <v>19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32"/>
      <c r="O35" s="32"/>
      <c r="P35" s="32"/>
      <c r="Q35" s="62"/>
    </row>
    <row r="36" spans="1:17" x14ac:dyDescent="0.3">
      <c r="A36" s="28">
        <f t="shared" si="0"/>
        <v>20</v>
      </c>
      <c r="C36" s="272" t="s">
        <v>60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32"/>
      <c r="O36" s="32"/>
      <c r="P36" s="32"/>
      <c r="Q36" s="62"/>
    </row>
    <row r="37" spans="1:17" x14ac:dyDescent="0.3">
      <c r="A37" s="28">
        <f t="shared" si="0"/>
        <v>21</v>
      </c>
      <c r="B37" s="40" t="s">
        <v>55</v>
      </c>
      <c r="C37" s="246" t="s">
        <v>74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32"/>
      <c r="O37" s="32"/>
      <c r="P37" s="32"/>
      <c r="Q37" s="62"/>
    </row>
    <row r="38" spans="1:17" x14ac:dyDescent="0.3">
      <c r="A38" s="28">
        <f t="shared" si="0"/>
        <v>22</v>
      </c>
      <c r="B38" s="40" t="s">
        <v>56</v>
      </c>
      <c r="C38" s="161" t="s">
        <v>75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32"/>
      <c r="O38" s="32"/>
      <c r="P38" s="32"/>
      <c r="Q38" s="62"/>
    </row>
    <row r="39" spans="1:17" x14ac:dyDescent="0.3">
      <c r="A39" s="28">
        <f t="shared" si="0"/>
        <v>23</v>
      </c>
      <c r="B39" s="40" t="s">
        <v>57</v>
      </c>
      <c r="C39" s="246" t="s">
        <v>62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32"/>
      <c r="O39" s="32"/>
      <c r="P39" s="32"/>
      <c r="Q39" s="62"/>
    </row>
    <row r="40" spans="1:17" x14ac:dyDescent="0.3">
      <c r="A40" s="28">
        <f t="shared" si="0"/>
        <v>24</v>
      </c>
      <c r="B40" s="40" t="s">
        <v>58</v>
      </c>
      <c r="C40" s="161" t="s">
        <v>76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32"/>
      <c r="O40" s="32"/>
      <c r="P40" s="32"/>
      <c r="Q40" s="62"/>
    </row>
    <row r="41" spans="1:17" x14ac:dyDescent="0.3">
      <c r="A41" s="28">
        <f t="shared" si="0"/>
        <v>25</v>
      </c>
      <c r="B41" s="40" t="s">
        <v>59</v>
      </c>
      <c r="C41" s="161" t="s">
        <v>77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32"/>
      <c r="O41" s="32"/>
      <c r="P41" s="32"/>
      <c r="Q41" s="62"/>
    </row>
    <row r="42" spans="1:17" x14ac:dyDescent="0.3">
      <c r="A42" s="28">
        <f t="shared" si="0"/>
        <v>26</v>
      </c>
      <c r="B42" s="40" t="s">
        <v>71</v>
      </c>
      <c r="C42" s="246" t="s">
        <v>78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39"/>
      <c r="O42" s="39"/>
      <c r="P42" s="39"/>
      <c r="Q42" s="62"/>
    </row>
    <row r="43" spans="1:17" x14ac:dyDescent="0.3">
      <c r="A43" s="28">
        <f t="shared" si="0"/>
        <v>27</v>
      </c>
      <c r="B43" s="40" t="s">
        <v>72</v>
      </c>
      <c r="C43" s="246" t="s">
        <v>62</v>
      </c>
      <c r="D43" s="152"/>
      <c r="E43" s="220"/>
      <c r="F43" s="34"/>
      <c r="G43" s="220"/>
      <c r="H43" s="69"/>
      <c r="I43" s="144"/>
      <c r="J43" s="32"/>
      <c r="K43" s="149"/>
      <c r="L43" s="32"/>
      <c r="M43" s="40"/>
      <c r="N43" s="39"/>
      <c r="O43" s="39"/>
      <c r="P43" s="39"/>
      <c r="Q43" s="38"/>
    </row>
    <row r="44" spans="1:17" x14ac:dyDescent="0.3">
      <c r="A44" s="28">
        <f t="shared" si="0"/>
        <v>28</v>
      </c>
      <c r="B44" s="40" t="s">
        <v>73</v>
      </c>
      <c r="C44" s="161" t="s">
        <v>79</v>
      </c>
      <c r="D44" s="152"/>
      <c r="E44" s="220"/>
      <c r="F44" s="34"/>
      <c r="G44" s="220"/>
      <c r="H44" s="69"/>
      <c r="I44" s="144"/>
      <c r="J44" s="32"/>
      <c r="K44" s="149"/>
      <c r="L44" s="32"/>
      <c r="M44" s="40"/>
      <c r="N44" s="39"/>
      <c r="O44" s="39"/>
      <c r="P44" s="39"/>
      <c r="Q44" s="38"/>
    </row>
    <row r="45" spans="1:17" x14ac:dyDescent="0.3">
      <c r="A45" s="28">
        <f t="shared" si="0"/>
        <v>29</v>
      </c>
      <c r="B45" s="32"/>
      <c r="C45" s="36"/>
      <c r="D45" s="36"/>
      <c r="E45" s="37"/>
      <c r="F45" s="37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7" x14ac:dyDescent="0.3">
      <c r="A46" s="28">
        <f>A45+1</f>
        <v>30</v>
      </c>
      <c r="D46" s="36"/>
      <c r="E46" s="37"/>
      <c r="F46" s="37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7" ht="14.4" thickBot="1" x14ac:dyDescent="0.35">
      <c r="A47" s="41">
        <f t="shared" si="0"/>
        <v>31</v>
      </c>
      <c r="B47" s="41"/>
      <c r="C47" s="42"/>
      <c r="D47" s="42"/>
      <c r="E47" s="43"/>
      <c r="F47" s="43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17" s="3" customFormat="1" x14ac:dyDescent="0.3">
      <c r="A48" s="28"/>
      <c r="B48" s="36" t="s">
        <v>65</v>
      </c>
      <c r="C48" s="36"/>
      <c r="D48" s="36"/>
      <c r="E48" s="37"/>
      <c r="F48" s="37"/>
      <c r="H48" s="32"/>
      <c r="I48" s="32"/>
      <c r="J48" s="32"/>
      <c r="K48" s="32"/>
      <c r="L48" s="32"/>
      <c r="M48" s="32"/>
      <c r="N48" s="32"/>
      <c r="O48" s="32" t="s">
        <v>66</v>
      </c>
      <c r="P48" s="32"/>
    </row>
  </sheetData>
  <mergeCells count="3">
    <mergeCell ref="F1:K1"/>
    <mergeCell ref="O1:P1"/>
    <mergeCell ref="F3:K6"/>
  </mergeCells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&amp;R20240025-OPCPOD1-00004214</oddFooter>
  </headerFooter>
  <ignoredErrors>
    <ignoredError sqref="G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43B5-2296-4F40-AEF7-D085D4EFB51A}">
  <sheetPr>
    <tabColor rgb="FF002060"/>
  </sheetPr>
  <dimension ref="A1"/>
  <sheetViews>
    <sheetView tabSelected="1" workbookViewId="0">
      <selection activeCell="P33" sqref="P33"/>
    </sheetView>
  </sheetViews>
  <sheetFormatPr defaultRowHeight="13.2" x14ac:dyDescent="0.25"/>
  <sheetData/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7AB8-5EC5-46FC-B683-4D7ABD102673}">
  <sheetPr>
    <tabColor rgb="FFFFC000"/>
  </sheetPr>
  <dimension ref="A1:V704"/>
  <sheetViews>
    <sheetView tabSelected="1" workbookViewId="0">
      <pane xSplit="3" ySplit="14" topLeftCell="D40" activePane="bottomRight" state="frozen"/>
      <selection activeCell="P33" sqref="P33"/>
      <selection pane="topRight" activeCell="P33" sqref="P33"/>
      <selection pane="bottomLeft" activeCell="P33" sqref="P33"/>
      <selection pane="bottomRight" activeCell="P33" sqref="P33"/>
    </sheetView>
  </sheetViews>
  <sheetFormatPr defaultColWidth="10.109375" defaultRowHeight="13.8" x14ac:dyDescent="0.3"/>
  <cols>
    <col min="1" max="1" width="5" style="103" customWidth="1"/>
    <col min="2" max="2" width="9.77734375" style="108" customWidth="1"/>
    <col min="3" max="3" width="28.6640625" style="103" customWidth="1"/>
    <col min="4" max="4" width="12.109375" style="107" customWidth="1"/>
    <col min="5" max="6" width="13.6640625" style="107" bestFit="1" customWidth="1"/>
    <col min="7" max="7" width="13.6640625" style="106" customWidth="1"/>
    <col min="8" max="8" width="13.33203125" style="107" customWidth="1"/>
    <col min="9" max="9" width="12.77734375" style="107" bestFit="1" customWidth="1"/>
    <col min="10" max="10" width="12.77734375" style="104" bestFit="1" customWidth="1"/>
    <col min="11" max="11" width="3.109375" style="104" customWidth="1"/>
    <col min="12" max="14" width="10.109375" style="106" customWidth="1"/>
    <col min="15" max="15" width="3" style="104" customWidth="1"/>
    <col min="16" max="16" width="11.109375" style="106" customWidth="1"/>
    <col min="17" max="17" width="11.6640625" style="104" bestFit="1" customWidth="1"/>
    <col min="18" max="18" width="10.6640625" style="104" bestFit="1" customWidth="1"/>
    <col min="19" max="19" width="3" style="104" customWidth="1"/>
    <col min="20" max="20" width="10.6640625" style="104" bestFit="1" customWidth="1"/>
    <col min="21" max="21" width="10.109375" style="104"/>
    <col min="22" max="22" width="4.109375" style="106" customWidth="1"/>
    <col min="23" max="16384" width="10.109375" style="104"/>
  </cols>
  <sheetData>
    <row r="1" spans="1:22" s="81" customFormat="1" ht="12.75" customHeight="1" x14ac:dyDescent="0.4">
      <c r="A1" s="79" t="s">
        <v>80</v>
      </c>
      <c r="B1" s="173"/>
      <c r="C1" s="80"/>
      <c r="D1" s="226"/>
      <c r="E1" s="79"/>
      <c r="F1" s="291" t="s">
        <v>81</v>
      </c>
      <c r="G1" s="291"/>
    </row>
    <row r="2" spans="1:22" s="81" customFormat="1" ht="12.75" customHeight="1" x14ac:dyDescent="0.3">
      <c r="A2" s="82"/>
      <c r="B2" s="174"/>
      <c r="C2" s="83"/>
      <c r="D2" s="84"/>
      <c r="E2" s="84"/>
      <c r="F2" s="84"/>
      <c r="G2" s="84"/>
      <c r="H2" s="85"/>
      <c r="I2" s="85"/>
      <c r="J2" s="85"/>
      <c r="K2" s="85"/>
      <c r="M2" s="85"/>
      <c r="N2" s="85"/>
      <c r="O2" s="85"/>
    </row>
    <row r="3" spans="1:22" s="81" customFormat="1" ht="12.75" customHeight="1" x14ac:dyDescent="0.3">
      <c r="A3" s="81" t="s">
        <v>34</v>
      </c>
      <c r="B3" s="172"/>
      <c r="C3" s="86"/>
      <c r="E3" s="87" t="s">
        <v>37</v>
      </c>
      <c r="F3" s="88"/>
      <c r="G3" s="88"/>
      <c r="H3" s="85"/>
      <c r="I3" s="85"/>
      <c r="J3" s="85"/>
      <c r="K3" s="85"/>
      <c r="L3" s="85"/>
      <c r="M3" s="85"/>
      <c r="N3" s="85"/>
      <c r="O3" s="85"/>
    </row>
    <row r="4" spans="1:22" s="81" customFormat="1" ht="14.4" x14ac:dyDescent="0.3">
      <c r="B4" s="172"/>
      <c r="C4" s="86"/>
      <c r="D4" s="17" t="s">
        <v>82</v>
      </c>
      <c r="E4" s="15" t="str">
        <f>+'Inputs &amp; Tie Points'!B13</f>
        <v>Projected Test Year 3 Ended</v>
      </c>
      <c r="F4" s="16"/>
      <c r="G4" s="89">
        <f>+'Inputs &amp; Tie Points'!I13</f>
        <v>46752</v>
      </c>
    </row>
    <row r="5" spans="1:22" s="81" customFormat="1" ht="12.75" customHeight="1" x14ac:dyDescent="0.35">
      <c r="A5" s="81" t="s">
        <v>39</v>
      </c>
      <c r="B5" s="175"/>
      <c r="C5" s="90"/>
      <c r="D5" s="17" t="s">
        <v>82</v>
      </c>
      <c r="E5" s="15" t="str">
        <f>+'Inputs &amp; Tie Points'!B14</f>
        <v>Projected Test Year 2 Ended</v>
      </c>
      <c r="G5" s="89">
        <f>+'Inputs &amp; Tie Points'!I14</f>
        <v>46387</v>
      </c>
    </row>
    <row r="6" spans="1:22" s="81" customFormat="1" x14ac:dyDescent="0.3">
      <c r="A6" s="21"/>
      <c r="B6" s="176"/>
      <c r="D6" s="17" t="s">
        <v>82</v>
      </c>
      <c r="E6" s="15" t="str">
        <f>+'Inputs &amp; Tie Points'!B15</f>
        <v>Projected Test Year 1 Ended</v>
      </c>
      <c r="G6" s="89">
        <f>+'Inputs &amp; Tie Points'!I15</f>
        <v>46022</v>
      </c>
      <c r="L6" s="91"/>
      <c r="M6" s="91"/>
      <c r="N6" s="91"/>
      <c r="O6" s="91"/>
    </row>
    <row r="7" spans="1:22" s="81" customFormat="1" ht="12.75" customHeight="1" thickBot="1" x14ac:dyDescent="0.35">
      <c r="A7" s="81" t="s">
        <v>83</v>
      </c>
      <c r="B7" s="176"/>
      <c r="D7" s="17" t="s">
        <v>82</v>
      </c>
      <c r="E7" s="15" t="str">
        <f>+'Inputs &amp; Tie Points'!B16</f>
        <v>Prior Year Ended</v>
      </c>
      <c r="F7" s="89"/>
      <c r="G7" s="89">
        <f>+'Inputs &amp; Tie Points'!I16</f>
        <v>45657</v>
      </c>
      <c r="L7" s="91"/>
      <c r="M7" s="91"/>
      <c r="N7" s="91"/>
      <c r="O7" s="91"/>
    </row>
    <row r="8" spans="1:22" s="81" customFormat="1" ht="12.75" customHeight="1" x14ac:dyDescent="0.3">
      <c r="B8" s="176"/>
      <c r="D8" s="17" t="s">
        <v>82</v>
      </c>
      <c r="E8" s="15">
        <f>+'Inputs &amp; Tie Points'!B18</f>
        <v>0</v>
      </c>
      <c r="F8" s="89"/>
      <c r="G8" s="89">
        <f>+'Inputs &amp; Tie Points'!I17</f>
        <v>45291</v>
      </c>
      <c r="H8" s="236" t="s">
        <v>84</v>
      </c>
      <c r="I8" s="237"/>
      <c r="J8" s="237"/>
      <c r="K8" s="241"/>
      <c r="L8" s="91"/>
      <c r="M8" s="91"/>
      <c r="N8" s="91"/>
      <c r="O8" s="91"/>
    </row>
    <row r="9" spans="1:22" s="81" customFormat="1" ht="12.75" customHeight="1" x14ac:dyDescent="0.3">
      <c r="B9" s="176"/>
      <c r="H9" s="154">
        <v>24917406.205938499</v>
      </c>
      <c r="I9" s="154">
        <v>26653104.417365801</v>
      </c>
      <c r="J9" s="154">
        <v>28237463.0680268</v>
      </c>
      <c r="L9" s="239" t="s">
        <v>85</v>
      </c>
      <c r="M9" s="239"/>
      <c r="N9" s="239"/>
      <c r="O9" s="235"/>
      <c r="P9" s="239" t="s">
        <v>86</v>
      </c>
      <c r="Q9" s="239"/>
      <c r="R9" s="239"/>
      <c r="S9" s="235"/>
    </row>
    <row r="10" spans="1:22" s="94" customFormat="1" ht="14.4" thickBot="1" x14ac:dyDescent="0.35">
      <c r="A10" s="92"/>
      <c r="B10" s="100"/>
      <c r="C10" s="93"/>
      <c r="D10" s="47"/>
      <c r="E10" s="48" t="s">
        <v>87</v>
      </c>
      <c r="F10" s="222"/>
      <c r="G10" s="93"/>
      <c r="H10" s="153">
        <f t="shared" ref="H10:I10" si="0">+H9*0.0005</f>
        <v>12458.70310296925</v>
      </c>
      <c r="I10" s="153">
        <f t="shared" si="0"/>
        <v>13326.552208682901</v>
      </c>
      <c r="J10" s="153">
        <f>+J9*0.0005</f>
        <v>14118.731534013401</v>
      </c>
      <c r="L10" s="91"/>
      <c r="M10" s="91"/>
      <c r="N10" s="91"/>
      <c r="O10" s="91"/>
    </row>
    <row r="11" spans="1:22" s="94" customFormat="1" ht="15.6" x14ac:dyDescent="0.3">
      <c r="A11" s="95"/>
      <c r="B11" s="96"/>
      <c r="C11" s="96" t="s">
        <v>56</v>
      </c>
      <c r="D11" s="269" t="s">
        <v>88</v>
      </c>
      <c r="E11" s="266"/>
      <c r="F11" s="267"/>
      <c r="G11" s="268"/>
      <c r="L11" s="91"/>
      <c r="M11" s="91"/>
      <c r="N11" s="91"/>
      <c r="O11" s="91"/>
    </row>
    <row r="12" spans="1:22" s="94" customFormat="1" x14ac:dyDescent="0.3">
      <c r="A12" s="97" t="s">
        <v>44</v>
      </c>
      <c r="B12" s="97"/>
      <c r="C12" s="97"/>
      <c r="D12" s="98" t="str">
        <f>+'Inputs &amp; Tie Points'!J16</f>
        <v>Year 2024</v>
      </c>
      <c r="E12" s="98" t="str">
        <f>+'Inputs &amp; Tie Points'!J15</f>
        <v>Year 2025</v>
      </c>
      <c r="F12" s="98" t="str">
        <f>+'Inputs &amp; Tie Points'!J14</f>
        <v>Year 2026</v>
      </c>
      <c r="G12" s="98" t="str">
        <f>+'Inputs &amp; Tie Points'!J13</f>
        <v>Year 2027</v>
      </c>
      <c r="H12" s="99">
        <f>+'Inputs &amp; Tie Points'!H15</f>
        <v>2025</v>
      </c>
      <c r="I12" s="99">
        <f>+'Inputs &amp; Tie Points'!H14</f>
        <v>2026</v>
      </c>
      <c r="J12" s="99">
        <f>+'Inputs &amp; Tie Points'!H13</f>
        <v>2027</v>
      </c>
      <c r="L12" s="99">
        <f>+H12</f>
        <v>2025</v>
      </c>
      <c r="M12" s="99">
        <f>+I12</f>
        <v>2026</v>
      </c>
      <c r="N12" s="99">
        <f>+J12</f>
        <v>2027</v>
      </c>
      <c r="P12" s="99" t="s">
        <v>89</v>
      </c>
      <c r="Q12" s="99" t="s">
        <v>90</v>
      </c>
      <c r="R12" s="99" t="s">
        <v>91</v>
      </c>
    </row>
    <row r="13" spans="1:22" s="94" customFormat="1" x14ac:dyDescent="0.25">
      <c r="A13" s="100" t="s">
        <v>50</v>
      </c>
      <c r="B13" s="101"/>
      <c r="C13" s="101" t="s">
        <v>92</v>
      </c>
      <c r="D13" s="101" t="s">
        <v>93</v>
      </c>
      <c r="E13" s="101" t="s">
        <v>93</v>
      </c>
      <c r="F13" s="101" t="s">
        <v>93</v>
      </c>
      <c r="G13" s="101" t="s">
        <v>93</v>
      </c>
    </row>
    <row r="14" spans="1:22" ht="21.6" customHeight="1" x14ac:dyDescent="0.3">
      <c r="A14" s="109" t="s">
        <v>50</v>
      </c>
      <c r="B14" s="185" t="s">
        <v>94</v>
      </c>
      <c r="C14" s="110" t="s">
        <v>92</v>
      </c>
      <c r="D14" s="111" t="s">
        <v>95</v>
      </c>
      <c r="E14" s="111" t="s">
        <v>95</v>
      </c>
      <c r="F14" s="111" t="s">
        <v>95</v>
      </c>
      <c r="G14" s="111" t="s">
        <v>95</v>
      </c>
      <c r="H14" s="112" t="s">
        <v>96</v>
      </c>
      <c r="I14" s="112" t="s">
        <v>96</v>
      </c>
      <c r="J14" s="112" t="s">
        <v>96</v>
      </c>
      <c r="K14" s="242"/>
      <c r="L14" s="99" t="s">
        <v>96</v>
      </c>
      <c r="M14" s="99" t="s">
        <v>96</v>
      </c>
      <c r="N14" s="99" t="s">
        <v>96</v>
      </c>
      <c r="O14" s="242"/>
      <c r="P14" s="104"/>
      <c r="S14" s="113"/>
      <c r="V14" s="104"/>
    </row>
    <row r="15" spans="1:22" x14ac:dyDescent="0.3">
      <c r="A15" s="103">
        <v>1</v>
      </c>
      <c r="B15" s="182"/>
      <c r="C15" s="29" t="s">
        <v>97</v>
      </c>
      <c r="D15" s="56"/>
      <c r="E15" s="56"/>
      <c r="F15" s="29"/>
      <c r="G15" s="56"/>
      <c r="H15" s="56"/>
      <c r="I15" s="56"/>
      <c r="J15" s="56"/>
      <c r="K15" s="114"/>
      <c r="L15" s="117">
        <f t="shared" ref="L15:N21" si="1">ABS(D15*0.1)</f>
        <v>0</v>
      </c>
      <c r="M15" s="117">
        <f t="shared" si="1"/>
        <v>0</v>
      </c>
      <c r="N15" s="117">
        <f t="shared" si="1"/>
        <v>0</v>
      </c>
      <c r="O15" s="114"/>
      <c r="P15" s="199">
        <f t="shared" ref="P15:R20" si="2">IF(AND(ABS(H15)&gt;H$10,ABS(H15)&gt;L15),H15,0)</f>
        <v>0</v>
      </c>
      <c r="Q15" s="199">
        <f t="shared" si="2"/>
        <v>0</v>
      </c>
      <c r="R15" s="199">
        <f t="shared" si="2"/>
        <v>0</v>
      </c>
      <c r="S15" s="114"/>
      <c r="V15" s="104"/>
    </row>
    <row r="16" spans="1:22" x14ac:dyDescent="0.3">
      <c r="A16" s="103">
        <f>+A15+1</f>
        <v>2</v>
      </c>
      <c r="B16" s="182">
        <v>101</v>
      </c>
      <c r="C16" s="29" t="s">
        <v>98</v>
      </c>
      <c r="D16" s="146">
        <v>24311349.948875472</v>
      </c>
      <c r="E16" s="146">
        <v>26609149.803038351</v>
      </c>
      <c r="F16" s="146">
        <v>29357908.838498507</v>
      </c>
      <c r="G16" s="146">
        <v>31346447.187909301</v>
      </c>
      <c r="H16" s="105">
        <f t="shared" ref="H16:H75" si="3">+E16-D16</f>
        <v>2297799.8541628793</v>
      </c>
      <c r="I16" s="105">
        <f t="shared" ref="I16:I75" si="4">+F16-E16</f>
        <v>2748759.0354601555</v>
      </c>
      <c r="J16" s="105">
        <f t="shared" ref="J16:J75" si="5">+G16-F16</f>
        <v>1988538.3494107947</v>
      </c>
      <c r="K16" s="114"/>
      <c r="L16" s="117">
        <f t="shared" si="1"/>
        <v>2431134.9948875471</v>
      </c>
      <c r="M16" s="117">
        <f t="shared" si="1"/>
        <v>2660914.9803038351</v>
      </c>
      <c r="N16" s="117">
        <f t="shared" si="1"/>
        <v>2935790.8838498509</v>
      </c>
      <c r="O16" s="114"/>
      <c r="P16" s="199">
        <f t="shared" si="2"/>
        <v>0</v>
      </c>
      <c r="Q16" s="199">
        <f t="shared" si="2"/>
        <v>2748759.0354601555</v>
      </c>
      <c r="R16" s="199">
        <f t="shared" si="2"/>
        <v>0</v>
      </c>
      <c r="S16" s="114"/>
      <c r="V16" s="104"/>
    </row>
    <row r="17" spans="1:22" x14ac:dyDescent="0.3">
      <c r="A17" s="103">
        <f t="shared" ref="A17:A84" si="6">+A16+1</f>
        <v>3</v>
      </c>
      <c r="B17" s="182">
        <v>105</v>
      </c>
      <c r="C17" s="227" t="s">
        <v>99</v>
      </c>
      <c r="D17" s="146">
        <v>129702.86306999998</v>
      </c>
      <c r="E17" s="146">
        <v>129702.86306999998</v>
      </c>
      <c r="F17" s="146">
        <v>129702.86306999998</v>
      </c>
      <c r="G17" s="146">
        <v>129702.86306999998</v>
      </c>
      <c r="H17" s="105">
        <f t="shared" ref="H17:H21" si="7">+E17-D17</f>
        <v>0</v>
      </c>
      <c r="I17" s="105">
        <f t="shared" ref="I17:I21" si="8">+F17-E17</f>
        <v>0</v>
      </c>
      <c r="J17" s="105">
        <f t="shared" ref="J17:J21" si="9">+G17-F17</f>
        <v>0</v>
      </c>
      <c r="K17" s="114"/>
      <c r="L17" s="117">
        <f t="shared" si="1"/>
        <v>12970.286306999998</v>
      </c>
      <c r="M17" s="117">
        <f t="shared" si="1"/>
        <v>12970.286306999998</v>
      </c>
      <c r="N17" s="117">
        <f t="shared" si="1"/>
        <v>12970.286306999998</v>
      </c>
      <c r="O17" s="114"/>
      <c r="P17" s="199">
        <f t="shared" si="2"/>
        <v>0</v>
      </c>
      <c r="Q17" s="199">
        <f t="shared" si="2"/>
        <v>0</v>
      </c>
      <c r="R17" s="199">
        <f t="shared" si="2"/>
        <v>0</v>
      </c>
      <c r="S17" s="114"/>
      <c r="V17" s="104"/>
    </row>
    <row r="18" spans="1:22" x14ac:dyDescent="0.3">
      <c r="A18" s="103">
        <f>+A17+1</f>
        <v>4</v>
      </c>
      <c r="B18" s="177">
        <v>106</v>
      </c>
      <c r="C18" s="227" t="s">
        <v>100</v>
      </c>
      <c r="D18" s="146">
        <v>3580458.5720399912</v>
      </c>
      <c r="E18" s="146">
        <v>3580458.5720399912</v>
      </c>
      <c r="F18" s="146">
        <v>3580458.5720399912</v>
      </c>
      <c r="G18" s="146">
        <v>3580458.5720399912</v>
      </c>
      <c r="H18" s="105">
        <f t="shared" si="7"/>
        <v>0</v>
      </c>
      <c r="I18" s="105">
        <f t="shared" si="8"/>
        <v>0</v>
      </c>
      <c r="J18" s="105">
        <f t="shared" si="9"/>
        <v>0</v>
      </c>
      <c r="K18" s="116"/>
      <c r="L18" s="117">
        <f t="shared" si="1"/>
        <v>358045.85720399913</v>
      </c>
      <c r="M18" s="117">
        <f t="shared" si="1"/>
        <v>358045.85720399913</v>
      </c>
      <c r="N18" s="117">
        <f t="shared" si="1"/>
        <v>358045.85720399913</v>
      </c>
      <c r="O18" s="114"/>
      <c r="P18" s="199">
        <f t="shared" si="2"/>
        <v>0</v>
      </c>
      <c r="Q18" s="199">
        <f t="shared" si="2"/>
        <v>0</v>
      </c>
      <c r="R18" s="199">
        <f t="shared" si="2"/>
        <v>0</v>
      </c>
      <c r="S18" s="116"/>
      <c r="V18" s="104"/>
    </row>
    <row r="19" spans="1:22" x14ac:dyDescent="0.3">
      <c r="A19" s="103">
        <f t="shared" ref="A19:A70" si="10">+A18+1</f>
        <v>5</v>
      </c>
      <c r="B19" s="182">
        <v>107</v>
      </c>
      <c r="C19" s="227" t="s">
        <v>101</v>
      </c>
      <c r="D19" s="146">
        <v>1817029.7203469886</v>
      </c>
      <c r="E19" s="146">
        <v>1853120.9004668554</v>
      </c>
      <c r="F19" s="146">
        <v>1484391.2994906264</v>
      </c>
      <c r="G19" s="146">
        <v>1851330.5892315311</v>
      </c>
      <c r="H19" s="105">
        <f t="shared" si="7"/>
        <v>36091.180119866738</v>
      </c>
      <c r="I19" s="105">
        <f t="shared" si="8"/>
        <v>-368729.60097622895</v>
      </c>
      <c r="J19" s="105">
        <f t="shared" si="9"/>
        <v>366939.2897409047</v>
      </c>
      <c r="K19" s="114"/>
      <c r="L19" s="117">
        <f t="shared" si="1"/>
        <v>181702.97203469888</v>
      </c>
      <c r="M19" s="117">
        <f t="shared" si="1"/>
        <v>185312.09004668554</v>
      </c>
      <c r="N19" s="117">
        <f t="shared" si="1"/>
        <v>148439.12994906266</v>
      </c>
      <c r="O19" s="114"/>
      <c r="P19" s="199">
        <f t="shared" si="2"/>
        <v>0</v>
      </c>
      <c r="Q19" s="199">
        <f t="shared" si="2"/>
        <v>-368729.60097622895</v>
      </c>
      <c r="R19" s="199">
        <f t="shared" si="2"/>
        <v>366939.2897409047</v>
      </c>
      <c r="S19" s="114"/>
      <c r="V19" s="104"/>
    </row>
    <row r="20" spans="1:22" x14ac:dyDescent="0.3">
      <c r="A20" s="103">
        <f t="shared" si="10"/>
        <v>6</v>
      </c>
      <c r="B20" s="182">
        <v>114</v>
      </c>
      <c r="C20" s="29" t="s">
        <v>102</v>
      </c>
      <c r="D20" s="146">
        <v>20325.435300000005</v>
      </c>
      <c r="E20" s="146">
        <v>20325.435300000005</v>
      </c>
      <c r="F20" s="146">
        <v>20325.435300000005</v>
      </c>
      <c r="G20" s="146">
        <v>20325.435300000005</v>
      </c>
      <c r="H20" s="105">
        <f t="shared" si="7"/>
        <v>0</v>
      </c>
      <c r="I20" s="105">
        <f t="shared" si="8"/>
        <v>0</v>
      </c>
      <c r="J20" s="105">
        <f t="shared" si="9"/>
        <v>0</v>
      </c>
      <c r="K20" s="114"/>
      <c r="L20" s="117">
        <f t="shared" si="1"/>
        <v>2032.5435300000006</v>
      </c>
      <c r="M20" s="117">
        <f t="shared" si="1"/>
        <v>2032.5435300000006</v>
      </c>
      <c r="N20" s="117">
        <f t="shared" si="1"/>
        <v>2032.5435300000006</v>
      </c>
      <c r="O20" s="114"/>
      <c r="P20" s="199">
        <f t="shared" si="2"/>
        <v>0</v>
      </c>
      <c r="Q20" s="199">
        <f t="shared" si="2"/>
        <v>0</v>
      </c>
      <c r="R20" s="199">
        <f t="shared" si="2"/>
        <v>0</v>
      </c>
      <c r="S20" s="114"/>
      <c r="V20" s="104"/>
    </row>
    <row r="21" spans="1:22" x14ac:dyDescent="0.3">
      <c r="A21" s="103">
        <f t="shared" si="10"/>
        <v>7</v>
      </c>
      <c r="B21" s="182">
        <v>118</v>
      </c>
      <c r="C21" s="29" t="s">
        <v>103</v>
      </c>
      <c r="D21" s="146">
        <v>2531.2399999999989</v>
      </c>
      <c r="E21" s="146">
        <v>2531.2399999999989</v>
      </c>
      <c r="F21" s="146">
        <v>2531.2399999999989</v>
      </c>
      <c r="G21" s="146">
        <v>2531.2399999999989</v>
      </c>
      <c r="H21" s="105">
        <f t="shared" si="7"/>
        <v>0</v>
      </c>
      <c r="I21" s="105">
        <f t="shared" si="8"/>
        <v>0</v>
      </c>
      <c r="J21" s="105">
        <f t="shared" si="9"/>
        <v>0</v>
      </c>
      <c r="K21" s="114"/>
      <c r="L21" s="117">
        <f t="shared" si="1"/>
        <v>253.12399999999991</v>
      </c>
      <c r="M21" s="117">
        <f t="shared" si="1"/>
        <v>253.12399999999991</v>
      </c>
      <c r="N21" s="117">
        <f t="shared" si="1"/>
        <v>253.12399999999991</v>
      </c>
      <c r="O21" s="114"/>
      <c r="P21" s="199">
        <f t="shared" ref="P21:P80" si="11">IF(AND(ABS(H21)&gt;H$10,ABS(H21)&gt;L21),H21,0)</f>
        <v>0</v>
      </c>
      <c r="Q21" s="199">
        <f t="shared" ref="Q21:Q80" si="12">IF(AND(ABS(I21)&gt;I$10,ABS(I21)&gt;M21),I21,0)</f>
        <v>0</v>
      </c>
      <c r="R21" s="199">
        <f t="shared" ref="R21:R80" si="13">IF(AND(ABS(J21)&gt;J$10,ABS(J21)&gt;N21),J21,0)</f>
        <v>0</v>
      </c>
      <c r="S21" s="114"/>
      <c r="V21" s="104"/>
    </row>
    <row r="22" spans="1:22" x14ac:dyDescent="0.3">
      <c r="A22" s="103">
        <f t="shared" si="10"/>
        <v>8</v>
      </c>
      <c r="B22" s="182"/>
      <c r="C22" s="228" t="s">
        <v>104</v>
      </c>
      <c r="D22" s="146">
        <v>29861397.779632449</v>
      </c>
      <c r="E22" s="146">
        <v>32195288.813915197</v>
      </c>
      <c r="F22" s="146">
        <v>34575318.248399124</v>
      </c>
      <c r="G22" s="146">
        <v>36930795.887550823</v>
      </c>
      <c r="H22" s="105"/>
      <c r="I22" s="105"/>
      <c r="J22" s="105"/>
      <c r="K22" s="114"/>
      <c r="L22" s="117"/>
      <c r="M22" s="117"/>
      <c r="N22" s="117"/>
      <c r="O22" s="114"/>
      <c r="P22" s="199">
        <f t="shared" si="11"/>
        <v>0</v>
      </c>
      <c r="Q22" s="199">
        <f t="shared" si="12"/>
        <v>0</v>
      </c>
      <c r="R22" s="199">
        <f t="shared" si="13"/>
        <v>0</v>
      </c>
      <c r="S22" s="114"/>
      <c r="V22" s="104"/>
    </row>
    <row r="23" spans="1:22" x14ac:dyDescent="0.3">
      <c r="A23" s="103">
        <f t="shared" si="10"/>
        <v>9</v>
      </c>
      <c r="B23" s="182">
        <v>108</v>
      </c>
      <c r="C23" s="36" t="s">
        <v>105</v>
      </c>
      <c r="D23" s="146">
        <v>-7265547.5169968959</v>
      </c>
      <c r="E23" s="146">
        <v>-7837133.612443639</v>
      </c>
      <c r="F23" s="146">
        <v>-8472366.4019085169</v>
      </c>
      <c r="G23" s="146">
        <v>-9251053.6121157687</v>
      </c>
      <c r="H23" s="105">
        <f t="shared" si="3"/>
        <v>-571586.09544674307</v>
      </c>
      <c r="I23" s="105">
        <f t="shared" si="4"/>
        <v>-635232.78946487792</v>
      </c>
      <c r="J23" s="105">
        <f t="shared" si="5"/>
        <v>-778687.21020725183</v>
      </c>
      <c r="K23" s="114"/>
      <c r="L23" s="117">
        <f t="shared" ref="L23:L25" si="14">ABS(D23*0.1)</f>
        <v>726554.75169968966</v>
      </c>
      <c r="M23" s="117">
        <f t="shared" ref="M23:M25" si="15">ABS(E23*0.1)</f>
        <v>783713.36124436394</v>
      </c>
      <c r="N23" s="117">
        <f t="shared" ref="N23:N25" si="16">ABS(F23*0.1)</f>
        <v>847236.64019085176</v>
      </c>
      <c r="O23" s="114"/>
      <c r="P23" s="199">
        <f t="shared" si="11"/>
        <v>0</v>
      </c>
      <c r="Q23" s="199">
        <f t="shared" si="12"/>
        <v>0</v>
      </c>
      <c r="R23" s="199">
        <f t="shared" si="13"/>
        <v>0</v>
      </c>
      <c r="S23" s="114"/>
      <c r="V23" s="104"/>
    </row>
    <row r="24" spans="1:22" x14ac:dyDescent="0.3">
      <c r="A24" s="103">
        <f t="shared" si="10"/>
        <v>10</v>
      </c>
      <c r="B24" s="182">
        <v>111</v>
      </c>
      <c r="C24" s="36" t="s">
        <v>106</v>
      </c>
      <c r="D24" s="146">
        <v>-210915.23747000002</v>
      </c>
      <c r="E24" s="146">
        <v>-210915.23747000002</v>
      </c>
      <c r="F24" s="146">
        <v>-210915.23747000002</v>
      </c>
      <c r="G24" s="146">
        <v>-210915.23747000002</v>
      </c>
      <c r="H24" s="105">
        <f t="shared" si="3"/>
        <v>0</v>
      </c>
      <c r="I24" s="105">
        <f t="shared" si="4"/>
        <v>0</v>
      </c>
      <c r="J24" s="105">
        <f t="shared" si="5"/>
        <v>0</v>
      </c>
      <c r="K24" s="114"/>
      <c r="L24" s="117">
        <f t="shared" si="14"/>
        <v>21091.523747000003</v>
      </c>
      <c r="M24" s="117">
        <f t="shared" si="15"/>
        <v>21091.523747000003</v>
      </c>
      <c r="N24" s="117">
        <f t="shared" si="16"/>
        <v>21091.523747000003</v>
      </c>
      <c r="O24" s="114"/>
      <c r="P24" s="199">
        <f t="shared" si="11"/>
        <v>0</v>
      </c>
      <c r="Q24" s="199">
        <f t="shared" si="12"/>
        <v>0</v>
      </c>
      <c r="R24" s="199">
        <f t="shared" si="13"/>
        <v>0</v>
      </c>
      <c r="S24" s="114"/>
      <c r="V24" s="104"/>
    </row>
    <row r="25" spans="1:22" x14ac:dyDescent="0.3">
      <c r="A25" s="103">
        <f t="shared" si="10"/>
        <v>11</v>
      </c>
      <c r="B25" s="177">
        <v>115</v>
      </c>
      <c r="C25" s="29" t="s">
        <v>107</v>
      </c>
      <c r="D25" s="146">
        <v>-7251.6135499999991</v>
      </c>
      <c r="E25" s="146">
        <v>-7251.6135499999991</v>
      </c>
      <c r="F25" s="146">
        <v>-7251.6135499999991</v>
      </c>
      <c r="G25" s="146">
        <v>-7251.6135499999991</v>
      </c>
      <c r="H25" s="105">
        <f t="shared" si="3"/>
        <v>0</v>
      </c>
      <c r="I25" s="105">
        <f t="shared" si="4"/>
        <v>0</v>
      </c>
      <c r="J25" s="105">
        <f t="shared" si="5"/>
        <v>0</v>
      </c>
      <c r="K25" s="116"/>
      <c r="L25" s="117">
        <f t="shared" si="14"/>
        <v>725.16135499999996</v>
      </c>
      <c r="M25" s="117">
        <f t="shared" si="15"/>
        <v>725.16135499999996</v>
      </c>
      <c r="N25" s="117">
        <f t="shared" si="16"/>
        <v>725.16135499999996</v>
      </c>
      <c r="O25" s="114"/>
      <c r="P25" s="199">
        <f t="shared" si="11"/>
        <v>0</v>
      </c>
      <c r="Q25" s="199">
        <f t="shared" si="12"/>
        <v>0</v>
      </c>
      <c r="R25" s="199">
        <f t="shared" si="13"/>
        <v>0</v>
      </c>
      <c r="S25" s="116"/>
      <c r="V25" s="104"/>
    </row>
    <row r="26" spans="1:22" x14ac:dyDescent="0.3">
      <c r="A26" s="103">
        <f t="shared" si="10"/>
        <v>12</v>
      </c>
      <c r="B26" s="182">
        <v>119</v>
      </c>
      <c r="C26" s="29" t="s">
        <v>108</v>
      </c>
      <c r="D26" s="146">
        <v>-2510.5769</v>
      </c>
      <c r="E26" s="146">
        <v>-2510.5769</v>
      </c>
      <c r="F26" s="146">
        <v>-2510.5769</v>
      </c>
      <c r="G26" s="146">
        <v>-2510.5769</v>
      </c>
      <c r="H26" s="105">
        <f t="shared" si="3"/>
        <v>0</v>
      </c>
      <c r="I26" s="105">
        <f t="shared" si="4"/>
        <v>0</v>
      </c>
      <c r="J26" s="105">
        <f t="shared" si="5"/>
        <v>0</v>
      </c>
      <c r="K26" s="114"/>
      <c r="L26" s="104"/>
      <c r="M26" s="104"/>
      <c r="N26" s="104"/>
      <c r="O26" s="114"/>
      <c r="P26" s="199">
        <f t="shared" si="11"/>
        <v>0</v>
      </c>
      <c r="Q26" s="199">
        <f t="shared" si="12"/>
        <v>0</v>
      </c>
      <c r="R26" s="199">
        <f t="shared" si="13"/>
        <v>0</v>
      </c>
      <c r="S26" s="114"/>
      <c r="V26" s="104"/>
    </row>
    <row r="27" spans="1:22" x14ac:dyDescent="0.3">
      <c r="A27" s="103">
        <f t="shared" si="10"/>
        <v>13</v>
      </c>
      <c r="B27" s="182"/>
      <c r="C27" s="228" t="s">
        <v>109</v>
      </c>
      <c r="D27" s="146">
        <v>22375172.834715549</v>
      </c>
      <c r="E27" s="146">
        <v>24137477.773551557</v>
      </c>
      <c r="F27" s="146">
        <v>25882274.418570604</v>
      </c>
      <c r="G27" s="146">
        <v>27459064.84751505</v>
      </c>
      <c r="H27" s="105"/>
      <c r="I27" s="105"/>
      <c r="J27" s="105"/>
      <c r="K27" s="114"/>
      <c r="L27" s="104"/>
      <c r="M27" s="104"/>
      <c r="N27" s="104"/>
      <c r="O27" s="114"/>
      <c r="P27" s="199">
        <f t="shared" si="11"/>
        <v>0</v>
      </c>
      <c r="Q27" s="199">
        <f t="shared" si="12"/>
        <v>0</v>
      </c>
      <c r="R27" s="199">
        <f t="shared" si="13"/>
        <v>0</v>
      </c>
      <c r="S27" s="114"/>
      <c r="V27" s="104"/>
    </row>
    <row r="28" spans="1:22" x14ac:dyDescent="0.3">
      <c r="A28" s="103">
        <f t="shared" si="10"/>
        <v>14</v>
      </c>
      <c r="B28" s="178"/>
      <c r="C28" s="29"/>
      <c r="D28" s="196"/>
      <c r="E28" s="196"/>
      <c r="F28" s="196"/>
      <c r="G28" s="196"/>
      <c r="H28" s="105"/>
      <c r="I28" s="105"/>
      <c r="J28" s="105"/>
      <c r="K28" s="116"/>
      <c r="L28" s="104"/>
      <c r="M28" s="104"/>
      <c r="N28" s="104"/>
      <c r="O28" s="114"/>
      <c r="P28" s="199">
        <f t="shared" si="11"/>
        <v>0</v>
      </c>
      <c r="Q28" s="199">
        <f t="shared" si="12"/>
        <v>0</v>
      </c>
      <c r="R28" s="199">
        <f t="shared" si="13"/>
        <v>0</v>
      </c>
      <c r="S28" s="116"/>
      <c r="V28" s="104"/>
    </row>
    <row r="29" spans="1:22" x14ac:dyDescent="0.3">
      <c r="A29" s="103">
        <f t="shared" si="10"/>
        <v>15</v>
      </c>
      <c r="B29" s="178"/>
      <c r="C29" s="29" t="s">
        <v>110</v>
      </c>
      <c r="D29" s="196"/>
      <c r="E29" s="196"/>
      <c r="F29" s="196"/>
      <c r="G29" s="196"/>
      <c r="H29" s="105"/>
      <c r="I29" s="105"/>
      <c r="J29" s="105"/>
      <c r="K29" s="116"/>
      <c r="L29" s="117">
        <f t="shared" ref="L29" si="17">ABS(D29*0.1)</f>
        <v>0</v>
      </c>
      <c r="M29" s="117">
        <f t="shared" ref="M29" si="18">ABS(E29*0.1)</f>
        <v>0</v>
      </c>
      <c r="N29" s="117">
        <f t="shared" ref="N29" si="19">ABS(F29*0.1)</f>
        <v>0</v>
      </c>
      <c r="O29" s="114"/>
      <c r="P29" s="199">
        <f t="shared" si="11"/>
        <v>0</v>
      </c>
      <c r="Q29" s="199">
        <f t="shared" si="12"/>
        <v>0</v>
      </c>
      <c r="R29" s="199">
        <f t="shared" si="13"/>
        <v>0</v>
      </c>
      <c r="S29" s="116"/>
      <c r="V29" s="104"/>
    </row>
    <row r="30" spans="1:22" x14ac:dyDescent="0.3">
      <c r="A30" s="103">
        <f t="shared" si="10"/>
        <v>16</v>
      </c>
      <c r="B30" s="108">
        <v>121</v>
      </c>
      <c r="C30" s="56" t="s">
        <v>111</v>
      </c>
      <c r="D30" s="146">
        <v>22953.779369999895</v>
      </c>
      <c r="E30" s="146">
        <v>22953.779369999895</v>
      </c>
      <c r="F30" s="146">
        <v>22953.779369999895</v>
      </c>
      <c r="G30" s="146">
        <v>22953.779369999895</v>
      </c>
      <c r="H30" s="105">
        <f t="shared" si="3"/>
        <v>0</v>
      </c>
      <c r="I30" s="105">
        <f t="shared" si="4"/>
        <v>0</v>
      </c>
      <c r="J30" s="105">
        <f t="shared" si="5"/>
        <v>0</v>
      </c>
      <c r="K30" s="119"/>
      <c r="L30" s="117">
        <f t="shared" ref="L30:L35" si="20">ABS(D30*0.1)</f>
        <v>2295.3779369999897</v>
      </c>
      <c r="M30" s="117">
        <f t="shared" ref="M30:M35" si="21">ABS(E30*0.1)</f>
        <v>2295.3779369999897</v>
      </c>
      <c r="N30" s="117">
        <f t="shared" ref="N30:N35" si="22">ABS(F30*0.1)</f>
        <v>2295.3779369999897</v>
      </c>
      <c r="O30" s="114"/>
      <c r="P30" s="199">
        <f t="shared" si="11"/>
        <v>0</v>
      </c>
      <c r="Q30" s="199">
        <f t="shared" si="12"/>
        <v>0</v>
      </c>
      <c r="R30" s="199">
        <f t="shared" si="13"/>
        <v>0</v>
      </c>
      <c r="S30" s="119"/>
      <c r="V30" s="104"/>
    </row>
    <row r="31" spans="1:22" x14ac:dyDescent="0.3">
      <c r="A31" s="103">
        <f t="shared" si="10"/>
        <v>17</v>
      </c>
      <c r="B31" s="182">
        <v>122</v>
      </c>
      <c r="C31" s="29" t="s">
        <v>112</v>
      </c>
      <c r="D31" s="146">
        <v>-12185.231653579231</v>
      </c>
      <c r="E31" s="146">
        <v>-13337.422188030554</v>
      </c>
      <c r="F31" s="146">
        <v>-14446.912798507603</v>
      </c>
      <c r="G31" s="146">
        <v>-15526.468778910728</v>
      </c>
      <c r="H31" s="105">
        <f t="shared" si="3"/>
        <v>-1152.1905344513234</v>
      </c>
      <c r="I31" s="105">
        <f t="shared" si="4"/>
        <v>-1109.4906104770489</v>
      </c>
      <c r="J31" s="105">
        <f t="shared" si="5"/>
        <v>-1079.5559804031254</v>
      </c>
      <c r="K31" s="119"/>
      <c r="L31" s="117">
        <f t="shared" si="20"/>
        <v>1218.5231653579231</v>
      </c>
      <c r="M31" s="117">
        <f t="shared" si="21"/>
        <v>1333.7422188030555</v>
      </c>
      <c r="N31" s="117">
        <f t="shared" si="22"/>
        <v>1444.6912798507603</v>
      </c>
      <c r="O31" s="114"/>
      <c r="P31" s="199">
        <f t="shared" si="11"/>
        <v>0</v>
      </c>
      <c r="Q31" s="199">
        <f t="shared" si="12"/>
        <v>0</v>
      </c>
      <c r="R31" s="199">
        <f t="shared" si="13"/>
        <v>0</v>
      </c>
      <c r="S31" s="119"/>
      <c r="V31" s="104"/>
    </row>
    <row r="32" spans="1:22" x14ac:dyDescent="0.3">
      <c r="A32" s="103">
        <f t="shared" si="10"/>
        <v>18</v>
      </c>
      <c r="B32" s="182"/>
      <c r="C32" s="228" t="s">
        <v>113</v>
      </c>
      <c r="D32" s="146">
        <v>10768.547716420664</v>
      </c>
      <c r="E32" s="146">
        <v>9616.3571819693407</v>
      </c>
      <c r="F32" s="146">
        <v>8506.8665714922918</v>
      </c>
      <c r="G32" s="146">
        <v>7427.3105910891663</v>
      </c>
      <c r="H32" s="105"/>
      <c r="I32" s="105"/>
      <c r="J32" s="105"/>
      <c r="K32" s="119"/>
      <c r="L32" s="117"/>
      <c r="M32" s="117"/>
      <c r="N32" s="117"/>
      <c r="O32" s="114"/>
      <c r="P32" s="199">
        <f t="shared" si="11"/>
        <v>0</v>
      </c>
      <c r="Q32" s="199">
        <f t="shared" si="12"/>
        <v>0</v>
      </c>
      <c r="R32" s="199">
        <f t="shared" si="13"/>
        <v>0</v>
      </c>
      <c r="S32" s="119"/>
      <c r="V32" s="104"/>
    </row>
    <row r="33" spans="1:22" x14ac:dyDescent="0.3">
      <c r="A33" s="103">
        <f t="shared" si="10"/>
        <v>19</v>
      </c>
      <c r="B33" s="182">
        <v>123</v>
      </c>
      <c r="C33" s="29" t="s">
        <v>114</v>
      </c>
      <c r="D33" s="146">
        <v>6553.1172900000811</v>
      </c>
      <c r="E33" s="146">
        <v>6553.1172900000811</v>
      </c>
      <c r="F33" s="146">
        <v>6553.1172900000811</v>
      </c>
      <c r="G33" s="146">
        <v>6553.1172900000811</v>
      </c>
      <c r="H33" s="105">
        <f t="shared" si="3"/>
        <v>0</v>
      </c>
      <c r="I33" s="105">
        <f t="shared" si="4"/>
        <v>0</v>
      </c>
      <c r="J33" s="105">
        <f t="shared" si="5"/>
        <v>0</v>
      </c>
      <c r="K33" s="119"/>
      <c r="L33" s="117">
        <f t="shared" si="20"/>
        <v>655.3117290000082</v>
      </c>
      <c r="M33" s="117">
        <f t="shared" si="21"/>
        <v>655.3117290000082</v>
      </c>
      <c r="N33" s="117">
        <f t="shared" si="22"/>
        <v>655.3117290000082</v>
      </c>
      <c r="O33" s="114"/>
      <c r="P33" s="199">
        <f t="shared" si="11"/>
        <v>0</v>
      </c>
      <c r="Q33" s="199">
        <f t="shared" si="12"/>
        <v>0</v>
      </c>
      <c r="R33" s="199">
        <f t="shared" si="13"/>
        <v>0</v>
      </c>
      <c r="S33" s="119"/>
      <c r="V33" s="104"/>
    </row>
    <row r="34" spans="1:22" x14ac:dyDescent="0.3">
      <c r="A34" s="103">
        <f t="shared" si="10"/>
        <v>20</v>
      </c>
      <c r="B34" s="182">
        <v>124</v>
      </c>
      <c r="C34" s="29" t="s">
        <v>115</v>
      </c>
      <c r="D34" s="146">
        <v>1362.87204</v>
      </c>
      <c r="E34" s="146">
        <v>1362.87204</v>
      </c>
      <c r="F34" s="146">
        <v>1362.87204</v>
      </c>
      <c r="G34" s="146">
        <v>1362.87204</v>
      </c>
      <c r="H34" s="105">
        <f t="shared" si="3"/>
        <v>0</v>
      </c>
      <c r="I34" s="105">
        <f t="shared" si="4"/>
        <v>0</v>
      </c>
      <c r="J34" s="105">
        <f t="shared" si="5"/>
        <v>0</v>
      </c>
      <c r="K34" s="119"/>
      <c r="L34" s="117">
        <f t="shared" si="20"/>
        <v>136.287204</v>
      </c>
      <c r="M34" s="117">
        <f t="shared" si="21"/>
        <v>136.287204</v>
      </c>
      <c r="N34" s="117">
        <f t="shared" si="22"/>
        <v>136.287204</v>
      </c>
      <c r="O34" s="114"/>
      <c r="P34" s="199">
        <f t="shared" si="11"/>
        <v>0</v>
      </c>
      <c r="Q34" s="199">
        <f t="shared" si="12"/>
        <v>0</v>
      </c>
      <c r="R34" s="199">
        <f t="shared" si="13"/>
        <v>0</v>
      </c>
      <c r="S34" s="119"/>
      <c r="V34" s="104"/>
    </row>
    <row r="35" spans="1:22" x14ac:dyDescent="0.3">
      <c r="A35" s="103">
        <f t="shared" si="10"/>
        <v>21</v>
      </c>
      <c r="B35" s="182">
        <v>128</v>
      </c>
      <c r="C35" s="29" t="s">
        <v>116</v>
      </c>
      <c r="D35" s="146">
        <v>569865.45543999912</v>
      </c>
      <c r="E35" s="146">
        <v>510958.45543999935</v>
      </c>
      <c r="F35" s="146">
        <v>466916.45543999964</v>
      </c>
      <c r="G35" s="146">
        <v>448396.45543999999</v>
      </c>
      <c r="H35" s="105">
        <f t="shared" si="3"/>
        <v>-58906.999999999767</v>
      </c>
      <c r="I35" s="105">
        <f t="shared" si="4"/>
        <v>-44041.999999999709</v>
      </c>
      <c r="J35" s="105">
        <f t="shared" si="5"/>
        <v>-18519.999999999651</v>
      </c>
      <c r="K35" s="119"/>
      <c r="L35" s="117">
        <f t="shared" si="20"/>
        <v>56986.545543999913</v>
      </c>
      <c r="M35" s="117">
        <f t="shared" si="21"/>
        <v>51095.845543999938</v>
      </c>
      <c r="N35" s="117">
        <f t="shared" si="22"/>
        <v>46691.64554399997</v>
      </c>
      <c r="O35" s="114"/>
      <c r="P35" s="199">
        <f t="shared" si="11"/>
        <v>-58906.999999999767</v>
      </c>
      <c r="Q35" s="199">
        <f t="shared" si="12"/>
        <v>0</v>
      </c>
      <c r="R35" s="199">
        <f t="shared" si="13"/>
        <v>0</v>
      </c>
      <c r="S35" s="119"/>
      <c r="V35" s="104"/>
    </row>
    <row r="36" spans="1:22" x14ac:dyDescent="0.3">
      <c r="A36" s="103">
        <f t="shared" si="10"/>
        <v>22</v>
      </c>
      <c r="B36" s="108">
        <v>129</v>
      </c>
      <c r="C36" s="29" t="s">
        <v>117</v>
      </c>
      <c r="D36" s="146">
        <v>0</v>
      </c>
      <c r="E36" s="146">
        <v>0</v>
      </c>
      <c r="F36" s="146">
        <v>0</v>
      </c>
      <c r="G36" s="146">
        <v>0</v>
      </c>
      <c r="H36" s="105">
        <f t="shared" ref="H36" si="23">+E36-D36</f>
        <v>0</v>
      </c>
      <c r="I36" s="105">
        <f t="shared" ref="I36" si="24">+F36-E36</f>
        <v>0</v>
      </c>
      <c r="J36" s="105">
        <f t="shared" ref="J36" si="25">+G36-F36</f>
        <v>0</v>
      </c>
      <c r="K36" s="119"/>
      <c r="L36" s="104"/>
      <c r="M36" s="104"/>
      <c r="N36" s="104"/>
      <c r="O36" s="119"/>
      <c r="P36" s="199">
        <f t="shared" si="11"/>
        <v>0</v>
      </c>
      <c r="Q36" s="199">
        <f t="shared" si="12"/>
        <v>0</v>
      </c>
      <c r="R36" s="199">
        <f t="shared" si="13"/>
        <v>0</v>
      </c>
      <c r="S36" s="119"/>
      <c r="V36" s="104"/>
    </row>
    <row r="37" spans="1:22" x14ac:dyDescent="0.3">
      <c r="A37" s="103">
        <f t="shared" si="10"/>
        <v>23</v>
      </c>
      <c r="C37" s="228" t="s">
        <v>118</v>
      </c>
      <c r="D37" s="146">
        <v>588549.99248641985</v>
      </c>
      <c r="E37" s="146">
        <v>528490.80195196881</v>
      </c>
      <c r="F37" s="146">
        <v>483339.31134149199</v>
      </c>
      <c r="G37" s="146">
        <v>463739.75536108925</v>
      </c>
      <c r="H37" s="105"/>
      <c r="I37" s="105"/>
      <c r="J37" s="105"/>
      <c r="K37" s="119"/>
      <c r="L37" s="104"/>
      <c r="M37" s="104"/>
      <c r="N37" s="104"/>
      <c r="O37" s="119"/>
      <c r="P37" s="199">
        <f t="shared" si="11"/>
        <v>0</v>
      </c>
      <c r="Q37" s="199">
        <f t="shared" si="12"/>
        <v>0</v>
      </c>
      <c r="R37" s="199">
        <f t="shared" si="13"/>
        <v>0</v>
      </c>
      <c r="S37" s="119"/>
      <c r="V37" s="104"/>
    </row>
    <row r="38" spans="1:22" x14ac:dyDescent="0.3">
      <c r="A38" s="103">
        <f t="shared" si="10"/>
        <v>24</v>
      </c>
      <c r="B38" s="182"/>
      <c r="C38" s="36"/>
      <c r="D38" s="196"/>
      <c r="E38" s="196"/>
      <c r="F38" s="196"/>
      <c r="G38" s="196"/>
      <c r="H38" s="196"/>
      <c r="I38" s="196"/>
      <c r="J38" s="196"/>
      <c r="K38" s="114"/>
      <c r="L38" s="104"/>
      <c r="M38" s="104"/>
      <c r="N38" s="104"/>
      <c r="O38" s="114"/>
      <c r="P38" s="199">
        <f t="shared" si="11"/>
        <v>0</v>
      </c>
      <c r="Q38" s="199">
        <f t="shared" si="12"/>
        <v>0</v>
      </c>
      <c r="R38" s="199">
        <f t="shared" si="13"/>
        <v>0</v>
      </c>
      <c r="S38" s="114"/>
      <c r="V38" s="104"/>
    </row>
    <row r="39" spans="1:22" x14ac:dyDescent="0.3">
      <c r="A39" s="103">
        <f t="shared" si="10"/>
        <v>25</v>
      </c>
      <c r="B39" s="182">
        <v>131</v>
      </c>
      <c r="C39" s="29" t="s">
        <v>119</v>
      </c>
      <c r="D39" s="146">
        <v>11835.090557396496</v>
      </c>
      <c r="E39" s="146">
        <v>21833.968628333674</v>
      </c>
      <c r="F39" s="146">
        <v>32262.341025563852</v>
      </c>
      <c r="G39" s="146">
        <v>43191.075158949134</v>
      </c>
      <c r="H39" s="105">
        <f t="shared" si="3"/>
        <v>9998.8780709371786</v>
      </c>
      <c r="I39" s="105">
        <f t="shared" si="4"/>
        <v>10428.372397230178</v>
      </c>
      <c r="J39" s="105">
        <f t="shared" si="5"/>
        <v>10928.734133385282</v>
      </c>
      <c r="K39" s="114"/>
      <c r="L39" s="117">
        <f t="shared" ref="L39:L54" si="26">ABS(D39*0.1)</f>
        <v>1183.5090557396495</v>
      </c>
      <c r="M39" s="117">
        <f t="shared" ref="M39:M54" si="27">ABS(E39*0.1)</f>
        <v>2183.3968628333673</v>
      </c>
      <c r="N39" s="117">
        <f t="shared" ref="N39:N54" si="28">ABS(F39*0.1)</f>
        <v>3226.2341025563856</v>
      </c>
      <c r="O39" s="114"/>
      <c r="P39" s="199">
        <f t="shared" si="11"/>
        <v>0</v>
      </c>
      <c r="Q39" s="199">
        <f t="shared" si="12"/>
        <v>0</v>
      </c>
      <c r="R39" s="199">
        <f t="shared" si="13"/>
        <v>0</v>
      </c>
      <c r="S39" s="114"/>
      <c r="V39" s="104"/>
    </row>
    <row r="40" spans="1:22" x14ac:dyDescent="0.3">
      <c r="A40" s="103">
        <f t="shared" si="10"/>
        <v>26</v>
      </c>
      <c r="B40" s="182">
        <v>142</v>
      </c>
      <c r="C40" s="29" t="s">
        <v>120</v>
      </c>
      <c r="D40" s="146">
        <v>669530.46742146637</v>
      </c>
      <c r="E40" s="146">
        <v>601582.57452382369</v>
      </c>
      <c r="F40" s="146">
        <v>601675.64787517919</v>
      </c>
      <c r="G40" s="146">
        <v>608621.05115264887</v>
      </c>
      <c r="H40" s="105">
        <f t="shared" si="3"/>
        <v>-67947.892897642683</v>
      </c>
      <c r="I40" s="105">
        <f t="shared" si="4"/>
        <v>93.073351355502382</v>
      </c>
      <c r="J40" s="105">
        <f t="shared" si="5"/>
        <v>6945.4032774696825</v>
      </c>
      <c r="K40" s="114"/>
      <c r="L40" s="117">
        <f t="shared" si="26"/>
        <v>66953.046742146646</v>
      </c>
      <c r="M40" s="117">
        <f t="shared" si="27"/>
        <v>60158.257452382371</v>
      </c>
      <c r="N40" s="117">
        <f t="shared" si="28"/>
        <v>60167.56478751792</v>
      </c>
      <c r="O40" s="114"/>
      <c r="P40" s="199">
        <f t="shared" si="11"/>
        <v>-67947.892897642683</v>
      </c>
      <c r="Q40" s="199">
        <f t="shared" si="12"/>
        <v>0</v>
      </c>
      <c r="R40" s="199">
        <f t="shared" si="13"/>
        <v>0</v>
      </c>
      <c r="S40" s="114"/>
      <c r="V40" s="104"/>
    </row>
    <row r="41" spans="1:22" x14ac:dyDescent="0.3">
      <c r="A41" s="103">
        <f t="shared" si="10"/>
        <v>27</v>
      </c>
      <c r="B41" s="182">
        <v>143</v>
      </c>
      <c r="C41" s="29" t="s">
        <v>121</v>
      </c>
      <c r="D41" s="146">
        <v>49668.307489999999</v>
      </c>
      <c r="E41" s="146">
        <v>49668.307489999999</v>
      </c>
      <c r="F41" s="146">
        <v>49668.307489999999</v>
      </c>
      <c r="G41" s="146">
        <v>49668.307489999999</v>
      </c>
      <c r="H41" s="105">
        <f t="shared" si="3"/>
        <v>0</v>
      </c>
      <c r="I41" s="105">
        <f t="shared" si="4"/>
        <v>0</v>
      </c>
      <c r="J41" s="105">
        <f t="shared" si="5"/>
        <v>0</v>
      </c>
      <c r="K41" s="114"/>
      <c r="L41" s="117">
        <f t="shared" si="26"/>
        <v>4966.8307490000007</v>
      </c>
      <c r="M41" s="117">
        <f t="shared" si="27"/>
        <v>4966.8307490000007</v>
      </c>
      <c r="N41" s="117">
        <f t="shared" si="28"/>
        <v>4966.8307490000007</v>
      </c>
      <c r="O41" s="114"/>
      <c r="P41" s="199">
        <f t="shared" si="11"/>
        <v>0</v>
      </c>
      <c r="Q41" s="199">
        <f t="shared" si="12"/>
        <v>0</v>
      </c>
      <c r="R41" s="199">
        <f t="shared" si="13"/>
        <v>0</v>
      </c>
      <c r="S41" s="114"/>
      <c r="V41" s="104"/>
    </row>
    <row r="42" spans="1:22" s="120" customFormat="1" x14ac:dyDescent="0.3">
      <c r="A42" s="103">
        <f t="shared" si="10"/>
        <v>28</v>
      </c>
      <c r="B42" s="179">
        <v>144</v>
      </c>
      <c r="C42" s="29" t="s">
        <v>122</v>
      </c>
      <c r="D42" s="146">
        <v>-36120.636980000003</v>
      </c>
      <c r="E42" s="146">
        <v>-36120.636980000003</v>
      </c>
      <c r="F42" s="146">
        <v>-36120.636980000003</v>
      </c>
      <c r="G42" s="146">
        <v>-36120.636980000003</v>
      </c>
      <c r="H42" s="105">
        <f t="shared" si="3"/>
        <v>0</v>
      </c>
      <c r="I42" s="105">
        <f t="shared" si="4"/>
        <v>0</v>
      </c>
      <c r="J42" s="105">
        <f t="shared" si="5"/>
        <v>0</v>
      </c>
      <c r="K42" s="115"/>
      <c r="L42" s="117">
        <f t="shared" si="26"/>
        <v>3612.0636980000004</v>
      </c>
      <c r="M42" s="117">
        <f t="shared" si="27"/>
        <v>3612.0636980000004</v>
      </c>
      <c r="N42" s="117">
        <f t="shared" si="28"/>
        <v>3612.0636980000004</v>
      </c>
      <c r="O42" s="114"/>
      <c r="P42" s="199">
        <f t="shared" si="11"/>
        <v>0</v>
      </c>
      <c r="Q42" s="199">
        <f t="shared" si="12"/>
        <v>0</v>
      </c>
      <c r="R42" s="199">
        <f t="shared" si="13"/>
        <v>0</v>
      </c>
      <c r="S42" s="115"/>
    </row>
    <row r="43" spans="1:22" x14ac:dyDescent="0.3">
      <c r="A43" s="103">
        <f t="shared" si="10"/>
        <v>29</v>
      </c>
      <c r="B43" s="108">
        <v>145</v>
      </c>
      <c r="C43" s="29" t="s">
        <v>123</v>
      </c>
      <c r="D43" s="146">
        <v>74088.36159724262</v>
      </c>
      <c r="E43" s="146">
        <v>118524.78849323133</v>
      </c>
      <c r="F43" s="146">
        <v>112932.98761539084</v>
      </c>
      <c r="G43" s="146">
        <v>97586.109724800132</v>
      </c>
      <c r="H43" s="105">
        <f t="shared" si="3"/>
        <v>44436.426895988712</v>
      </c>
      <c r="I43" s="105">
        <f t="shared" si="4"/>
        <v>-5591.800877840491</v>
      </c>
      <c r="J43" s="105">
        <f t="shared" si="5"/>
        <v>-15346.877890590709</v>
      </c>
      <c r="K43" s="122"/>
      <c r="L43" s="117">
        <f t="shared" si="26"/>
        <v>7408.836159724262</v>
      </c>
      <c r="M43" s="117">
        <f t="shared" si="27"/>
        <v>11852.478849323134</v>
      </c>
      <c r="N43" s="117">
        <f t="shared" si="28"/>
        <v>11293.298761539085</v>
      </c>
      <c r="O43" s="114"/>
      <c r="P43" s="199">
        <f t="shared" si="11"/>
        <v>44436.426895988712</v>
      </c>
      <c r="Q43" s="199">
        <f t="shared" si="12"/>
        <v>0</v>
      </c>
      <c r="R43" s="199">
        <f t="shared" si="13"/>
        <v>-15346.877890590709</v>
      </c>
      <c r="S43" s="122"/>
      <c r="V43" s="104"/>
    </row>
    <row r="44" spans="1:22" x14ac:dyDescent="0.3">
      <c r="A44" s="103">
        <f t="shared" si="10"/>
        <v>30</v>
      </c>
      <c r="B44" s="182">
        <v>146</v>
      </c>
      <c r="C44" s="29" t="s">
        <v>124</v>
      </c>
      <c r="D44" s="146">
        <v>11717.148350000001</v>
      </c>
      <c r="E44" s="146">
        <v>11717.148350000001</v>
      </c>
      <c r="F44" s="146">
        <v>11717.148350000001</v>
      </c>
      <c r="G44" s="146">
        <v>11717.148350000001</v>
      </c>
      <c r="H44" s="105">
        <f t="shared" si="3"/>
        <v>0</v>
      </c>
      <c r="I44" s="105">
        <f t="shared" si="4"/>
        <v>0</v>
      </c>
      <c r="J44" s="105">
        <f t="shared" si="5"/>
        <v>0</v>
      </c>
      <c r="K44" s="114"/>
      <c r="L44" s="117">
        <f t="shared" si="26"/>
        <v>1171.7148350000002</v>
      </c>
      <c r="M44" s="117">
        <f t="shared" si="27"/>
        <v>1171.7148350000002</v>
      </c>
      <c r="N44" s="117">
        <f t="shared" si="28"/>
        <v>1171.7148350000002</v>
      </c>
      <c r="O44" s="114"/>
      <c r="P44" s="199">
        <f t="shared" si="11"/>
        <v>0</v>
      </c>
      <c r="Q44" s="199">
        <f t="shared" si="12"/>
        <v>0</v>
      </c>
      <c r="R44" s="199">
        <f t="shared" si="13"/>
        <v>0</v>
      </c>
      <c r="S44" s="114"/>
      <c r="V44" s="104"/>
    </row>
    <row r="45" spans="1:22" x14ac:dyDescent="0.3">
      <c r="A45" s="103">
        <f t="shared" si="10"/>
        <v>31</v>
      </c>
      <c r="B45" s="182">
        <v>151</v>
      </c>
      <c r="C45" s="29" t="s">
        <v>125</v>
      </c>
      <c r="D45" s="146">
        <v>212598.63515980312</v>
      </c>
      <c r="E45" s="146">
        <v>209054.35795543494</v>
      </c>
      <c r="F45" s="146">
        <v>206698.09001761739</v>
      </c>
      <c r="G45" s="146">
        <v>204413.43148299371</v>
      </c>
      <c r="H45" s="105">
        <f t="shared" si="3"/>
        <v>-3544.2772043681762</v>
      </c>
      <c r="I45" s="105">
        <f t="shared" si="4"/>
        <v>-2356.2679378175526</v>
      </c>
      <c r="J45" s="105">
        <f t="shared" si="5"/>
        <v>-2284.6585346236825</v>
      </c>
      <c r="K45" s="114"/>
      <c r="L45" s="117">
        <f t="shared" si="26"/>
        <v>21259.863515980313</v>
      </c>
      <c r="M45" s="117">
        <f t="shared" si="27"/>
        <v>20905.435795543497</v>
      </c>
      <c r="N45" s="117">
        <f t="shared" si="28"/>
        <v>20669.80900176174</v>
      </c>
      <c r="O45" s="114"/>
      <c r="P45" s="199">
        <f t="shared" si="11"/>
        <v>0</v>
      </c>
      <c r="Q45" s="199">
        <f t="shared" si="12"/>
        <v>0</v>
      </c>
      <c r="R45" s="199">
        <f t="shared" si="13"/>
        <v>0</v>
      </c>
      <c r="S45" s="114"/>
      <c r="V45" s="104"/>
    </row>
    <row r="46" spans="1:22" x14ac:dyDescent="0.3">
      <c r="A46" s="103">
        <f t="shared" si="10"/>
        <v>32</v>
      </c>
      <c r="B46" s="182">
        <v>154</v>
      </c>
      <c r="C46" s="29" t="s">
        <v>126</v>
      </c>
      <c r="D46" s="146">
        <v>381341.72845999995</v>
      </c>
      <c r="E46" s="146">
        <v>381341.72845999995</v>
      </c>
      <c r="F46" s="146">
        <v>381341.72845999995</v>
      </c>
      <c r="G46" s="146">
        <v>381341.72845999995</v>
      </c>
      <c r="H46" s="105">
        <f t="shared" si="3"/>
        <v>0</v>
      </c>
      <c r="I46" s="105">
        <f t="shared" si="4"/>
        <v>0</v>
      </c>
      <c r="J46" s="105">
        <f t="shared" si="5"/>
        <v>0</v>
      </c>
      <c r="K46" s="114"/>
      <c r="L46" s="117">
        <f t="shared" si="26"/>
        <v>38134.172845999994</v>
      </c>
      <c r="M46" s="117">
        <f t="shared" si="27"/>
        <v>38134.172845999994</v>
      </c>
      <c r="N46" s="117">
        <f t="shared" si="28"/>
        <v>38134.172845999994</v>
      </c>
      <c r="O46" s="114"/>
      <c r="P46" s="199">
        <f t="shared" si="11"/>
        <v>0</v>
      </c>
      <c r="Q46" s="199">
        <f t="shared" si="12"/>
        <v>0</v>
      </c>
      <c r="R46" s="199">
        <f t="shared" si="13"/>
        <v>0</v>
      </c>
      <c r="S46" s="114"/>
      <c r="V46" s="104"/>
    </row>
    <row r="47" spans="1:22" x14ac:dyDescent="0.3">
      <c r="A47" s="103">
        <f t="shared" si="10"/>
        <v>33</v>
      </c>
      <c r="B47" s="182">
        <v>156</v>
      </c>
      <c r="C47" s="29" t="s">
        <v>127</v>
      </c>
      <c r="D47" s="146">
        <v>-71.643820000000005</v>
      </c>
      <c r="E47" s="146">
        <v>-71.643820000000005</v>
      </c>
      <c r="F47" s="146">
        <v>-71.643820000000005</v>
      </c>
      <c r="G47" s="146">
        <v>-71.643820000000005</v>
      </c>
      <c r="H47" s="105">
        <f t="shared" si="3"/>
        <v>0</v>
      </c>
      <c r="I47" s="105">
        <f t="shared" si="4"/>
        <v>0</v>
      </c>
      <c r="J47" s="105">
        <f t="shared" si="5"/>
        <v>0</v>
      </c>
      <c r="K47" s="114"/>
      <c r="L47" s="117">
        <f t="shared" si="26"/>
        <v>7.1643820000000007</v>
      </c>
      <c r="M47" s="117">
        <f t="shared" si="27"/>
        <v>7.1643820000000007</v>
      </c>
      <c r="N47" s="117">
        <f t="shared" si="28"/>
        <v>7.1643820000000007</v>
      </c>
      <c r="O47" s="114"/>
      <c r="P47" s="199">
        <f t="shared" si="11"/>
        <v>0</v>
      </c>
      <c r="Q47" s="199">
        <f t="shared" si="12"/>
        <v>0</v>
      </c>
      <c r="R47" s="199">
        <f t="shared" si="13"/>
        <v>0</v>
      </c>
      <c r="S47" s="114"/>
      <c r="V47" s="104"/>
    </row>
    <row r="48" spans="1:22" x14ac:dyDescent="0.3">
      <c r="A48" s="103">
        <f t="shared" si="10"/>
        <v>34</v>
      </c>
      <c r="B48" s="182">
        <v>158</v>
      </c>
      <c r="C48" s="29" t="s">
        <v>128</v>
      </c>
      <c r="D48" s="146">
        <v>3210.1534500000002</v>
      </c>
      <c r="E48" s="146">
        <v>3210.1534500000002</v>
      </c>
      <c r="F48" s="146">
        <v>3210.1534500000002</v>
      </c>
      <c r="G48" s="146">
        <v>3210.1534500000002</v>
      </c>
      <c r="H48" s="105">
        <f t="shared" si="3"/>
        <v>0</v>
      </c>
      <c r="I48" s="105">
        <f t="shared" si="4"/>
        <v>0</v>
      </c>
      <c r="J48" s="105">
        <f t="shared" si="5"/>
        <v>0</v>
      </c>
      <c r="K48" s="114"/>
      <c r="L48" s="117">
        <f t="shared" si="26"/>
        <v>321.01534500000002</v>
      </c>
      <c r="M48" s="117">
        <f t="shared" si="27"/>
        <v>321.01534500000002</v>
      </c>
      <c r="N48" s="117">
        <f t="shared" si="28"/>
        <v>321.01534500000002</v>
      </c>
      <c r="O48" s="114"/>
      <c r="P48" s="199">
        <f t="shared" si="11"/>
        <v>0</v>
      </c>
      <c r="Q48" s="199">
        <f t="shared" si="12"/>
        <v>0</v>
      </c>
      <c r="R48" s="199">
        <f t="shared" si="13"/>
        <v>0</v>
      </c>
      <c r="S48" s="114"/>
      <c r="V48" s="104"/>
    </row>
    <row r="49" spans="1:22" x14ac:dyDescent="0.3">
      <c r="A49" s="103">
        <f t="shared" si="10"/>
        <v>35</v>
      </c>
      <c r="B49" s="182">
        <v>163</v>
      </c>
      <c r="C49" s="29" t="s">
        <v>129</v>
      </c>
      <c r="D49" s="146">
        <v>18919.586849999901</v>
      </c>
      <c r="E49" s="146">
        <v>18919.586849999901</v>
      </c>
      <c r="F49" s="146">
        <v>18919.586849999901</v>
      </c>
      <c r="G49" s="146">
        <v>18919.586849999901</v>
      </c>
      <c r="H49" s="105">
        <f t="shared" si="3"/>
        <v>0</v>
      </c>
      <c r="I49" s="105">
        <f t="shared" si="4"/>
        <v>0</v>
      </c>
      <c r="J49" s="105">
        <f t="shared" si="5"/>
        <v>0</v>
      </c>
      <c r="K49" s="114"/>
      <c r="L49" s="117">
        <f t="shared" si="26"/>
        <v>1891.9586849999903</v>
      </c>
      <c r="M49" s="117">
        <f t="shared" si="27"/>
        <v>1891.9586849999903</v>
      </c>
      <c r="N49" s="117">
        <f t="shared" si="28"/>
        <v>1891.9586849999903</v>
      </c>
      <c r="O49" s="114"/>
      <c r="P49" s="199">
        <f t="shared" si="11"/>
        <v>0</v>
      </c>
      <c r="Q49" s="199">
        <f t="shared" si="12"/>
        <v>0</v>
      </c>
      <c r="R49" s="199">
        <f t="shared" si="13"/>
        <v>0</v>
      </c>
      <c r="S49" s="114"/>
      <c r="V49" s="104"/>
    </row>
    <row r="50" spans="1:22" x14ac:dyDescent="0.3">
      <c r="A50" s="103">
        <f t="shared" si="10"/>
        <v>36</v>
      </c>
      <c r="B50" s="182">
        <v>165</v>
      </c>
      <c r="C50" s="29" t="s">
        <v>130</v>
      </c>
      <c r="D50" s="146">
        <v>76845.08030410354</v>
      </c>
      <c r="E50" s="146">
        <v>77277.65241501444</v>
      </c>
      <c r="F50" s="146">
        <v>77636.401747573647</v>
      </c>
      <c r="G50" s="146">
        <v>78010.810964890086</v>
      </c>
      <c r="H50" s="105">
        <f t="shared" si="3"/>
        <v>432.57211091089994</v>
      </c>
      <c r="I50" s="105">
        <f t="shared" si="4"/>
        <v>358.74933255920769</v>
      </c>
      <c r="J50" s="105">
        <f t="shared" si="5"/>
        <v>374.40921731643903</v>
      </c>
      <c r="K50" s="114"/>
      <c r="L50" s="117">
        <f t="shared" si="26"/>
        <v>7684.508030410354</v>
      </c>
      <c r="M50" s="117">
        <f t="shared" si="27"/>
        <v>7727.7652415014445</v>
      </c>
      <c r="N50" s="117">
        <f t="shared" si="28"/>
        <v>7763.6401747573655</v>
      </c>
      <c r="O50" s="114"/>
      <c r="P50" s="199">
        <f t="shared" si="11"/>
        <v>0</v>
      </c>
      <c r="Q50" s="199">
        <f t="shared" si="12"/>
        <v>0</v>
      </c>
      <c r="R50" s="199">
        <f t="shared" si="13"/>
        <v>0</v>
      </c>
      <c r="S50" s="114"/>
      <c r="V50" s="104"/>
    </row>
    <row r="51" spans="1:22" x14ac:dyDescent="0.3">
      <c r="A51" s="103">
        <f t="shared" si="10"/>
        <v>37</v>
      </c>
      <c r="B51" s="182">
        <v>172</v>
      </c>
      <c r="C51" s="50" t="s">
        <v>131</v>
      </c>
      <c r="D51" s="146">
        <v>73.536759999999987</v>
      </c>
      <c r="E51" s="146">
        <v>73.536759999999987</v>
      </c>
      <c r="F51" s="146">
        <v>73.536759999999987</v>
      </c>
      <c r="G51" s="146">
        <v>73.536759999999987</v>
      </c>
      <c r="H51" s="105">
        <f t="shared" si="3"/>
        <v>0</v>
      </c>
      <c r="I51" s="105">
        <f t="shared" si="4"/>
        <v>0</v>
      </c>
      <c r="J51" s="105">
        <f t="shared" si="5"/>
        <v>0</v>
      </c>
      <c r="K51" s="114"/>
      <c r="L51" s="117">
        <f t="shared" si="26"/>
        <v>7.3536759999999992</v>
      </c>
      <c r="M51" s="117">
        <f t="shared" si="27"/>
        <v>7.3536759999999992</v>
      </c>
      <c r="N51" s="117">
        <f t="shared" si="28"/>
        <v>7.3536759999999992</v>
      </c>
      <c r="O51" s="114"/>
      <c r="P51" s="199">
        <f t="shared" si="11"/>
        <v>0</v>
      </c>
      <c r="Q51" s="199">
        <f t="shared" si="12"/>
        <v>0</v>
      </c>
      <c r="R51" s="199">
        <f t="shared" si="13"/>
        <v>0</v>
      </c>
      <c r="S51" s="114"/>
      <c r="V51" s="104"/>
    </row>
    <row r="52" spans="1:22" x14ac:dyDescent="0.3">
      <c r="A52" s="103">
        <f t="shared" si="10"/>
        <v>38</v>
      </c>
      <c r="B52" s="182">
        <v>173</v>
      </c>
      <c r="C52" s="29" t="s">
        <v>132</v>
      </c>
      <c r="D52" s="146">
        <v>122821.33926000002</v>
      </c>
      <c r="E52" s="146">
        <v>122821.33926000002</v>
      </c>
      <c r="F52" s="146">
        <v>122821.33926000002</v>
      </c>
      <c r="G52" s="146">
        <v>122821.33926000002</v>
      </c>
      <c r="H52" s="105">
        <f t="shared" si="3"/>
        <v>0</v>
      </c>
      <c r="I52" s="105">
        <f t="shared" si="4"/>
        <v>0</v>
      </c>
      <c r="J52" s="105">
        <f t="shared" si="5"/>
        <v>0</v>
      </c>
      <c r="K52" s="114"/>
      <c r="L52" s="117">
        <f t="shared" si="26"/>
        <v>12282.133926000002</v>
      </c>
      <c r="M52" s="117">
        <f t="shared" si="27"/>
        <v>12282.133926000002</v>
      </c>
      <c r="N52" s="117">
        <f t="shared" si="28"/>
        <v>12282.133926000002</v>
      </c>
      <c r="O52" s="114"/>
      <c r="P52" s="199">
        <f t="shared" si="11"/>
        <v>0</v>
      </c>
      <c r="Q52" s="199">
        <f t="shared" si="12"/>
        <v>0</v>
      </c>
      <c r="R52" s="199">
        <f t="shared" si="13"/>
        <v>0</v>
      </c>
      <c r="S52" s="114"/>
      <c r="V52" s="104"/>
    </row>
    <row r="53" spans="1:22" x14ac:dyDescent="0.3">
      <c r="A53" s="103">
        <f t="shared" si="10"/>
        <v>39</v>
      </c>
      <c r="B53" s="182">
        <v>174</v>
      </c>
      <c r="C53" s="29" t="s">
        <v>133</v>
      </c>
      <c r="D53" s="146">
        <v>2.1548028318927793E-10</v>
      </c>
      <c r="E53" s="146">
        <v>2.4300998820063559E-10</v>
      </c>
      <c r="F53" s="146">
        <v>1.4226595969486324E-10</v>
      </c>
      <c r="G53" s="146">
        <v>2.32276784699737E-10</v>
      </c>
      <c r="H53" s="105">
        <f t="shared" si="3"/>
        <v>2.7529705011357667E-11</v>
      </c>
      <c r="I53" s="105">
        <f t="shared" si="4"/>
        <v>-1.0074402850577235E-10</v>
      </c>
      <c r="J53" s="105">
        <f t="shared" si="5"/>
        <v>9.001082500487376E-11</v>
      </c>
      <c r="K53" s="114"/>
      <c r="L53" s="117">
        <f t="shared" si="26"/>
        <v>2.1548028318927794E-11</v>
      </c>
      <c r="M53" s="117">
        <f t="shared" si="27"/>
        <v>2.4300998820063561E-11</v>
      </c>
      <c r="N53" s="117">
        <f t="shared" si="28"/>
        <v>1.4226595969486325E-11</v>
      </c>
      <c r="O53" s="114"/>
      <c r="P53" s="199">
        <f t="shared" si="11"/>
        <v>0</v>
      </c>
      <c r="Q53" s="199">
        <f t="shared" si="12"/>
        <v>0</v>
      </c>
      <c r="R53" s="199">
        <f t="shared" si="13"/>
        <v>0</v>
      </c>
      <c r="S53" s="114"/>
      <c r="V53" s="104"/>
    </row>
    <row r="54" spans="1:22" x14ac:dyDescent="0.3">
      <c r="A54" s="103">
        <f t="shared" si="10"/>
        <v>40</v>
      </c>
      <c r="B54" s="182">
        <v>175</v>
      </c>
      <c r="C54" s="29" t="s">
        <v>134</v>
      </c>
      <c r="D54" s="146">
        <v>17162.290379999995</v>
      </c>
      <c r="E54" s="146">
        <v>17162.290379999995</v>
      </c>
      <c r="F54" s="146">
        <v>17162.290379999995</v>
      </c>
      <c r="G54" s="146">
        <v>17162.290379999995</v>
      </c>
      <c r="H54" s="105">
        <f t="shared" si="3"/>
        <v>0</v>
      </c>
      <c r="I54" s="105">
        <f t="shared" si="4"/>
        <v>0</v>
      </c>
      <c r="J54" s="105">
        <f t="shared" si="5"/>
        <v>0</v>
      </c>
      <c r="K54" s="114"/>
      <c r="L54" s="117">
        <f t="shared" si="26"/>
        <v>1716.2290379999995</v>
      </c>
      <c r="M54" s="117">
        <f t="shared" si="27"/>
        <v>1716.2290379999995</v>
      </c>
      <c r="N54" s="117">
        <f t="shared" si="28"/>
        <v>1716.2290379999995</v>
      </c>
      <c r="O54" s="114"/>
      <c r="P54" s="199">
        <f t="shared" si="11"/>
        <v>0</v>
      </c>
      <c r="Q54" s="199">
        <f t="shared" si="12"/>
        <v>0</v>
      </c>
      <c r="R54" s="199">
        <f t="shared" si="13"/>
        <v>0</v>
      </c>
      <c r="S54" s="114"/>
      <c r="V54" s="104"/>
    </row>
    <row r="55" spans="1:22" x14ac:dyDescent="0.3">
      <c r="A55" s="103">
        <f t="shared" si="10"/>
        <v>41</v>
      </c>
      <c r="B55" s="182">
        <v>176</v>
      </c>
      <c r="C55" s="29" t="s">
        <v>135</v>
      </c>
      <c r="D55" s="146">
        <v>0</v>
      </c>
      <c r="E55" s="146">
        <v>0</v>
      </c>
      <c r="F55" s="146">
        <v>0</v>
      </c>
      <c r="G55" s="146">
        <v>0</v>
      </c>
      <c r="H55" s="105">
        <f t="shared" ref="H55" si="29">+E55-D55</f>
        <v>0</v>
      </c>
      <c r="I55" s="105">
        <f t="shared" ref="I55" si="30">+F55-E55</f>
        <v>0</v>
      </c>
      <c r="J55" s="105">
        <f t="shared" ref="J55" si="31">+G55-F55</f>
        <v>0</v>
      </c>
      <c r="K55" s="114"/>
      <c r="L55" s="117">
        <f t="shared" ref="L55" si="32">ABS(D55*0.1)</f>
        <v>0</v>
      </c>
      <c r="M55" s="117">
        <f t="shared" ref="M55" si="33">ABS(E55*0.1)</f>
        <v>0</v>
      </c>
      <c r="N55" s="117">
        <f t="shared" ref="N55" si="34">ABS(F55*0.1)</f>
        <v>0</v>
      </c>
      <c r="O55" s="114"/>
      <c r="P55" s="199">
        <f t="shared" si="11"/>
        <v>0</v>
      </c>
      <c r="Q55" s="199">
        <f t="shared" si="12"/>
        <v>0</v>
      </c>
      <c r="R55" s="199">
        <f t="shared" si="13"/>
        <v>0</v>
      </c>
      <c r="S55" s="114"/>
      <c r="V55" s="104"/>
    </row>
    <row r="56" spans="1:22" x14ac:dyDescent="0.3">
      <c r="A56" s="103">
        <f t="shared" si="10"/>
        <v>42</v>
      </c>
      <c r="B56" s="182"/>
      <c r="C56" s="229" t="s">
        <v>136</v>
      </c>
      <c r="D56" s="146">
        <v>1613619.4452400121</v>
      </c>
      <c r="E56" s="146">
        <v>1596995.152215838</v>
      </c>
      <c r="F56" s="146">
        <v>1599927.2784813249</v>
      </c>
      <c r="G56" s="146">
        <v>1600544.288684282</v>
      </c>
      <c r="H56" s="105"/>
      <c r="I56" s="105"/>
      <c r="J56" s="105"/>
      <c r="K56" s="114"/>
      <c r="L56" s="117"/>
      <c r="M56" s="117"/>
      <c r="N56" s="117"/>
      <c r="O56" s="114"/>
      <c r="P56" s="199">
        <f t="shared" si="11"/>
        <v>0</v>
      </c>
      <c r="Q56" s="199">
        <f t="shared" si="12"/>
        <v>0</v>
      </c>
      <c r="R56" s="199">
        <f t="shared" si="13"/>
        <v>0</v>
      </c>
      <c r="S56" s="114"/>
      <c r="V56" s="104"/>
    </row>
    <row r="57" spans="1:22" x14ac:dyDescent="0.3">
      <c r="A57" s="103">
        <f t="shared" si="10"/>
        <v>43</v>
      </c>
      <c r="B57" s="180"/>
      <c r="C57" s="50"/>
      <c r="D57" s="50"/>
      <c r="E57" s="50"/>
      <c r="F57" s="50"/>
      <c r="G57" s="50"/>
      <c r="H57" s="105"/>
      <c r="I57" s="105"/>
      <c r="J57" s="105"/>
      <c r="K57" s="115"/>
      <c r="L57" s="104"/>
      <c r="M57" s="104"/>
      <c r="N57" s="104"/>
      <c r="O57" s="115"/>
      <c r="P57" s="199">
        <f t="shared" si="11"/>
        <v>0</v>
      </c>
      <c r="Q57" s="199">
        <f t="shared" si="12"/>
        <v>0</v>
      </c>
      <c r="R57" s="199">
        <f t="shared" si="13"/>
        <v>0</v>
      </c>
      <c r="S57" s="115"/>
      <c r="V57" s="104"/>
    </row>
    <row r="58" spans="1:22" x14ac:dyDescent="0.3">
      <c r="A58" s="103">
        <f t="shared" si="10"/>
        <v>44</v>
      </c>
      <c r="B58" s="180"/>
      <c r="C58" s="50"/>
      <c r="D58" s="9"/>
      <c r="E58" s="9"/>
      <c r="F58" s="9" t="s">
        <v>137</v>
      </c>
      <c r="G58" s="9"/>
      <c r="H58" s="105"/>
      <c r="I58" s="105"/>
      <c r="J58" s="105"/>
      <c r="K58" s="115"/>
      <c r="L58" s="104"/>
      <c r="M58" s="104"/>
      <c r="N58" s="104"/>
      <c r="O58" s="115"/>
      <c r="P58" s="199">
        <f t="shared" si="11"/>
        <v>0</v>
      </c>
      <c r="Q58" s="199">
        <f t="shared" si="12"/>
        <v>0</v>
      </c>
      <c r="R58" s="199">
        <f t="shared" si="13"/>
        <v>0</v>
      </c>
      <c r="S58" s="115"/>
      <c r="V58" s="104"/>
    </row>
    <row r="59" spans="1:22" x14ac:dyDescent="0.3">
      <c r="A59" s="103">
        <f t="shared" si="10"/>
        <v>45</v>
      </c>
      <c r="B59" s="182"/>
      <c r="C59" s="8"/>
      <c r="D59" s="51"/>
      <c r="E59" s="51"/>
      <c r="F59" s="51"/>
      <c r="G59" s="51">
        <v>46752</v>
      </c>
      <c r="H59" s="105"/>
      <c r="I59" s="105"/>
      <c r="J59" s="105"/>
      <c r="K59" s="114"/>
      <c r="L59" s="104"/>
      <c r="M59" s="104"/>
      <c r="N59" s="104"/>
      <c r="O59" s="115"/>
      <c r="P59" s="199">
        <f t="shared" si="11"/>
        <v>0</v>
      </c>
      <c r="Q59" s="199">
        <f t="shared" si="12"/>
        <v>0</v>
      </c>
      <c r="R59" s="199">
        <f t="shared" si="13"/>
        <v>0</v>
      </c>
      <c r="S59" s="114"/>
      <c r="V59" s="104"/>
    </row>
    <row r="60" spans="1:22" x14ac:dyDescent="0.3">
      <c r="A60" s="103">
        <f t="shared" si="10"/>
        <v>46</v>
      </c>
      <c r="C60" s="8"/>
      <c r="D60" s="51"/>
      <c r="E60" s="51"/>
      <c r="F60" s="51">
        <v>46387</v>
      </c>
      <c r="G60" s="51"/>
      <c r="H60" s="105"/>
      <c r="I60" s="105"/>
      <c r="J60" s="105"/>
      <c r="K60" s="114"/>
      <c r="L60" s="104"/>
      <c r="M60" s="104"/>
      <c r="N60" s="104"/>
      <c r="O60" s="115"/>
      <c r="P60" s="199">
        <f t="shared" si="11"/>
        <v>0</v>
      </c>
      <c r="Q60" s="199">
        <f t="shared" si="12"/>
        <v>0</v>
      </c>
      <c r="R60" s="199">
        <f t="shared" si="13"/>
        <v>0</v>
      </c>
      <c r="S60" s="114"/>
      <c r="V60" s="104"/>
    </row>
    <row r="61" spans="1:22" x14ac:dyDescent="0.3">
      <c r="A61" s="103">
        <f t="shared" si="10"/>
        <v>47</v>
      </c>
      <c r="B61" s="178"/>
      <c r="C61" s="8"/>
      <c r="D61" s="51"/>
      <c r="E61" s="51">
        <v>46022</v>
      </c>
      <c r="F61" s="51"/>
      <c r="G61" s="51"/>
      <c r="H61" s="105"/>
      <c r="I61" s="105"/>
      <c r="J61" s="105"/>
      <c r="K61" s="124"/>
      <c r="L61" s="104"/>
      <c r="M61" s="104"/>
      <c r="N61" s="104"/>
      <c r="O61" s="115"/>
      <c r="P61" s="199">
        <f t="shared" si="11"/>
        <v>0</v>
      </c>
      <c r="Q61" s="199">
        <f t="shared" si="12"/>
        <v>0</v>
      </c>
      <c r="R61" s="199">
        <f t="shared" si="13"/>
        <v>0</v>
      </c>
      <c r="S61" s="124"/>
      <c r="V61" s="104"/>
    </row>
    <row r="62" spans="1:22" x14ac:dyDescent="0.3">
      <c r="A62" s="103">
        <f t="shared" si="10"/>
        <v>48</v>
      </c>
      <c r="B62" s="181"/>
      <c r="C62" s="50"/>
      <c r="D62" s="51">
        <v>45657</v>
      </c>
      <c r="E62" s="51"/>
      <c r="F62" s="51"/>
      <c r="G62" s="51"/>
      <c r="H62" s="105"/>
      <c r="I62" s="105"/>
      <c r="J62" s="105"/>
      <c r="K62" s="125"/>
      <c r="L62" s="104"/>
      <c r="M62" s="104"/>
      <c r="N62" s="104"/>
      <c r="O62" s="115"/>
      <c r="P62" s="199">
        <f t="shared" si="11"/>
        <v>0</v>
      </c>
      <c r="Q62" s="199">
        <f t="shared" si="12"/>
        <v>0</v>
      </c>
      <c r="R62" s="199">
        <f t="shared" si="13"/>
        <v>0</v>
      </c>
      <c r="S62" s="125"/>
      <c r="V62" s="104"/>
    </row>
    <row r="63" spans="1:22" x14ac:dyDescent="0.3">
      <c r="A63" s="103">
        <f t="shared" si="10"/>
        <v>49</v>
      </c>
      <c r="B63" s="182"/>
      <c r="C63" s="54"/>
      <c r="D63" s="230"/>
      <c r="E63" s="230"/>
      <c r="F63" s="230"/>
      <c r="G63" s="230"/>
      <c r="H63" s="105"/>
      <c r="I63" s="105"/>
      <c r="J63" s="105"/>
      <c r="K63" s="114"/>
      <c r="L63" s="104"/>
      <c r="M63" s="104"/>
      <c r="N63" s="104"/>
      <c r="O63" s="115"/>
      <c r="P63" s="199">
        <f t="shared" si="11"/>
        <v>0</v>
      </c>
      <c r="Q63" s="199">
        <f t="shared" si="12"/>
        <v>0</v>
      </c>
      <c r="R63" s="199">
        <f t="shared" si="13"/>
        <v>0</v>
      </c>
      <c r="S63" s="114"/>
      <c r="V63" s="104"/>
    </row>
    <row r="64" spans="1:22" x14ac:dyDescent="0.3">
      <c r="A64" s="103">
        <f t="shared" si="10"/>
        <v>50</v>
      </c>
      <c r="B64" s="182" t="s">
        <v>55</v>
      </c>
      <c r="C64" s="231" t="s">
        <v>56</v>
      </c>
      <c r="D64" s="231" t="s">
        <v>138</v>
      </c>
      <c r="E64" s="231" t="s">
        <v>138</v>
      </c>
      <c r="F64" s="231" t="s">
        <v>139</v>
      </c>
      <c r="G64" s="231" t="s">
        <v>138</v>
      </c>
      <c r="H64" s="105"/>
      <c r="I64" s="105"/>
      <c r="J64" s="105"/>
      <c r="K64" s="114"/>
      <c r="L64" s="104"/>
      <c r="M64" s="104"/>
      <c r="N64" s="104"/>
      <c r="O64" s="115"/>
      <c r="P64" s="199">
        <f t="shared" si="11"/>
        <v>0</v>
      </c>
      <c r="Q64" s="199">
        <f t="shared" si="12"/>
        <v>0</v>
      </c>
      <c r="R64" s="199">
        <f t="shared" si="13"/>
        <v>0</v>
      </c>
      <c r="S64" s="114"/>
      <c r="V64" s="104"/>
    </row>
    <row r="65" spans="1:22" x14ac:dyDescent="0.3">
      <c r="A65" s="103">
        <f t="shared" si="10"/>
        <v>51</v>
      </c>
      <c r="B65" s="182"/>
      <c r="C65" s="231"/>
      <c r="D65" s="56"/>
      <c r="E65" s="56"/>
      <c r="F65" s="56"/>
      <c r="G65" s="56"/>
      <c r="H65" s="105"/>
      <c r="I65" s="105"/>
      <c r="J65" s="105"/>
      <c r="K65" s="114"/>
      <c r="L65" s="104"/>
      <c r="M65" s="104"/>
      <c r="N65" s="104"/>
      <c r="O65" s="115"/>
      <c r="P65" s="199">
        <f t="shared" si="11"/>
        <v>0</v>
      </c>
      <c r="Q65" s="199">
        <f t="shared" si="12"/>
        <v>0</v>
      </c>
      <c r="R65" s="199">
        <f t="shared" si="13"/>
        <v>0</v>
      </c>
      <c r="S65" s="114"/>
      <c r="V65" s="104"/>
    </row>
    <row r="66" spans="1:22" x14ac:dyDescent="0.3">
      <c r="A66" s="103">
        <f t="shared" si="10"/>
        <v>52</v>
      </c>
      <c r="B66" s="182" t="s">
        <v>94</v>
      </c>
      <c r="C66" s="231" t="s">
        <v>94</v>
      </c>
      <c r="D66" s="233" t="s">
        <v>140</v>
      </c>
      <c r="E66" s="233" t="s">
        <v>140</v>
      </c>
      <c r="F66" s="233" t="s">
        <v>140</v>
      </c>
      <c r="G66" s="233" t="s">
        <v>140</v>
      </c>
      <c r="H66" s="105"/>
      <c r="I66" s="105"/>
      <c r="J66" s="105"/>
      <c r="K66" s="114"/>
      <c r="L66" s="104"/>
      <c r="M66" s="104"/>
      <c r="N66" s="104"/>
      <c r="O66" s="115"/>
      <c r="P66" s="199">
        <f t="shared" si="11"/>
        <v>0</v>
      </c>
      <c r="Q66" s="199">
        <f t="shared" si="12"/>
        <v>0</v>
      </c>
      <c r="R66" s="199">
        <f t="shared" si="13"/>
        <v>0</v>
      </c>
      <c r="S66" s="114"/>
      <c r="V66" s="104"/>
    </row>
    <row r="67" spans="1:22" x14ac:dyDescent="0.3">
      <c r="A67" s="103">
        <f t="shared" si="10"/>
        <v>53</v>
      </c>
      <c r="B67" s="182" t="s">
        <v>50</v>
      </c>
      <c r="C67" s="64" t="s">
        <v>141</v>
      </c>
      <c r="D67" s="234" t="s">
        <v>142</v>
      </c>
      <c r="E67" s="234" t="s">
        <v>142</v>
      </c>
      <c r="F67" s="234" t="s">
        <v>142</v>
      </c>
      <c r="G67" s="234" t="s">
        <v>142</v>
      </c>
      <c r="H67" s="221"/>
      <c r="I67" s="221"/>
      <c r="J67" s="221"/>
      <c r="K67" s="114"/>
      <c r="L67" s="104"/>
      <c r="M67" s="104"/>
      <c r="N67" s="104"/>
      <c r="O67" s="115"/>
      <c r="P67" s="199">
        <f t="shared" si="11"/>
        <v>0</v>
      </c>
      <c r="Q67" s="199">
        <f t="shared" si="12"/>
        <v>0</v>
      </c>
      <c r="R67" s="199">
        <f t="shared" si="13"/>
        <v>0</v>
      </c>
      <c r="S67" s="114"/>
      <c r="V67" s="104"/>
    </row>
    <row r="68" spans="1:22" x14ac:dyDescent="0.3">
      <c r="A68" s="103">
        <f t="shared" si="10"/>
        <v>54</v>
      </c>
      <c r="B68" s="182"/>
      <c r="C68" s="50" t="s">
        <v>143</v>
      </c>
      <c r="D68" s="56"/>
      <c r="E68" s="56"/>
      <c r="F68" s="56"/>
      <c r="G68" s="56"/>
      <c r="H68" s="56"/>
      <c r="I68" s="56"/>
      <c r="J68" s="56"/>
      <c r="K68" s="114"/>
      <c r="L68" s="117">
        <f t="shared" ref="L68" si="35">ABS(D68*0.1)</f>
        <v>0</v>
      </c>
      <c r="M68" s="117">
        <f t="shared" ref="M68" si="36">ABS(E68*0.1)</f>
        <v>0</v>
      </c>
      <c r="N68" s="117">
        <f t="shared" ref="N68" si="37">ABS(F68*0.1)</f>
        <v>0</v>
      </c>
      <c r="O68" s="114"/>
      <c r="P68" s="199">
        <f t="shared" si="11"/>
        <v>0</v>
      </c>
      <c r="Q68" s="199">
        <f t="shared" si="12"/>
        <v>0</v>
      </c>
      <c r="R68" s="199">
        <f t="shared" si="13"/>
        <v>0</v>
      </c>
      <c r="S68" s="114"/>
      <c r="V68" s="104"/>
    </row>
    <row r="69" spans="1:22" x14ac:dyDescent="0.3">
      <c r="A69" s="103">
        <f t="shared" si="10"/>
        <v>55</v>
      </c>
      <c r="B69" s="183">
        <v>181</v>
      </c>
      <c r="C69" s="29" t="s">
        <v>144</v>
      </c>
      <c r="D69" s="146">
        <v>60821.28723376066</v>
      </c>
      <c r="E69" s="146">
        <v>60474.324122649516</v>
      </c>
      <c r="F69" s="146">
        <v>60233.237079914477</v>
      </c>
      <c r="G69" s="146">
        <v>59810.487644017048</v>
      </c>
      <c r="H69" s="105">
        <f t="shared" si="3"/>
        <v>-346.96311111114483</v>
      </c>
      <c r="I69" s="105">
        <f t="shared" si="4"/>
        <v>-241.08704273503827</v>
      </c>
      <c r="J69" s="105">
        <f t="shared" si="5"/>
        <v>-422.74943589742907</v>
      </c>
      <c r="K69" s="115"/>
      <c r="L69" s="117">
        <f t="shared" ref="L69:L76" si="38">ABS(D69*0.1)</f>
        <v>6082.1287233760668</v>
      </c>
      <c r="M69" s="117">
        <f t="shared" ref="M69:M76" si="39">ABS(E69*0.1)</f>
        <v>6047.4324122649523</v>
      </c>
      <c r="N69" s="117">
        <f t="shared" ref="N69:N76" si="40">ABS(F69*0.1)</f>
        <v>6023.3237079914479</v>
      </c>
      <c r="O69" s="114"/>
      <c r="P69" s="199">
        <f t="shared" si="11"/>
        <v>0</v>
      </c>
      <c r="Q69" s="199">
        <f t="shared" si="12"/>
        <v>0</v>
      </c>
      <c r="R69" s="199">
        <f t="shared" si="13"/>
        <v>0</v>
      </c>
      <c r="S69" s="115"/>
      <c r="V69" s="104"/>
    </row>
    <row r="70" spans="1:22" x14ac:dyDescent="0.3">
      <c r="A70" s="103">
        <f t="shared" si="10"/>
        <v>56</v>
      </c>
      <c r="B70" s="182">
        <v>182</v>
      </c>
      <c r="C70" s="29" t="s">
        <v>145</v>
      </c>
      <c r="D70" s="146">
        <v>1664300.3935748222</v>
      </c>
      <c r="E70" s="146">
        <v>1247815.3989143746</v>
      </c>
      <c r="F70" s="146">
        <v>1226489.3485461331</v>
      </c>
      <c r="G70" s="146">
        <v>1219296.5199449388</v>
      </c>
      <c r="H70" s="105">
        <f t="shared" si="3"/>
        <v>-416484.99466044758</v>
      </c>
      <c r="I70" s="105">
        <f t="shared" si="4"/>
        <v>-21326.0503682415</v>
      </c>
      <c r="J70" s="105">
        <f t="shared" si="5"/>
        <v>-7192.8286011943128</v>
      </c>
      <c r="K70" s="126"/>
      <c r="L70" s="117">
        <f t="shared" si="38"/>
        <v>166430.03935748222</v>
      </c>
      <c r="M70" s="117">
        <f t="shared" si="39"/>
        <v>124781.53989143747</v>
      </c>
      <c r="N70" s="117">
        <f t="shared" si="40"/>
        <v>122648.93485461333</v>
      </c>
      <c r="O70" s="114"/>
      <c r="P70" s="199">
        <f t="shared" si="11"/>
        <v>-416484.99466044758</v>
      </c>
      <c r="Q70" s="199">
        <f t="shared" si="12"/>
        <v>0</v>
      </c>
      <c r="R70" s="199">
        <f t="shared" si="13"/>
        <v>0</v>
      </c>
      <c r="S70" s="126"/>
      <c r="V70" s="104"/>
    </row>
    <row r="71" spans="1:22" x14ac:dyDescent="0.3">
      <c r="A71" s="103">
        <f t="shared" si="6"/>
        <v>57</v>
      </c>
      <c r="B71" s="182">
        <v>183</v>
      </c>
      <c r="C71" s="29" t="s">
        <v>146</v>
      </c>
      <c r="D71" s="146">
        <v>5261.4129699999985</v>
      </c>
      <c r="E71" s="146">
        <v>5261.4129699999985</v>
      </c>
      <c r="F71" s="146">
        <v>5261.4129699999985</v>
      </c>
      <c r="G71" s="146">
        <v>5261.4129699999985</v>
      </c>
      <c r="H71" s="105">
        <f t="shared" si="3"/>
        <v>0</v>
      </c>
      <c r="I71" s="105">
        <f t="shared" si="4"/>
        <v>0</v>
      </c>
      <c r="J71" s="105">
        <f t="shared" si="5"/>
        <v>0</v>
      </c>
      <c r="K71" s="114"/>
      <c r="L71" s="117">
        <f t="shared" si="38"/>
        <v>526.14129699999989</v>
      </c>
      <c r="M71" s="117">
        <f t="shared" si="39"/>
        <v>526.14129699999989</v>
      </c>
      <c r="N71" s="117">
        <f t="shared" si="40"/>
        <v>526.14129699999989</v>
      </c>
      <c r="O71" s="114"/>
      <c r="P71" s="199">
        <f t="shared" si="11"/>
        <v>0</v>
      </c>
      <c r="Q71" s="199">
        <f t="shared" si="12"/>
        <v>0</v>
      </c>
      <c r="R71" s="199">
        <f t="shared" si="13"/>
        <v>0</v>
      </c>
      <c r="S71" s="114"/>
      <c r="V71" s="104"/>
    </row>
    <row r="72" spans="1:22" x14ac:dyDescent="0.3">
      <c r="A72" s="103">
        <f t="shared" si="6"/>
        <v>58</v>
      </c>
      <c r="B72" s="182">
        <v>184</v>
      </c>
      <c r="C72" s="29" t="s">
        <v>147</v>
      </c>
      <c r="D72" s="146">
        <v>8.4749199999999991</v>
      </c>
      <c r="E72" s="146">
        <v>8.4749199999999991</v>
      </c>
      <c r="F72" s="146">
        <v>8.4749199999999991</v>
      </c>
      <c r="G72" s="146">
        <v>8.4749199999999991</v>
      </c>
      <c r="H72" s="105">
        <f t="shared" si="3"/>
        <v>0</v>
      </c>
      <c r="I72" s="105">
        <f t="shared" si="4"/>
        <v>0</v>
      </c>
      <c r="J72" s="105">
        <f t="shared" si="5"/>
        <v>0</v>
      </c>
      <c r="K72" s="114"/>
      <c r="L72" s="117">
        <f t="shared" si="38"/>
        <v>0.84749199999999991</v>
      </c>
      <c r="M72" s="117">
        <f t="shared" si="39"/>
        <v>0.84749199999999991</v>
      </c>
      <c r="N72" s="117">
        <f t="shared" si="40"/>
        <v>0.84749199999999991</v>
      </c>
      <c r="O72" s="114"/>
      <c r="P72" s="199">
        <f t="shared" si="11"/>
        <v>0</v>
      </c>
      <c r="Q72" s="199">
        <f t="shared" si="12"/>
        <v>0</v>
      </c>
      <c r="R72" s="199">
        <f t="shared" si="13"/>
        <v>0</v>
      </c>
      <c r="S72" s="114"/>
      <c r="V72" s="104"/>
    </row>
    <row r="73" spans="1:22" x14ac:dyDescent="0.3">
      <c r="A73" s="103">
        <f t="shared" si="6"/>
        <v>59</v>
      </c>
      <c r="B73" s="182">
        <v>185</v>
      </c>
      <c r="C73" s="29" t="s">
        <v>148</v>
      </c>
      <c r="D73" s="146">
        <v>0</v>
      </c>
      <c r="E73" s="146">
        <v>0</v>
      </c>
      <c r="F73" s="146">
        <v>0</v>
      </c>
      <c r="G73" s="146">
        <v>0</v>
      </c>
      <c r="H73" s="105">
        <f t="shared" si="3"/>
        <v>0</v>
      </c>
      <c r="I73" s="105">
        <f t="shared" si="4"/>
        <v>0</v>
      </c>
      <c r="J73" s="105">
        <f t="shared" si="5"/>
        <v>0</v>
      </c>
      <c r="K73" s="114"/>
      <c r="L73" s="117">
        <f t="shared" si="38"/>
        <v>0</v>
      </c>
      <c r="M73" s="117">
        <f t="shared" si="39"/>
        <v>0</v>
      </c>
      <c r="N73" s="117">
        <f t="shared" si="40"/>
        <v>0</v>
      </c>
      <c r="O73" s="114"/>
      <c r="P73" s="199">
        <f t="shared" si="11"/>
        <v>0</v>
      </c>
      <c r="Q73" s="199">
        <f t="shared" si="12"/>
        <v>0</v>
      </c>
      <c r="R73" s="199">
        <f t="shared" si="13"/>
        <v>0</v>
      </c>
      <c r="S73" s="114"/>
      <c r="V73" s="104"/>
    </row>
    <row r="74" spans="1:22" x14ac:dyDescent="0.3">
      <c r="A74" s="103">
        <f t="shared" si="6"/>
        <v>60</v>
      </c>
      <c r="B74" s="182">
        <v>186</v>
      </c>
      <c r="C74" s="29" t="s">
        <v>149</v>
      </c>
      <c r="D74" s="146">
        <v>183147.29441833077</v>
      </c>
      <c r="E74" s="146">
        <v>172968.43873872131</v>
      </c>
      <c r="F74" s="146">
        <v>161259.32476768608</v>
      </c>
      <c r="G74" s="146">
        <v>150357.60875038651</v>
      </c>
      <c r="H74" s="105">
        <f t="shared" si="3"/>
        <v>-10178.855679609464</v>
      </c>
      <c r="I74" s="105">
        <f t="shared" si="4"/>
        <v>-11709.113971035229</v>
      </c>
      <c r="J74" s="105">
        <f t="shared" si="5"/>
        <v>-10901.716017299565</v>
      </c>
      <c r="K74" s="114"/>
      <c r="L74" s="117">
        <f t="shared" si="38"/>
        <v>18314.729441833078</v>
      </c>
      <c r="M74" s="117">
        <f t="shared" si="39"/>
        <v>17296.843873872131</v>
      </c>
      <c r="N74" s="117">
        <f t="shared" si="40"/>
        <v>16125.932476768608</v>
      </c>
      <c r="O74" s="114"/>
      <c r="P74" s="199">
        <f t="shared" si="11"/>
        <v>0</v>
      </c>
      <c r="Q74" s="199">
        <f t="shared" si="12"/>
        <v>0</v>
      </c>
      <c r="R74" s="199">
        <f t="shared" si="13"/>
        <v>0</v>
      </c>
      <c r="S74" s="114"/>
      <c r="V74" s="104"/>
    </row>
    <row r="75" spans="1:22" x14ac:dyDescent="0.3">
      <c r="A75" s="103">
        <f t="shared" si="6"/>
        <v>61</v>
      </c>
      <c r="B75" s="182">
        <v>189</v>
      </c>
      <c r="C75" s="29" t="s">
        <v>150</v>
      </c>
      <c r="D75" s="146">
        <v>3676.3663599999991</v>
      </c>
      <c r="E75" s="146">
        <v>2730.0790400000051</v>
      </c>
      <c r="F75" s="146">
        <v>1798.5768526541199</v>
      </c>
      <c r="G75" s="146">
        <v>935.27354796234408</v>
      </c>
      <c r="H75" s="105">
        <f t="shared" si="3"/>
        <v>-946.287319999994</v>
      </c>
      <c r="I75" s="105">
        <f t="shared" si="4"/>
        <v>-931.5021873458852</v>
      </c>
      <c r="J75" s="105">
        <f t="shared" si="5"/>
        <v>-863.30330469177579</v>
      </c>
      <c r="K75" s="114"/>
      <c r="L75" s="117">
        <f t="shared" si="38"/>
        <v>367.63663599999995</v>
      </c>
      <c r="M75" s="117">
        <f t="shared" si="39"/>
        <v>273.00790400000051</v>
      </c>
      <c r="N75" s="117">
        <f t="shared" si="40"/>
        <v>179.85768526541199</v>
      </c>
      <c r="O75" s="114"/>
      <c r="P75" s="199">
        <f t="shared" si="11"/>
        <v>0</v>
      </c>
      <c r="Q75" s="199">
        <f t="shared" si="12"/>
        <v>0</v>
      </c>
      <c r="R75" s="199">
        <f t="shared" si="13"/>
        <v>0</v>
      </c>
      <c r="S75" s="114"/>
      <c r="V75" s="104"/>
    </row>
    <row r="76" spans="1:22" x14ac:dyDescent="0.3">
      <c r="A76" s="103">
        <f t="shared" si="6"/>
        <v>62</v>
      </c>
      <c r="B76" s="182">
        <v>190</v>
      </c>
      <c r="C76" s="29" t="s">
        <v>151</v>
      </c>
      <c r="D76" s="146">
        <v>976946.81663000013</v>
      </c>
      <c r="E76" s="146">
        <v>976946.81663000013</v>
      </c>
      <c r="F76" s="146">
        <v>976946.81663000013</v>
      </c>
      <c r="G76" s="146">
        <v>976946.81663000013</v>
      </c>
      <c r="H76" s="105">
        <f t="shared" ref="H76:H135" si="41">+E76-D76</f>
        <v>0</v>
      </c>
      <c r="I76" s="105">
        <f t="shared" ref="I76:I135" si="42">+F76-E76</f>
        <v>0</v>
      </c>
      <c r="J76" s="105">
        <f t="shared" ref="J76:J135" si="43">+G76-F76</f>
        <v>0</v>
      </c>
      <c r="K76" s="125"/>
      <c r="L76" s="117">
        <f t="shared" si="38"/>
        <v>97694.681663000025</v>
      </c>
      <c r="M76" s="117">
        <f t="shared" si="39"/>
        <v>97694.681663000025</v>
      </c>
      <c r="N76" s="117">
        <f t="shared" si="40"/>
        <v>97694.681663000025</v>
      </c>
      <c r="O76" s="114"/>
      <c r="P76" s="199">
        <f t="shared" si="11"/>
        <v>0</v>
      </c>
      <c r="Q76" s="199">
        <f t="shared" si="12"/>
        <v>0</v>
      </c>
      <c r="R76" s="199">
        <f t="shared" si="13"/>
        <v>0</v>
      </c>
      <c r="S76" s="125"/>
      <c r="V76" s="104"/>
    </row>
    <row r="77" spans="1:22" x14ac:dyDescent="0.3">
      <c r="A77" s="103">
        <f t="shared" si="6"/>
        <v>63</v>
      </c>
      <c r="B77" s="182"/>
      <c r="C77" s="232" t="s">
        <v>152</v>
      </c>
      <c r="D77" s="146">
        <v>2894162.0461069136</v>
      </c>
      <c r="E77" s="146">
        <v>2466204.9453357453</v>
      </c>
      <c r="F77" s="146">
        <v>2431997.1917663878</v>
      </c>
      <c r="G77" s="146">
        <v>2412616.5944073047</v>
      </c>
      <c r="H77" s="56"/>
      <c r="I77" s="56"/>
      <c r="J77" s="56"/>
      <c r="K77" s="115"/>
      <c r="L77" s="121"/>
      <c r="M77" s="121"/>
      <c r="N77" s="121"/>
      <c r="O77" s="115"/>
      <c r="P77" s="199">
        <f t="shared" si="11"/>
        <v>0</v>
      </c>
      <c r="Q77" s="199">
        <f t="shared" si="12"/>
        <v>0</v>
      </c>
      <c r="R77" s="199">
        <f t="shared" si="13"/>
        <v>0</v>
      </c>
      <c r="S77" s="115"/>
      <c r="V77" s="104"/>
    </row>
    <row r="78" spans="1:22" x14ac:dyDescent="0.3">
      <c r="A78" s="103">
        <f t="shared" si="6"/>
        <v>64</v>
      </c>
      <c r="B78" s="182"/>
      <c r="C78" s="29" t="s">
        <v>27</v>
      </c>
      <c r="D78" s="146">
        <v>27471504.318548895</v>
      </c>
      <c r="E78" s="146">
        <v>28729168.673055109</v>
      </c>
      <c r="F78" s="146">
        <v>30397538.200159807</v>
      </c>
      <c r="G78" s="146">
        <v>31935965.485967726</v>
      </c>
      <c r="H78" s="56"/>
      <c r="I78" s="56"/>
      <c r="J78" s="56"/>
      <c r="K78" s="114"/>
      <c r="L78" s="121"/>
      <c r="M78" s="121"/>
      <c r="N78" s="121"/>
      <c r="O78" s="114"/>
      <c r="P78" s="199">
        <f t="shared" si="11"/>
        <v>0</v>
      </c>
      <c r="Q78" s="199">
        <f t="shared" si="12"/>
        <v>0</v>
      </c>
      <c r="R78" s="199">
        <f t="shared" si="13"/>
        <v>0</v>
      </c>
      <c r="S78" s="114"/>
      <c r="V78" s="104"/>
    </row>
    <row r="79" spans="1:22" x14ac:dyDescent="0.3">
      <c r="A79" s="103">
        <f t="shared" si="6"/>
        <v>65</v>
      </c>
      <c r="B79" s="182"/>
      <c r="C79" s="36"/>
      <c r="D79" s="146"/>
      <c r="E79" s="146"/>
      <c r="F79" s="146"/>
      <c r="G79" s="146"/>
      <c r="H79" s="56"/>
      <c r="I79" s="56"/>
      <c r="J79" s="56"/>
      <c r="K79" s="114"/>
      <c r="L79" s="121"/>
      <c r="M79" s="121"/>
      <c r="N79" s="121"/>
      <c r="O79" s="114"/>
      <c r="P79" s="199">
        <f t="shared" si="11"/>
        <v>0</v>
      </c>
      <c r="Q79" s="199">
        <f t="shared" si="12"/>
        <v>0</v>
      </c>
      <c r="R79" s="199">
        <f t="shared" si="13"/>
        <v>0</v>
      </c>
      <c r="S79" s="114"/>
      <c r="V79" s="104"/>
    </row>
    <row r="80" spans="1:22" x14ac:dyDescent="0.3">
      <c r="A80" s="103">
        <f t="shared" si="6"/>
        <v>66</v>
      </c>
      <c r="B80" s="182"/>
      <c r="C80" s="29" t="s">
        <v>153</v>
      </c>
      <c r="D80" s="146"/>
      <c r="E80" s="146"/>
      <c r="F80" s="146"/>
      <c r="G80" s="146"/>
      <c r="H80" s="146"/>
      <c r="I80" s="146"/>
      <c r="J80" s="146"/>
      <c r="K80" s="114"/>
      <c r="L80" s="121"/>
      <c r="M80" s="121"/>
      <c r="N80" s="121"/>
      <c r="O80" s="114"/>
      <c r="P80" s="199">
        <f t="shared" si="11"/>
        <v>0</v>
      </c>
      <c r="Q80" s="199">
        <f t="shared" si="12"/>
        <v>0</v>
      </c>
      <c r="R80" s="199">
        <f t="shared" si="13"/>
        <v>0</v>
      </c>
      <c r="S80" s="114"/>
      <c r="V80" s="104"/>
    </row>
    <row r="81" spans="1:22" x14ac:dyDescent="0.3">
      <c r="A81" s="103">
        <f t="shared" si="6"/>
        <v>67</v>
      </c>
      <c r="B81" s="182">
        <v>201</v>
      </c>
      <c r="C81" s="29" t="s">
        <v>154</v>
      </c>
      <c r="D81" s="146">
        <v>0</v>
      </c>
      <c r="E81" s="146">
        <v>0</v>
      </c>
      <c r="F81" s="146">
        <v>0</v>
      </c>
      <c r="G81" s="146">
        <v>0</v>
      </c>
      <c r="H81" s="105">
        <f t="shared" si="41"/>
        <v>0</v>
      </c>
      <c r="I81" s="105">
        <f t="shared" si="42"/>
        <v>0</v>
      </c>
      <c r="J81" s="105">
        <f t="shared" si="43"/>
        <v>0</v>
      </c>
      <c r="K81" s="114"/>
      <c r="L81" s="117">
        <f>ABS(D81*0.1)</f>
        <v>0</v>
      </c>
      <c r="M81" s="117">
        <f>ABS(E81*0.1)</f>
        <v>0</v>
      </c>
      <c r="N81" s="117">
        <f>ABS(F81*0.1)</f>
        <v>0</v>
      </c>
      <c r="O81" s="114"/>
      <c r="P81" s="199">
        <f t="shared" ref="P81:P140" si="44">IF(AND(ABS(H81)&gt;H$10,ABS(H81)&gt;L81),H81,0)</f>
        <v>0</v>
      </c>
      <c r="Q81" s="199">
        <f t="shared" ref="Q81:Q140" si="45">IF(AND(ABS(I81)&gt;I$10,ABS(I81)&gt;M81),I81,0)</f>
        <v>0</v>
      </c>
      <c r="R81" s="199">
        <f t="shared" ref="R81:R140" si="46">IF(AND(ABS(J81)&gt;J$10,ABS(J81)&gt;N81),J81,0)</f>
        <v>0</v>
      </c>
      <c r="S81" s="114"/>
      <c r="V81" s="104"/>
    </row>
    <row r="82" spans="1:22" x14ac:dyDescent="0.3">
      <c r="A82" s="103">
        <f t="shared" si="6"/>
        <v>68</v>
      </c>
      <c r="B82" s="182">
        <v>207</v>
      </c>
      <c r="C82" s="29" t="s">
        <v>155</v>
      </c>
      <c r="D82" s="146">
        <v>0</v>
      </c>
      <c r="E82" s="146">
        <v>0</v>
      </c>
      <c r="F82" s="146">
        <v>0</v>
      </c>
      <c r="G82" s="146">
        <v>0</v>
      </c>
      <c r="H82" s="105">
        <f t="shared" si="41"/>
        <v>0</v>
      </c>
      <c r="I82" s="105">
        <f t="shared" si="42"/>
        <v>0</v>
      </c>
      <c r="J82" s="105">
        <f t="shared" si="43"/>
        <v>0</v>
      </c>
      <c r="K82" s="114"/>
      <c r="L82" s="117">
        <f t="shared" ref="L82:L86" si="47">ABS(D82*0.1)</f>
        <v>0</v>
      </c>
      <c r="M82" s="117">
        <f t="shared" ref="M82:M86" si="48">ABS(E82*0.1)</f>
        <v>0</v>
      </c>
      <c r="N82" s="117">
        <f t="shared" ref="N82:N86" si="49">ABS(F82*0.1)</f>
        <v>0</v>
      </c>
      <c r="O82" s="114"/>
      <c r="P82" s="199">
        <f t="shared" si="44"/>
        <v>0</v>
      </c>
      <c r="Q82" s="199">
        <f t="shared" si="45"/>
        <v>0</v>
      </c>
      <c r="R82" s="199">
        <f t="shared" si="46"/>
        <v>0</v>
      </c>
      <c r="S82" s="114"/>
      <c r="V82" s="104"/>
    </row>
    <row r="83" spans="1:22" x14ac:dyDescent="0.3">
      <c r="A83" s="103">
        <f t="shared" si="6"/>
        <v>69</v>
      </c>
      <c r="B83" s="182">
        <v>214</v>
      </c>
      <c r="C83" s="50" t="s">
        <v>156</v>
      </c>
      <c r="D83" s="146">
        <v>0</v>
      </c>
      <c r="E83" s="146">
        <v>0</v>
      </c>
      <c r="F83" s="146">
        <v>0</v>
      </c>
      <c r="G83" s="146">
        <v>0</v>
      </c>
      <c r="H83" s="105">
        <f t="shared" si="41"/>
        <v>0</v>
      </c>
      <c r="I83" s="105">
        <f t="shared" si="42"/>
        <v>0</v>
      </c>
      <c r="J83" s="105">
        <f t="shared" si="43"/>
        <v>0</v>
      </c>
      <c r="K83" s="114"/>
      <c r="L83" s="117">
        <f t="shared" si="47"/>
        <v>0</v>
      </c>
      <c r="M83" s="117">
        <f t="shared" si="48"/>
        <v>0</v>
      </c>
      <c r="N83" s="117">
        <f t="shared" si="49"/>
        <v>0</v>
      </c>
      <c r="O83" s="114"/>
      <c r="P83" s="199">
        <f t="shared" si="44"/>
        <v>0</v>
      </c>
      <c r="Q83" s="199">
        <f t="shared" si="45"/>
        <v>0</v>
      </c>
      <c r="R83" s="199">
        <f t="shared" si="46"/>
        <v>0</v>
      </c>
      <c r="S83" s="114"/>
      <c r="V83" s="104"/>
    </row>
    <row r="84" spans="1:22" x14ac:dyDescent="0.3">
      <c r="A84" s="103">
        <f t="shared" si="6"/>
        <v>70</v>
      </c>
      <c r="B84" s="183">
        <v>211</v>
      </c>
      <c r="C84" s="29" t="s">
        <v>157</v>
      </c>
      <c r="D84" s="146">
        <v>1591035.3607500005</v>
      </c>
      <c r="E84" s="146">
        <v>1591035.3607500005</v>
      </c>
      <c r="F84" s="146">
        <v>1591035.3607500005</v>
      </c>
      <c r="G84" s="146">
        <v>1591035.3607500005</v>
      </c>
      <c r="H84" s="105">
        <f t="shared" si="41"/>
        <v>0</v>
      </c>
      <c r="I84" s="105">
        <f t="shared" si="42"/>
        <v>0</v>
      </c>
      <c r="J84" s="105">
        <f t="shared" si="43"/>
        <v>0</v>
      </c>
      <c r="K84" s="115"/>
      <c r="L84" s="117">
        <f t="shared" si="47"/>
        <v>159103.53607500007</v>
      </c>
      <c r="M84" s="117">
        <f t="shared" si="48"/>
        <v>159103.53607500007</v>
      </c>
      <c r="N84" s="117">
        <f t="shared" si="49"/>
        <v>159103.53607500007</v>
      </c>
      <c r="O84" s="114"/>
      <c r="P84" s="199">
        <f t="shared" si="44"/>
        <v>0</v>
      </c>
      <c r="Q84" s="199">
        <f t="shared" si="45"/>
        <v>0</v>
      </c>
      <c r="R84" s="199">
        <f t="shared" si="46"/>
        <v>0</v>
      </c>
      <c r="S84" s="115"/>
      <c r="V84" s="104"/>
    </row>
    <row r="85" spans="1:22" x14ac:dyDescent="0.3">
      <c r="A85" s="103">
        <f t="shared" ref="A85:A143" si="50">+A84+1</f>
        <v>71</v>
      </c>
      <c r="B85" s="182">
        <v>216</v>
      </c>
      <c r="C85" s="29" t="s">
        <v>158</v>
      </c>
      <c r="D85" s="146">
        <v>8876419.0645907354</v>
      </c>
      <c r="E85" s="146">
        <v>9791676.5405269694</v>
      </c>
      <c r="F85" s="146">
        <v>10615805.609648854</v>
      </c>
      <c r="G85" s="146">
        <v>11370007.085141508</v>
      </c>
      <c r="H85" s="105">
        <f t="shared" si="41"/>
        <v>915257.475936234</v>
      </c>
      <c r="I85" s="105">
        <f t="shared" si="42"/>
        <v>824129.06912188418</v>
      </c>
      <c r="J85" s="105">
        <f t="shared" si="43"/>
        <v>754201.47549265437</v>
      </c>
      <c r="K85" s="119"/>
      <c r="L85" s="117">
        <f t="shared" si="47"/>
        <v>887641.90645907354</v>
      </c>
      <c r="M85" s="117">
        <f t="shared" si="48"/>
        <v>979167.65405269701</v>
      </c>
      <c r="N85" s="117">
        <f t="shared" si="49"/>
        <v>1061580.5609648854</v>
      </c>
      <c r="O85" s="114"/>
      <c r="P85" s="199">
        <f t="shared" si="44"/>
        <v>915257.475936234</v>
      </c>
      <c r="Q85" s="199">
        <f t="shared" si="45"/>
        <v>0</v>
      </c>
      <c r="R85" s="199">
        <f t="shared" si="46"/>
        <v>0</v>
      </c>
      <c r="S85" s="119"/>
      <c r="V85" s="104"/>
    </row>
    <row r="86" spans="1:22" x14ac:dyDescent="0.3">
      <c r="A86" s="103">
        <f t="shared" si="50"/>
        <v>72</v>
      </c>
      <c r="B86" s="182">
        <v>219</v>
      </c>
      <c r="C86" s="29" t="s">
        <v>159</v>
      </c>
      <c r="D86" s="146">
        <v>-2106.9738800000005</v>
      </c>
      <c r="E86" s="146">
        <v>-2106.9738800000005</v>
      </c>
      <c r="F86" s="146">
        <v>-2106.9738800000005</v>
      </c>
      <c r="G86" s="146">
        <v>-2106.9738800000005</v>
      </c>
      <c r="H86" s="105">
        <f t="shared" si="41"/>
        <v>0</v>
      </c>
      <c r="I86" s="105">
        <f t="shared" si="42"/>
        <v>0</v>
      </c>
      <c r="J86" s="105">
        <f t="shared" si="43"/>
        <v>0</v>
      </c>
      <c r="K86" s="114"/>
      <c r="L86" s="117">
        <f t="shared" si="47"/>
        <v>210.69738800000005</v>
      </c>
      <c r="M86" s="117">
        <f t="shared" si="48"/>
        <v>210.69738800000005</v>
      </c>
      <c r="N86" s="117">
        <f t="shared" si="49"/>
        <v>210.69738800000005</v>
      </c>
      <c r="O86" s="114"/>
      <c r="P86" s="199">
        <f t="shared" si="44"/>
        <v>0</v>
      </c>
      <c r="Q86" s="199">
        <f t="shared" si="45"/>
        <v>0</v>
      </c>
      <c r="R86" s="199">
        <f t="shared" si="46"/>
        <v>0</v>
      </c>
      <c r="S86" s="114"/>
      <c r="V86" s="104"/>
    </row>
    <row r="87" spans="1:22" x14ac:dyDescent="0.3">
      <c r="A87" s="103">
        <f t="shared" si="50"/>
        <v>73</v>
      </c>
      <c r="B87" s="182"/>
      <c r="C87" s="232" t="s">
        <v>160</v>
      </c>
      <c r="D87" s="146">
        <v>10465347.451460736</v>
      </c>
      <c r="E87" s="146">
        <v>11380604.92739697</v>
      </c>
      <c r="F87" s="146">
        <v>12204733.996518854</v>
      </c>
      <c r="G87" s="146">
        <v>12958935.472011508</v>
      </c>
      <c r="H87" s="105"/>
      <c r="I87" s="105"/>
      <c r="J87" s="105"/>
      <c r="K87" s="114"/>
      <c r="L87" s="117"/>
      <c r="M87" s="117"/>
      <c r="N87" s="117"/>
      <c r="O87" s="114"/>
      <c r="P87" s="199">
        <f t="shared" si="44"/>
        <v>0</v>
      </c>
      <c r="Q87" s="199">
        <f t="shared" si="45"/>
        <v>0</v>
      </c>
      <c r="R87" s="199">
        <f t="shared" si="46"/>
        <v>0</v>
      </c>
      <c r="S87" s="114"/>
      <c r="V87" s="104"/>
    </row>
    <row r="88" spans="1:22" x14ac:dyDescent="0.3">
      <c r="A88" s="103">
        <f t="shared" si="50"/>
        <v>74</v>
      </c>
      <c r="B88" s="182">
        <v>204</v>
      </c>
      <c r="C88" s="29" t="s">
        <v>161</v>
      </c>
      <c r="D88" s="146">
        <v>0</v>
      </c>
      <c r="E88" s="146">
        <v>0</v>
      </c>
      <c r="F88" s="146">
        <v>0</v>
      </c>
      <c r="G88" s="146">
        <v>0</v>
      </c>
      <c r="H88" s="105">
        <f t="shared" si="41"/>
        <v>0</v>
      </c>
      <c r="I88" s="105">
        <f t="shared" si="42"/>
        <v>0</v>
      </c>
      <c r="J88" s="105">
        <f t="shared" si="43"/>
        <v>0</v>
      </c>
      <c r="K88" s="114"/>
      <c r="L88" s="117">
        <f>ABS(D88*0.1)</f>
        <v>0</v>
      </c>
      <c r="M88" s="117">
        <f>ABS(E88*0.1)</f>
        <v>0</v>
      </c>
      <c r="N88" s="117">
        <f>ABS(F88*0.1)</f>
        <v>0</v>
      </c>
      <c r="O88" s="114"/>
      <c r="P88" s="199">
        <f t="shared" si="44"/>
        <v>0</v>
      </c>
      <c r="Q88" s="199">
        <f t="shared" si="45"/>
        <v>0</v>
      </c>
      <c r="R88" s="199">
        <f t="shared" si="46"/>
        <v>0</v>
      </c>
      <c r="S88" s="114"/>
      <c r="V88" s="104"/>
    </row>
    <row r="89" spans="1:22" x14ac:dyDescent="0.3">
      <c r="A89" s="103">
        <f t="shared" si="50"/>
        <v>75</v>
      </c>
      <c r="B89" s="182"/>
      <c r="C89" s="232" t="s">
        <v>162</v>
      </c>
      <c r="D89" s="146">
        <v>10465347.451460736</v>
      </c>
      <c r="E89" s="146">
        <v>11380604.92739697</v>
      </c>
      <c r="F89" s="146">
        <v>12204733.996518854</v>
      </c>
      <c r="G89" s="146">
        <v>12958935.472011508</v>
      </c>
      <c r="H89" s="105"/>
      <c r="I89" s="105"/>
      <c r="J89" s="105"/>
      <c r="K89" s="114"/>
      <c r="L89" s="117"/>
      <c r="M89" s="117"/>
      <c r="N89" s="117"/>
      <c r="O89" s="114"/>
      <c r="P89" s="199">
        <f t="shared" si="44"/>
        <v>0</v>
      </c>
      <c r="Q89" s="199">
        <f t="shared" si="45"/>
        <v>0</v>
      </c>
      <c r="R89" s="199">
        <f t="shared" si="46"/>
        <v>0</v>
      </c>
      <c r="S89" s="114"/>
      <c r="V89" s="104"/>
    </row>
    <row r="90" spans="1:22" x14ac:dyDescent="0.3">
      <c r="A90" s="103">
        <f t="shared" si="50"/>
        <v>76</v>
      </c>
      <c r="B90" s="182"/>
      <c r="C90" s="50"/>
      <c r="D90" s="50"/>
      <c r="E90" s="50"/>
      <c r="F90" s="50"/>
      <c r="G90" s="50"/>
      <c r="H90" s="105"/>
      <c r="I90" s="105"/>
      <c r="J90" s="105"/>
      <c r="K90" s="114"/>
      <c r="L90" s="117"/>
      <c r="M90" s="117"/>
      <c r="N90" s="117"/>
      <c r="O90" s="114"/>
      <c r="P90" s="199">
        <f t="shared" si="44"/>
        <v>0</v>
      </c>
      <c r="Q90" s="199">
        <f t="shared" si="45"/>
        <v>0</v>
      </c>
      <c r="R90" s="199">
        <f t="shared" si="46"/>
        <v>0</v>
      </c>
      <c r="S90" s="114"/>
      <c r="V90" s="104"/>
    </row>
    <row r="91" spans="1:22" x14ac:dyDescent="0.3">
      <c r="A91" s="103">
        <f t="shared" si="50"/>
        <v>77</v>
      </c>
      <c r="B91" s="182"/>
      <c r="C91" s="50" t="s">
        <v>163</v>
      </c>
      <c r="D91" s="196"/>
      <c r="E91" s="196"/>
      <c r="F91" s="196"/>
      <c r="G91" s="196"/>
      <c r="H91" s="105"/>
      <c r="I91" s="105"/>
      <c r="J91" s="105"/>
      <c r="K91" s="114"/>
      <c r="L91" s="117"/>
      <c r="M91" s="117"/>
      <c r="N91" s="117"/>
      <c r="O91" s="114"/>
      <c r="P91" s="199">
        <f t="shared" si="44"/>
        <v>0</v>
      </c>
      <c r="Q91" s="199">
        <f t="shared" si="45"/>
        <v>0</v>
      </c>
      <c r="R91" s="199">
        <f t="shared" si="46"/>
        <v>0</v>
      </c>
      <c r="S91" s="114"/>
      <c r="V91" s="104"/>
    </row>
    <row r="92" spans="1:22" x14ac:dyDescent="0.3">
      <c r="A92" s="103">
        <f t="shared" si="50"/>
        <v>78</v>
      </c>
      <c r="B92" s="183">
        <v>221</v>
      </c>
      <c r="C92" s="50" t="s">
        <v>164</v>
      </c>
      <c r="D92" s="146">
        <v>8055769.230769231</v>
      </c>
      <c r="E92" s="146">
        <v>8801923.0769230761</v>
      </c>
      <c r="F92" s="146">
        <v>9475017.9467850886</v>
      </c>
      <c r="G92" s="146">
        <v>9848134.5642975047</v>
      </c>
      <c r="H92" s="105">
        <f t="shared" ref="H92" si="51">+E92-D92</f>
        <v>746153.84615384508</v>
      </c>
      <c r="I92" s="105">
        <f t="shared" ref="I92" si="52">+F92-E92</f>
        <v>673094.86986201257</v>
      </c>
      <c r="J92" s="105">
        <f t="shared" ref="J92" si="53">+G92-F92</f>
        <v>373116.61751241609</v>
      </c>
      <c r="K92" s="114"/>
      <c r="L92" s="117">
        <f>ABS(D92*0.1)</f>
        <v>805576.92307692312</v>
      </c>
      <c r="M92" s="117">
        <f>ABS(E92*0.1)</f>
        <v>880192.30769230763</v>
      </c>
      <c r="N92" s="117">
        <f>ABS(F92*0.1)</f>
        <v>947501.79467850889</v>
      </c>
      <c r="O92" s="114"/>
      <c r="P92" s="199">
        <f t="shared" si="44"/>
        <v>0</v>
      </c>
      <c r="Q92" s="199">
        <f t="shared" si="45"/>
        <v>0</v>
      </c>
      <c r="R92" s="199">
        <f t="shared" si="46"/>
        <v>0</v>
      </c>
      <c r="S92" s="125"/>
      <c r="V92" s="104"/>
    </row>
    <row r="93" spans="1:22" x14ac:dyDescent="0.3">
      <c r="A93" s="103">
        <f t="shared" si="50"/>
        <v>79</v>
      </c>
      <c r="B93" s="182">
        <v>224</v>
      </c>
      <c r="C93" s="50" t="s">
        <v>165</v>
      </c>
      <c r="D93" s="146">
        <v>1200000</v>
      </c>
      <c r="E93" s="146">
        <v>1200000</v>
      </c>
      <c r="F93" s="146">
        <v>1200000</v>
      </c>
      <c r="G93" s="146">
        <v>1200000</v>
      </c>
      <c r="H93" s="105">
        <f t="shared" ref="H93:H94" si="54">+E93-D93</f>
        <v>0</v>
      </c>
      <c r="I93" s="105">
        <f t="shared" ref="I93:I94" si="55">+F93-E93</f>
        <v>0</v>
      </c>
      <c r="J93" s="105">
        <f t="shared" ref="J93:J94" si="56">+G93-F93</f>
        <v>0</v>
      </c>
      <c r="K93" s="114"/>
      <c r="L93" s="117">
        <f t="shared" ref="L93:L94" si="57">ABS(D93*0.1)</f>
        <v>120000</v>
      </c>
      <c r="M93" s="117">
        <f t="shared" ref="M93:M94" si="58">ABS(E93*0.1)</f>
        <v>120000</v>
      </c>
      <c r="N93" s="117">
        <f t="shared" ref="N93:N94" si="59">ABS(F93*0.1)</f>
        <v>120000</v>
      </c>
      <c r="O93" s="114"/>
      <c r="P93" s="199">
        <f t="shared" si="44"/>
        <v>0</v>
      </c>
      <c r="Q93" s="199">
        <f t="shared" si="45"/>
        <v>0</v>
      </c>
      <c r="R93" s="199">
        <f t="shared" si="46"/>
        <v>0</v>
      </c>
      <c r="S93" s="114"/>
      <c r="V93" s="104"/>
    </row>
    <row r="94" spans="1:22" x14ac:dyDescent="0.3">
      <c r="A94" s="103">
        <f t="shared" si="50"/>
        <v>80</v>
      </c>
      <c r="B94" s="182" t="s">
        <v>166</v>
      </c>
      <c r="C94" s="50" t="s">
        <v>167</v>
      </c>
      <c r="D94" s="146">
        <v>-7232.2061353542867</v>
      </c>
      <c r="E94" s="146">
        <v>-1444.7941789238214</v>
      </c>
      <c r="F94" s="146">
        <v>4324.6709924154466</v>
      </c>
      <c r="G94" s="146">
        <v>9780.8451540943643</v>
      </c>
      <c r="H94" s="105">
        <f t="shared" si="54"/>
        <v>5787.4119564304656</v>
      </c>
      <c r="I94" s="105">
        <f t="shared" si="55"/>
        <v>5769.4651713392677</v>
      </c>
      <c r="J94" s="105">
        <f t="shared" si="56"/>
        <v>5456.1741616789177</v>
      </c>
      <c r="K94" s="114"/>
      <c r="L94" s="117">
        <f t="shared" si="57"/>
        <v>723.2206135354287</v>
      </c>
      <c r="M94" s="117">
        <f t="shared" si="58"/>
        <v>144.47941789238214</v>
      </c>
      <c r="N94" s="117">
        <f t="shared" si="59"/>
        <v>432.4670992415447</v>
      </c>
      <c r="O94" s="114"/>
      <c r="P94" s="199">
        <f t="shared" si="44"/>
        <v>0</v>
      </c>
      <c r="Q94" s="199">
        <f t="shared" si="45"/>
        <v>0</v>
      </c>
      <c r="R94" s="199">
        <f t="shared" si="46"/>
        <v>0</v>
      </c>
      <c r="S94" s="114"/>
      <c r="V94" s="104"/>
    </row>
    <row r="95" spans="1:22" x14ac:dyDescent="0.3">
      <c r="A95" s="103">
        <f t="shared" si="50"/>
        <v>81</v>
      </c>
      <c r="B95" s="182"/>
      <c r="C95" s="229" t="s">
        <v>168</v>
      </c>
      <c r="D95" s="146">
        <v>9248537.024633877</v>
      </c>
      <c r="E95" s="146">
        <v>10000478.282744152</v>
      </c>
      <c r="F95" s="146">
        <v>10679342.617777504</v>
      </c>
      <c r="G95" s="146">
        <v>11057915.409451598</v>
      </c>
      <c r="H95" s="105"/>
      <c r="I95" s="105"/>
      <c r="J95" s="105"/>
      <c r="K95" s="114"/>
      <c r="L95" s="117"/>
      <c r="M95" s="117"/>
      <c r="N95" s="117"/>
      <c r="O95" s="114"/>
      <c r="P95" s="199">
        <f t="shared" si="44"/>
        <v>0</v>
      </c>
      <c r="Q95" s="199">
        <f t="shared" si="45"/>
        <v>0</v>
      </c>
      <c r="R95" s="199">
        <f t="shared" si="46"/>
        <v>0</v>
      </c>
      <c r="S95" s="114"/>
      <c r="V95" s="104"/>
    </row>
    <row r="96" spans="1:22" x14ac:dyDescent="0.3">
      <c r="A96" s="103">
        <f t="shared" si="50"/>
        <v>82</v>
      </c>
      <c r="B96" s="182"/>
      <c r="C96" s="229" t="s">
        <v>169</v>
      </c>
      <c r="D96" s="146">
        <v>19713884.476094611</v>
      </c>
      <c r="E96" s="146">
        <v>21381083.210141126</v>
      </c>
      <c r="F96" s="146">
        <v>22884076.614296358</v>
      </c>
      <c r="G96" s="146">
        <v>24016850.881463107</v>
      </c>
      <c r="H96" s="105"/>
      <c r="I96" s="105"/>
      <c r="J96" s="105"/>
      <c r="K96" s="114"/>
      <c r="L96" s="117"/>
      <c r="M96" s="117"/>
      <c r="N96" s="117"/>
      <c r="O96" s="114"/>
      <c r="P96" s="199">
        <f t="shared" si="44"/>
        <v>0</v>
      </c>
      <c r="Q96" s="199">
        <f t="shared" si="45"/>
        <v>0</v>
      </c>
      <c r="R96" s="199">
        <f t="shared" si="46"/>
        <v>0</v>
      </c>
      <c r="S96" s="114"/>
      <c r="V96" s="104"/>
    </row>
    <row r="97" spans="1:22" x14ac:dyDescent="0.3">
      <c r="A97" s="103">
        <f t="shared" si="50"/>
        <v>83</v>
      </c>
      <c r="B97" s="182"/>
      <c r="C97" s="36"/>
      <c r="D97" s="196"/>
      <c r="E97" s="196"/>
      <c r="F97" s="196"/>
      <c r="G97" s="196"/>
      <c r="H97" s="105"/>
      <c r="I97" s="105"/>
      <c r="J97" s="105"/>
      <c r="K97" s="114"/>
      <c r="L97" s="117"/>
      <c r="M97" s="117"/>
      <c r="N97" s="117"/>
      <c r="O97" s="114"/>
      <c r="P97" s="199">
        <f t="shared" si="44"/>
        <v>0</v>
      </c>
      <c r="Q97" s="199">
        <f t="shared" si="45"/>
        <v>0</v>
      </c>
      <c r="R97" s="199">
        <f t="shared" si="46"/>
        <v>0</v>
      </c>
      <c r="S97" s="114"/>
      <c r="V97" s="104"/>
    </row>
    <row r="98" spans="1:22" x14ac:dyDescent="0.3">
      <c r="A98" s="103">
        <f t="shared" si="50"/>
        <v>84</v>
      </c>
      <c r="B98" s="183"/>
      <c r="C98" s="50" t="s">
        <v>170</v>
      </c>
      <c r="D98" s="196"/>
      <c r="E98" s="196"/>
      <c r="F98" s="196"/>
      <c r="G98" s="196"/>
      <c r="H98" s="105"/>
      <c r="I98" s="105"/>
      <c r="J98" s="105"/>
      <c r="K98" s="115"/>
      <c r="L98" s="105"/>
      <c r="M98" s="105"/>
      <c r="N98" s="105"/>
      <c r="O98" s="115"/>
      <c r="P98" s="199">
        <f t="shared" si="44"/>
        <v>0</v>
      </c>
      <c r="Q98" s="199">
        <f t="shared" si="45"/>
        <v>0</v>
      </c>
      <c r="R98" s="199">
        <f t="shared" si="46"/>
        <v>0</v>
      </c>
      <c r="S98" s="115"/>
      <c r="V98" s="104"/>
    </row>
    <row r="99" spans="1:22" x14ac:dyDescent="0.3">
      <c r="A99" s="103">
        <f t="shared" si="50"/>
        <v>85</v>
      </c>
      <c r="B99" s="182">
        <v>227</v>
      </c>
      <c r="C99" s="50" t="s">
        <v>171</v>
      </c>
      <c r="D99" s="146">
        <v>219274.6363540341</v>
      </c>
      <c r="E99" s="146">
        <v>214643.36738373872</v>
      </c>
      <c r="F99" s="146">
        <v>211153.17775435539</v>
      </c>
      <c r="G99" s="146">
        <v>210959.53281657692</v>
      </c>
      <c r="H99" s="105">
        <f t="shared" si="41"/>
        <v>-4631.2689702953794</v>
      </c>
      <c r="I99" s="105">
        <f t="shared" si="42"/>
        <v>-3490.189629383327</v>
      </c>
      <c r="J99" s="105">
        <f t="shared" si="43"/>
        <v>-193.64493777847383</v>
      </c>
      <c r="K99" s="119"/>
      <c r="L99" s="117">
        <f>ABS(D99*0.1)</f>
        <v>21927.463635403412</v>
      </c>
      <c r="M99" s="117">
        <f>ABS(E99*0.1)</f>
        <v>21464.336738373873</v>
      </c>
      <c r="N99" s="117">
        <f>ABS(F99*0.1)</f>
        <v>21115.317775435542</v>
      </c>
      <c r="O99" s="114"/>
      <c r="P99" s="199">
        <f t="shared" si="44"/>
        <v>0</v>
      </c>
      <c r="Q99" s="199">
        <f t="shared" si="45"/>
        <v>0</v>
      </c>
      <c r="R99" s="199">
        <f t="shared" si="46"/>
        <v>0</v>
      </c>
      <c r="S99" s="119"/>
      <c r="V99" s="104"/>
    </row>
    <row r="100" spans="1:22" x14ac:dyDescent="0.3">
      <c r="A100" s="103">
        <f t="shared" si="50"/>
        <v>86</v>
      </c>
      <c r="B100" s="182">
        <v>228</v>
      </c>
      <c r="C100" s="50" t="s">
        <v>172</v>
      </c>
      <c r="D100" s="146">
        <v>246413.77717883096</v>
      </c>
      <c r="E100" s="146">
        <v>263818.930777737</v>
      </c>
      <c r="F100" s="146">
        <v>263818.930777737</v>
      </c>
      <c r="G100" s="146">
        <v>263818.930777737</v>
      </c>
      <c r="H100" s="105">
        <f t="shared" si="41"/>
        <v>17405.153598906036</v>
      </c>
      <c r="I100" s="105">
        <f t="shared" si="42"/>
        <v>0</v>
      </c>
      <c r="J100" s="105">
        <f t="shared" si="43"/>
        <v>0</v>
      </c>
      <c r="K100" s="114"/>
      <c r="L100" s="117">
        <f t="shared" ref="L100:L101" si="60">ABS(D100*0.1)</f>
        <v>24641.377717883097</v>
      </c>
      <c r="M100" s="117">
        <f t="shared" ref="M100:M101" si="61">ABS(E100*0.1)</f>
        <v>26381.8930777737</v>
      </c>
      <c r="N100" s="117">
        <f t="shared" ref="N100:N101" si="62">ABS(F100*0.1)</f>
        <v>26381.8930777737</v>
      </c>
      <c r="O100" s="114"/>
      <c r="P100" s="199">
        <f t="shared" si="44"/>
        <v>0</v>
      </c>
      <c r="Q100" s="199">
        <f t="shared" si="45"/>
        <v>0</v>
      </c>
      <c r="R100" s="199">
        <f t="shared" si="46"/>
        <v>0</v>
      </c>
      <c r="S100" s="114"/>
      <c r="V100" s="104"/>
    </row>
    <row r="101" spans="1:22" x14ac:dyDescent="0.3">
      <c r="A101" s="103">
        <f t="shared" si="50"/>
        <v>87</v>
      </c>
      <c r="B101" s="182">
        <v>229</v>
      </c>
      <c r="C101" s="50" t="s">
        <v>173</v>
      </c>
      <c r="D101" s="146">
        <v>0</v>
      </c>
      <c r="E101" s="146">
        <v>0</v>
      </c>
      <c r="F101" s="146">
        <v>0</v>
      </c>
      <c r="G101" s="146">
        <v>0</v>
      </c>
      <c r="H101" s="105">
        <f t="shared" si="41"/>
        <v>0</v>
      </c>
      <c r="I101" s="105">
        <f t="shared" si="42"/>
        <v>0</v>
      </c>
      <c r="J101" s="105">
        <f t="shared" si="43"/>
        <v>0</v>
      </c>
      <c r="K101" s="114"/>
      <c r="L101" s="117">
        <f t="shared" si="60"/>
        <v>0</v>
      </c>
      <c r="M101" s="117">
        <f t="shared" si="61"/>
        <v>0</v>
      </c>
      <c r="N101" s="117">
        <f t="shared" si="62"/>
        <v>0</v>
      </c>
      <c r="O101" s="114"/>
      <c r="P101" s="199">
        <f t="shared" si="44"/>
        <v>0</v>
      </c>
      <c r="Q101" s="199">
        <f t="shared" si="45"/>
        <v>0</v>
      </c>
      <c r="R101" s="199">
        <f t="shared" si="46"/>
        <v>0</v>
      </c>
      <c r="S101" s="114"/>
      <c r="V101" s="104"/>
    </row>
    <row r="102" spans="1:22" x14ac:dyDescent="0.3">
      <c r="A102" s="103">
        <f t="shared" si="50"/>
        <v>88</v>
      </c>
      <c r="B102" s="182">
        <v>230</v>
      </c>
      <c r="C102" s="50" t="s">
        <v>174</v>
      </c>
      <c r="D102" s="146">
        <v>218619.17633999971</v>
      </c>
      <c r="E102" s="146">
        <v>159712.17633999971</v>
      </c>
      <c r="F102" s="146">
        <v>115670.17633999971</v>
      </c>
      <c r="G102" s="146">
        <v>97150.176340000224</v>
      </c>
      <c r="H102" s="105">
        <f t="shared" si="41"/>
        <v>-58907</v>
      </c>
      <c r="I102" s="105">
        <f t="shared" si="42"/>
        <v>-44042</v>
      </c>
      <c r="J102" s="105">
        <f t="shared" si="43"/>
        <v>-18519.999999999491</v>
      </c>
      <c r="K102" s="114"/>
      <c r="L102" s="117">
        <f>ABS(D102*0.1)</f>
        <v>21861.917633999972</v>
      </c>
      <c r="M102" s="117">
        <f>ABS(E102*0.1)</f>
        <v>15971.217633999971</v>
      </c>
      <c r="N102" s="117">
        <f>ABS(F102*0.1)</f>
        <v>11567.017633999973</v>
      </c>
      <c r="O102" s="114"/>
      <c r="P102" s="199">
        <f t="shared" si="44"/>
        <v>-58907</v>
      </c>
      <c r="Q102" s="199">
        <f t="shared" si="45"/>
        <v>-44042</v>
      </c>
      <c r="R102" s="199">
        <f t="shared" si="46"/>
        <v>-18519.999999999491</v>
      </c>
      <c r="S102" s="114"/>
      <c r="V102" s="104"/>
    </row>
    <row r="103" spans="1:22" x14ac:dyDescent="0.3">
      <c r="A103" s="103">
        <f t="shared" si="50"/>
        <v>89</v>
      </c>
      <c r="B103" s="182"/>
      <c r="C103" s="229" t="s">
        <v>175</v>
      </c>
      <c r="D103" s="146">
        <v>684307.58987286477</v>
      </c>
      <c r="E103" s="146">
        <v>638174.47450147546</v>
      </c>
      <c r="F103" s="146">
        <v>590642.28487209207</v>
      </c>
      <c r="G103" s="146">
        <v>571928.63993431418</v>
      </c>
      <c r="H103" s="105"/>
      <c r="I103" s="105"/>
      <c r="J103" s="105"/>
      <c r="K103" s="114"/>
      <c r="L103" s="117"/>
      <c r="M103" s="117"/>
      <c r="N103" s="117"/>
      <c r="O103" s="114"/>
      <c r="P103" s="199">
        <f t="shared" si="44"/>
        <v>0</v>
      </c>
      <c r="Q103" s="199">
        <f t="shared" si="45"/>
        <v>0</v>
      </c>
      <c r="R103" s="199">
        <f t="shared" si="46"/>
        <v>0</v>
      </c>
      <c r="S103" s="114"/>
      <c r="V103" s="104"/>
    </row>
    <row r="104" spans="1:22" x14ac:dyDescent="0.3">
      <c r="A104" s="103">
        <f t="shared" si="50"/>
        <v>90</v>
      </c>
      <c r="B104" s="182"/>
      <c r="C104" s="230"/>
      <c r="D104" s="230"/>
      <c r="E104" s="230"/>
      <c r="F104" s="230"/>
      <c r="G104" s="230"/>
      <c r="H104" s="230"/>
      <c r="I104" s="230"/>
      <c r="J104" s="230"/>
      <c r="K104" s="114"/>
      <c r="L104" s="50"/>
      <c r="M104" s="50"/>
      <c r="N104" s="50"/>
      <c r="O104" s="114"/>
      <c r="P104" s="199">
        <f t="shared" si="44"/>
        <v>0</v>
      </c>
      <c r="Q104" s="199">
        <f t="shared" si="45"/>
        <v>0</v>
      </c>
      <c r="R104" s="199">
        <f t="shared" si="46"/>
        <v>0</v>
      </c>
      <c r="S104" s="114"/>
      <c r="V104" s="104"/>
    </row>
    <row r="105" spans="1:22" x14ac:dyDescent="0.3">
      <c r="A105" s="103">
        <f t="shared" si="50"/>
        <v>91</v>
      </c>
      <c r="B105" s="182"/>
      <c r="C105" s="50"/>
      <c r="D105" s="50"/>
      <c r="E105" s="50"/>
      <c r="F105" s="50"/>
      <c r="G105" s="50"/>
      <c r="H105" s="50"/>
      <c r="I105" s="50"/>
      <c r="J105" s="50"/>
      <c r="K105" s="114"/>
      <c r="L105" s="50"/>
      <c r="M105" s="50"/>
      <c r="N105" s="50"/>
      <c r="O105" s="114"/>
      <c r="P105" s="199">
        <f t="shared" si="44"/>
        <v>0</v>
      </c>
      <c r="Q105" s="199">
        <f t="shared" si="45"/>
        <v>0</v>
      </c>
      <c r="R105" s="199">
        <f t="shared" si="46"/>
        <v>0</v>
      </c>
      <c r="S105" s="114"/>
      <c r="V105" s="104"/>
    </row>
    <row r="106" spans="1:22" ht="22.8" x14ac:dyDescent="0.4">
      <c r="A106" s="103">
        <f t="shared" si="50"/>
        <v>92</v>
      </c>
      <c r="B106" s="182"/>
      <c r="C106" s="2"/>
      <c r="D106" s="9"/>
      <c r="E106" s="9"/>
      <c r="F106" s="9" t="s">
        <v>176</v>
      </c>
      <c r="G106" s="9"/>
      <c r="H106" s="9"/>
      <c r="I106" s="9"/>
      <c r="J106" s="9"/>
      <c r="K106" s="114"/>
      <c r="L106" s="9"/>
      <c r="M106" s="9"/>
      <c r="N106" s="9"/>
      <c r="O106" s="114"/>
      <c r="P106" s="199">
        <f t="shared" si="44"/>
        <v>0</v>
      </c>
      <c r="Q106" s="199">
        <f t="shared" si="45"/>
        <v>0</v>
      </c>
      <c r="R106" s="199">
        <f t="shared" si="46"/>
        <v>0</v>
      </c>
      <c r="S106" s="114"/>
      <c r="V106" s="104"/>
    </row>
    <row r="107" spans="1:22" x14ac:dyDescent="0.3">
      <c r="A107" s="103">
        <f t="shared" si="50"/>
        <v>93</v>
      </c>
      <c r="B107" s="182"/>
      <c r="C107" s="5"/>
      <c r="D107" s="230"/>
      <c r="E107" s="230"/>
      <c r="F107" s="230"/>
      <c r="G107" s="230"/>
      <c r="H107" s="230"/>
      <c r="I107" s="230"/>
      <c r="J107" s="230"/>
      <c r="K107" s="114"/>
      <c r="L107" s="50"/>
      <c r="M107" s="50"/>
      <c r="N107" s="50"/>
      <c r="O107" s="114"/>
      <c r="P107" s="199">
        <f t="shared" si="44"/>
        <v>0</v>
      </c>
      <c r="Q107" s="199">
        <f t="shared" si="45"/>
        <v>0</v>
      </c>
      <c r="R107" s="199">
        <f t="shared" si="46"/>
        <v>0</v>
      </c>
      <c r="S107" s="114"/>
      <c r="V107" s="104"/>
    </row>
    <row r="108" spans="1:22" x14ac:dyDescent="0.3">
      <c r="A108" s="103">
        <f t="shared" si="50"/>
        <v>94</v>
      </c>
      <c r="B108" s="182"/>
      <c r="C108" s="9"/>
      <c r="D108" s="11"/>
      <c r="E108" s="11"/>
      <c r="F108" s="11"/>
      <c r="G108" s="11"/>
      <c r="H108" s="50"/>
      <c r="I108" s="50"/>
      <c r="J108" s="50"/>
      <c r="K108" s="114"/>
      <c r="L108" s="117"/>
      <c r="M108" s="117"/>
      <c r="N108" s="117"/>
      <c r="O108" s="114"/>
      <c r="P108" s="199">
        <f t="shared" si="44"/>
        <v>0</v>
      </c>
      <c r="Q108" s="199">
        <f t="shared" si="45"/>
        <v>0</v>
      </c>
      <c r="R108" s="199">
        <f t="shared" si="46"/>
        <v>0</v>
      </c>
      <c r="S108" s="114"/>
      <c r="V108" s="104"/>
    </row>
    <row r="109" spans="1:22" x14ac:dyDescent="0.3">
      <c r="A109" s="103">
        <f t="shared" si="50"/>
        <v>95</v>
      </c>
      <c r="B109" s="182"/>
      <c r="C109" s="8"/>
      <c r="D109" s="51"/>
      <c r="E109" s="51"/>
      <c r="F109" s="51"/>
      <c r="G109" s="51">
        <v>46752</v>
      </c>
      <c r="H109" s="9"/>
      <c r="I109" s="9"/>
      <c r="J109" s="9"/>
      <c r="K109" s="116"/>
      <c r="L109" s="105"/>
      <c r="M109" s="105"/>
      <c r="N109" s="105"/>
      <c r="O109" s="116"/>
      <c r="P109" s="199">
        <f t="shared" si="44"/>
        <v>0</v>
      </c>
      <c r="Q109" s="199">
        <f t="shared" si="45"/>
        <v>0</v>
      </c>
      <c r="R109" s="199">
        <f t="shared" si="46"/>
        <v>0</v>
      </c>
      <c r="S109" s="116"/>
      <c r="V109" s="104"/>
    </row>
    <row r="110" spans="1:22" x14ac:dyDescent="0.3">
      <c r="A110" s="103">
        <f t="shared" si="50"/>
        <v>96</v>
      </c>
      <c r="B110" s="182"/>
      <c r="C110" s="8"/>
      <c r="D110" s="51"/>
      <c r="E110" s="51"/>
      <c r="F110" s="51">
        <v>46387</v>
      </c>
      <c r="G110" s="51"/>
      <c r="H110" s="9"/>
      <c r="I110" s="9"/>
      <c r="J110" s="9"/>
      <c r="K110" s="119"/>
      <c r="L110" s="105"/>
      <c r="M110" s="105"/>
      <c r="N110" s="105"/>
      <c r="O110" s="119"/>
      <c r="P110" s="199">
        <f t="shared" si="44"/>
        <v>0</v>
      </c>
      <c r="Q110" s="199">
        <f t="shared" si="45"/>
        <v>0</v>
      </c>
      <c r="R110" s="199">
        <f t="shared" si="46"/>
        <v>0</v>
      </c>
      <c r="S110" s="119"/>
      <c r="V110" s="104"/>
    </row>
    <row r="111" spans="1:22" ht="16.2" x14ac:dyDescent="0.35">
      <c r="A111" s="103">
        <f t="shared" si="50"/>
        <v>97</v>
      </c>
      <c r="B111" s="182"/>
      <c r="C111" s="19"/>
      <c r="D111" s="51"/>
      <c r="E111" s="51">
        <v>46022</v>
      </c>
      <c r="F111" s="51"/>
      <c r="G111" s="51"/>
      <c r="H111" s="9"/>
      <c r="I111" s="9"/>
      <c r="J111" s="9"/>
      <c r="K111" s="114"/>
      <c r="L111" s="105"/>
      <c r="M111" s="105"/>
      <c r="N111" s="105"/>
      <c r="O111" s="114"/>
      <c r="P111" s="199">
        <f t="shared" si="44"/>
        <v>0</v>
      </c>
      <c r="Q111" s="199">
        <f t="shared" si="45"/>
        <v>0</v>
      </c>
      <c r="R111" s="199">
        <f t="shared" si="46"/>
        <v>0</v>
      </c>
      <c r="S111" s="114"/>
      <c r="V111" s="104"/>
    </row>
    <row r="112" spans="1:22" x14ac:dyDescent="0.3">
      <c r="A112" s="103">
        <f t="shared" si="50"/>
        <v>98</v>
      </c>
      <c r="B112" s="182"/>
      <c r="C112" s="50"/>
      <c r="D112" s="51">
        <v>45657</v>
      </c>
      <c r="E112" s="51"/>
      <c r="F112" s="51"/>
      <c r="G112" s="51"/>
      <c r="H112" s="9"/>
      <c r="I112" s="9"/>
      <c r="J112" s="9"/>
      <c r="K112" s="114"/>
      <c r="L112" s="105"/>
      <c r="M112" s="105"/>
      <c r="N112" s="105"/>
      <c r="O112" s="114"/>
      <c r="P112" s="199">
        <f t="shared" si="44"/>
        <v>0</v>
      </c>
      <c r="Q112" s="199">
        <f t="shared" si="45"/>
        <v>0</v>
      </c>
      <c r="R112" s="199">
        <f t="shared" si="46"/>
        <v>0</v>
      </c>
      <c r="S112" s="114"/>
      <c r="V112" s="104"/>
    </row>
    <row r="113" spans="1:22" x14ac:dyDescent="0.3">
      <c r="A113" s="103">
        <f t="shared" si="50"/>
        <v>99</v>
      </c>
      <c r="B113" s="182"/>
      <c r="C113" s="54"/>
      <c r="D113" s="230"/>
      <c r="E113" s="230"/>
      <c r="F113" s="230"/>
      <c r="G113" s="230"/>
      <c r="H113" s="9"/>
      <c r="I113" s="9"/>
      <c r="J113" s="9"/>
      <c r="K113" s="114"/>
      <c r="L113" s="105"/>
      <c r="M113" s="105"/>
      <c r="N113" s="105"/>
      <c r="O113" s="114"/>
      <c r="P113" s="199">
        <f t="shared" si="44"/>
        <v>0</v>
      </c>
      <c r="Q113" s="199">
        <f t="shared" si="45"/>
        <v>0</v>
      </c>
      <c r="R113" s="199">
        <f t="shared" si="46"/>
        <v>0</v>
      </c>
      <c r="S113" s="114"/>
      <c r="V113" s="104"/>
    </row>
    <row r="114" spans="1:22" x14ac:dyDescent="0.3">
      <c r="A114" s="103">
        <f t="shared" si="50"/>
        <v>100</v>
      </c>
      <c r="B114" s="182" t="s">
        <v>55</v>
      </c>
      <c r="C114" s="231" t="s">
        <v>56</v>
      </c>
      <c r="D114" s="231" t="s">
        <v>138</v>
      </c>
      <c r="E114" s="231" t="s">
        <v>138</v>
      </c>
      <c r="F114" s="231" t="s">
        <v>139</v>
      </c>
      <c r="G114" s="231" t="s">
        <v>138</v>
      </c>
      <c r="H114" s="9"/>
      <c r="I114" s="9"/>
      <c r="J114" s="9"/>
      <c r="K114" s="114"/>
      <c r="L114" s="105"/>
      <c r="M114" s="105"/>
      <c r="N114" s="105"/>
      <c r="O114" s="114"/>
      <c r="P114" s="199">
        <f t="shared" si="44"/>
        <v>0</v>
      </c>
      <c r="Q114" s="199">
        <f t="shared" si="45"/>
        <v>0</v>
      </c>
      <c r="R114" s="199">
        <f t="shared" si="46"/>
        <v>0</v>
      </c>
      <c r="S114" s="114"/>
      <c r="V114" s="104"/>
    </row>
    <row r="115" spans="1:22" x14ac:dyDescent="0.3">
      <c r="A115" s="103">
        <f t="shared" si="50"/>
        <v>101</v>
      </c>
      <c r="B115" s="183"/>
      <c r="C115" s="231"/>
      <c r="D115" s="56"/>
      <c r="E115" s="56"/>
      <c r="F115" s="56"/>
      <c r="G115" s="56"/>
      <c r="H115" s="9"/>
      <c r="I115" s="9"/>
      <c r="J115" s="9"/>
      <c r="K115" s="114"/>
      <c r="L115" s="105"/>
      <c r="M115" s="105"/>
      <c r="N115" s="105"/>
      <c r="O115" s="114"/>
      <c r="P115" s="199">
        <f t="shared" si="44"/>
        <v>0</v>
      </c>
      <c r="Q115" s="199">
        <f t="shared" si="45"/>
        <v>0</v>
      </c>
      <c r="R115" s="199">
        <f t="shared" si="46"/>
        <v>0</v>
      </c>
      <c r="S115" s="114"/>
      <c r="V115" s="104"/>
    </row>
    <row r="116" spans="1:22" ht="12" customHeight="1" x14ac:dyDescent="0.3">
      <c r="A116" s="103">
        <f t="shared" si="50"/>
        <v>102</v>
      </c>
      <c r="B116" s="184" t="s">
        <v>94</v>
      </c>
      <c r="C116" s="231" t="s">
        <v>94</v>
      </c>
      <c r="D116" s="233" t="s">
        <v>140</v>
      </c>
      <c r="E116" s="233" t="s">
        <v>140</v>
      </c>
      <c r="F116" s="233" t="s">
        <v>140</v>
      </c>
      <c r="G116" s="233" t="s">
        <v>140</v>
      </c>
      <c r="H116" s="9"/>
      <c r="I116" s="9"/>
      <c r="J116" s="9"/>
      <c r="K116" s="116"/>
      <c r="L116" s="105"/>
      <c r="M116" s="105"/>
      <c r="N116" s="105"/>
      <c r="O116" s="116"/>
      <c r="P116" s="199">
        <f t="shared" si="44"/>
        <v>0</v>
      </c>
      <c r="Q116" s="199">
        <f t="shared" si="45"/>
        <v>0</v>
      </c>
      <c r="R116" s="199">
        <f t="shared" si="46"/>
        <v>0</v>
      </c>
      <c r="S116" s="116"/>
      <c r="V116" s="104"/>
    </row>
    <row r="117" spans="1:22" x14ac:dyDescent="0.3">
      <c r="A117" s="103">
        <f t="shared" si="50"/>
        <v>103</v>
      </c>
      <c r="B117" s="182" t="s">
        <v>50</v>
      </c>
      <c r="C117" s="64" t="s">
        <v>141</v>
      </c>
      <c r="D117" s="234" t="s">
        <v>142</v>
      </c>
      <c r="E117" s="234" t="s">
        <v>142</v>
      </c>
      <c r="F117" s="234" t="s">
        <v>142</v>
      </c>
      <c r="G117" s="234" t="s">
        <v>142</v>
      </c>
      <c r="H117" s="238"/>
      <c r="I117" s="238"/>
      <c r="J117" s="238"/>
      <c r="K117" s="119"/>
      <c r="L117" s="105"/>
      <c r="M117" s="105"/>
      <c r="N117" s="105"/>
      <c r="O117" s="119"/>
      <c r="P117" s="199">
        <f t="shared" si="44"/>
        <v>0</v>
      </c>
      <c r="Q117" s="199">
        <f t="shared" si="45"/>
        <v>0</v>
      </c>
      <c r="R117" s="199">
        <f t="shared" si="46"/>
        <v>0</v>
      </c>
      <c r="S117" s="119"/>
      <c r="V117" s="104"/>
    </row>
    <row r="118" spans="1:22" x14ac:dyDescent="0.3">
      <c r="A118" s="103">
        <f t="shared" si="50"/>
        <v>104</v>
      </c>
      <c r="B118" s="182"/>
      <c r="C118" s="50" t="s">
        <v>177</v>
      </c>
      <c r="D118" s="146"/>
      <c r="E118" s="146"/>
      <c r="F118" s="146"/>
      <c r="G118" s="146"/>
      <c r="H118" s="105">
        <f t="shared" si="41"/>
        <v>0</v>
      </c>
      <c r="I118" s="105">
        <f t="shared" si="42"/>
        <v>0</v>
      </c>
      <c r="J118" s="105">
        <f t="shared" si="43"/>
        <v>0</v>
      </c>
      <c r="K118" s="114"/>
      <c r="L118" s="117">
        <f t="shared" ref="L118:N123" si="63">ABS(D118*0.1)</f>
        <v>0</v>
      </c>
      <c r="M118" s="117">
        <f t="shared" si="63"/>
        <v>0</v>
      </c>
      <c r="N118" s="117">
        <f t="shared" si="63"/>
        <v>0</v>
      </c>
      <c r="O118" s="114"/>
      <c r="P118" s="199">
        <f t="shared" si="44"/>
        <v>0</v>
      </c>
      <c r="Q118" s="199">
        <f t="shared" si="45"/>
        <v>0</v>
      </c>
      <c r="R118" s="199">
        <f t="shared" si="46"/>
        <v>0</v>
      </c>
      <c r="S118" s="114"/>
      <c r="V118" s="104"/>
    </row>
    <row r="119" spans="1:22" x14ac:dyDescent="0.3">
      <c r="A119" s="103">
        <f t="shared" si="50"/>
        <v>105</v>
      </c>
      <c r="B119" s="182">
        <v>232</v>
      </c>
      <c r="C119" s="50" t="s">
        <v>178</v>
      </c>
      <c r="D119" s="146">
        <v>881430.56974999921</v>
      </c>
      <c r="E119" s="146">
        <v>881430.56974999921</v>
      </c>
      <c r="F119" s="146">
        <v>881430.56974999921</v>
      </c>
      <c r="G119" s="146">
        <v>881430.56974999921</v>
      </c>
      <c r="H119" s="105">
        <f t="shared" si="41"/>
        <v>0</v>
      </c>
      <c r="I119" s="105">
        <f t="shared" si="42"/>
        <v>0</v>
      </c>
      <c r="J119" s="105">
        <f t="shared" si="43"/>
        <v>0</v>
      </c>
      <c r="K119" s="114"/>
      <c r="L119" s="117">
        <f t="shared" si="63"/>
        <v>88143.056974999927</v>
      </c>
      <c r="M119" s="117">
        <f t="shared" si="63"/>
        <v>88143.056974999927</v>
      </c>
      <c r="N119" s="117">
        <f t="shared" si="63"/>
        <v>88143.056974999927</v>
      </c>
      <c r="O119" s="114"/>
      <c r="P119" s="199">
        <f t="shared" si="44"/>
        <v>0</v>
      </c>
      <c r="Q119" s="199">
        <f t="shared" si="45"/>
        <v>0</v>
      </c>
      <c r="R119" s="199">
        <f t="shared" si="46"/>
        <v>0</v>
      </c>
      <c r="S119" s="114"/>
      <c r="V119" s="104"/>
    </row>
    <row r="120" spans="1:22" x14ac:dyDescent="0.3">
      <c r="A120" s="103">
        <f t="shared" si="50"/>
        <v>106</v>
      </c>
      <c r="B120" s="182">
        <v>233</v>
      </c>
      <c r="C120" s="50" t="s">
        <v>179</v>
      </c>
      <c r="D120" s="146">
        <v>348996.76930863847</v>
      </c>
      <c r="E120" s="146">
        <v>79848.150275003121</v>
      </c>
      <c r="F120" s="146">
        <v>123463.11648602215</v>
      </c>
      <c r="G120" s="146">
        <v>393153.62232953735</v>
      </c>
      <c r="H120" s="105">
        <f t="shared" si="41"/>
        <v>-269148.61903363536</v>
      </c>
      <c r="I120" s="105">
        <f t="shared" si="42"/>
        <v>43614.966211019026</v>
      </c>
      <c r="J120" s="105">
        <f t="shared" si="43"/>
        <v>269690.50584351522</v>
      </c>
      <c r="K120" s="114"/>
      <c r="L120" s="117">
        <f t="shared" si="63"/>
        <v>34899.676930863847</v>
      </c>
      <c r="M120" s="117">
        <f t="shared" si="63"/>
        <v>7984.8150275003127</v>
      </c>
      <c r="N120" s="117">
        <f t="shared" si="63"/>
        <v>12346.311648602215</v>
      </c>
      <c r="O120" s="114"/>
      <c r="P120" s="199">
        <f t="shared" si="44"/>
        <v>-269148.61903363536</v>
      </c>
      <c r="Q120" s="199">
        <f t="shared" si="45"/>
        <v>43614.966211019026</v>
      </c>
      <c r="R120" s="199">
        <f t="shared" si="46"/>
        <v>269690.50584351522</v>
      </c>
      <c r="S120" s="114"/>
      <c r="V120" s="104"/>
    </row>
    <row r="121" spans="1:22" x14ac:dyDescent="0.3">
      <c r="A121" s="103">
        <f t="shared" si="50"/>
        <v>107</v>
      </c>
      <c r="B121" s="182">
        <v>234</v>
      </c>
      <c r="C121" s="50" t="s">
        <v>180</v>
      </c>
      <c r="D121" s="146">
        <v>168253.10853999996</v>
      </c>
      <c r="E121" s="146">
        <v>168253.10853999996</v>
      </c>
      <c r="F121" s="146">
        <v>168253.10853999996</v>
      </c>
      <c r="G121" s="146">
        <v>168253.10853999996</v>
      </c>
      <c r="H121" s="105">
        <f t="shared" si="41"/>
        <v>0</v>
      </c>
      <c r="I121" s="105">
        <f t="shared" si="42"/>
        <v>0</v>
      </c>
      <c r="J121" s="105">
        <f t="shared" si="43"/>
        <v>0</v>
      </c>
      <c r="K121" s="114"/>
      <c r="L121" s="117">
        <f t="shared" si="63"/>
        <v>16825.310853999996</v>
      </c>
      <c r="M121" s="117">
        <f t="shared" si="63"/>
        <v>16825.310853999996</v>
      </c>
      <c r="N121" s="117">
        <f t="shared" si="63"/>
        <v>16825.310853999996</v>
      </c>
      <c r="O121" s="114"/>
      <c r="P121" s="199">
        <f t="shared" si="44"/>
        <v>0</v>
      </c>
      <c r="Q121" s="199">
        <f t="shared" si="45"/>
        <v>0</v>
      </c>
      <c r="R121" s="199">
        <f t="shared" si="46"/>
        <v>0</v>
      </c>
      <c r="S121" s="114"/>
      <c r="V121" s="104"/>
    </row>
    <row r="122" spans="1:22" x14ac:dyDescent="0.3">
      <c r="A122" s="103">
        <f t="shared" si="50"/>
        <v>108</v>
      </c>
      <c r="B122" s="182">
        <v>235</v>
      </c>
      <c r="C122" s="50" t="s">
        <v>181</v>
      </c>
      <c r="D122" s="146">
        <v>182787.48682999893</v>
      </c>
      <c r="E122" s="146">
        <v>182787.48682999893</v>
      </c>
      <c r="F122" s="146">
        <v>182787.48682999893</v>
      </c>
      <c r="G122" s="146">
        <v>182787.48682999893</v>
      </c>
      <c r="H122" s="105">
        <f t="shared" si="41"/>
        <v>0</v>
      </c>
      <c r="I122" s="105">
        <f t="shared" si="42"/>
        <v>0</v>
      </c>
      <c r="J122" s="105">
        <f t="shared" si="43"/>
        <v>0</v>
      </c>
      <c r="K122" s="114"/>
      <c r="L122" s="117">
        <f t="shared" si="63"/>
        <v>18278.748682999892</v>
      </c>
      <c r="M122" s="117">
        <f t="shared" si="63"/>
        <v>18278.748682999892</v>
      </c>
      <c r="N122" s="117">
        <f t="shared" si="63"/>
        <v>18278.748682999892</v>
      </c>
      <c r="O122" s="114"/>
      <c r="P122" s="199">
        <f t="shared" si="44"/>
        <v>0</v>
      </c>
      <c r="Q122" s="199">
        <f t="shared" si="45"/>
        <v>0</v>
      </c>
      <c r="R122" s="199">
        <f t="shared" si="46"/>
        <v>0</v>
      </c>
      <c r="S122" s="114"/>
      <c r="V122" s="104"/>
    </row>
    <row r="123" spans="1:22" x14ac:dyDescent="0.3">
      <c r="A123" s="103">
        <f t="shared" si="50"/>
        <v>109</v>
      </c>
      <c r="B123" s="182">
        <v>236</v>
      </c>
      <c r="C123" s="50" t="s">
        <v>182</v>
      </c>
      <c r="D123" s="146">
        <v>185364.13591134892</v>
      </c>
      <c r="E123" s="146">
        <v>124784.23897257874</v>
      </c>
      <c r="F123" s="146">
        <v>121353.32108589415</v>
      </c>
      <c r="G123" s="146">
        <v>124923.8440627183</v>
      </c>
      <c r="H123" s="105">
        <f t="shared" si="41"/>
        <v>-60579.89693877018</v>
      </c>
      <c r="I123" s="105">
        <f t="shared" si="42"/>
        <v>-3430.9178866845905</v>
      </c>
      <c r="J123" s="105">
        <f t="shared" si="43"/>
        <v>3570.5229768241552</v>
      </c>
      <c r="K123" s="114"/>
      <c r="L123" s="117">
        <f t="shared" si="63"/>
        <v>18536.413591134893</v>
      </c>
      <c r="M123" s="117">
        <f t="shared" si="63"/>
        <v>12478.423897257875</v>
      </c>
      <c r="N123" s="117">
        <f t="shared" si="63"/>
        <v>12135.332108589415</v>
      </c>
      <c r="O123" s="114"/>
      <c r="P123" s="199">
        <f t="shared" si="44"/>
        <v>-60579.89693877018</v>
      </c>
      <c r="Q123" s="199">
        <f t="shared" si="45"/>
        <v>0</v>
      </c>
      <c r="R123" s="199">
        <f t="shared" si="46"/>
        <v>0</v>
      </c>
      <c r="S123" s="114"/>
      <c r="V123" s="104"/>
    </row>
    <row r="124" spans="1:22" x14ac:dyDescent="0.3">
      <c r="A124" s="103">
        <f t="shared" si="50"/>
        <v>110</v>
      </c>
      <c r="B124" s="183">
        <v>237</v>
      </c>
      <c r="C124" s="50" t="s">
        <v>183</v>
      </c>
      <c r="D124" s="146">
        <v>94054.59654230751</v>
      </c>
      <c r="E124" s="146">
        <v>93078.731157692207</v>
      </c>
      <c r="F124" s="146">
        <v>93063.106157692222</v>
      </c>
      <c r="G124" s="146">
        <v>88267.112567948716</v>
      </c>
      <c r="H124" s="105">
        <f t="shared" si="41"/>
        <v>-975.8653846153029</v>
      </c>
      <c r="I124" s="105">
        <f t="shared" si="42"/>
        <v>-15.624999999985448</v>
      </c>
      <c r="J124" s="105">
        <f t="shared" si="43"/>
        <v>-4795.9935897435062</v>
      </c>
      <c r="K124" s="116"/>
      <c r="L124" s="117"/>
      <c r="M124" s="117"/>
      <c r="N124" s="117"/>
      <c r="O124" s="116"/>
      <c r="P124" s="199">
        <f t="shared" si="44"/>
        <v>0</v>
      </c>
      <c r="Q124" s="199">
        <f t="shared" si="45"/>
        <v>0</v>
      </c>
      <c r="R124" s="199">
        <f t="shared" si="46"/>
        <v>0</v>
      </c>
      <c r="S124" s="116"/>
      <c r="V124" s="104"/>
    </row>
    <row r="125" spans="1:22" x14ac:dyDescent="0.3">
      <c r="A125" s="103">
        <f t="shared" si="50"/>
        <v>111</v>
      </c>
      <c r="B125" s="182">
        <v>238</v>
      </c>
      <c r="C125" s="50" t="s">
        <v>184</v>
      </c>
      <c r="D125" s="146">
        <v>0</v>
      </c>
      <c r="E125" s="146">
        <v>0</v>
      </c>
      <c r="F125" s="146">
        <v>0</v>
      </c>
      <c r="G125" s="146">
        <v>0</v>
      </c>
      <c r="H125" s="105">
        <f t="shared" si="41"/>
        <v>0</v>
      </c>
      <c r="I125" s="105">
        <f t="shared" si="42"/>
        <v>0</v>
      </c>
      <c r="J125" s="105">
        <f t="shared" si="43"/>
        <v>0</v>
      </c>
      <c r="K125" s="127"/>
      <c r="L125" s="117"/>
      <c r="M125" s="117"/>
      <c r="N125" s="117"/>
      <c r="O125" s="127"/>
      <c r="P125" s="199">
        <f t="shared" si="44"/>
        <v>0</v>
      </c>
      <c r="Q125" s="199">
        <f t="shared" si="45"/>
        <v>0</v>
      </c>
      <c r="R125" s="199">
        <f t="shared" si="46"/>
        <v>0</v>
      </c>
      <c r="S125" s="127"/>
      <c r="V125" s="104"/>
    </row>
    <row r="126" spans="1:22" x14ac:dyDescent="0.3">
      <c r="A126" s="103">
        <f t="shared" si="50"/>
        <v>112</v>
      </c>
      <c r="B126" s="182">
        <v>241</v>
      </c>
      <c r="C126" s="50" t="s">
        <v>185</v>
      </c>
      <c r="D126" s="146">
        <v>25302.392199999998</v>
      </c>
      <c r="E126" s="146">
        <v>25302.392199999998</v>
      </c>
      <c r="F126" s="146">
        <v>25302.392199999998</v>
      </c>
      <c r="G126" s="146">
        <v>25302.392199999998</v>
      </c>
      <c r="H126" s="105">
        <f t="shared" si="41"/>
        <v>0</v>
      </c>
      <c r="I126" s="105">
        <f t="shared" si="42"/>
        <v>0</v>
      </c>
      <c r="J126" s="105">
        <f t="shared" si="43"/>
        <v>0</v>
      </c>
      <c r="K126" s="114"/>
      <c r="L126" s="117">
        <f t="shared" ref="L126:N130" si="64">ABS(D126*0.1)</f>
        <v>2530.2392199999999</v>
      </c>
      <c r="M126" s="117">
        <f t="shared" si="64"/>
        <v>2530.2392199999999</v>
      </c>
      <c r="N126" s="117">
        <f t="shared" si="64"/>
        <v>2530.2392199999999</v>
      </c>
      <c r="O126" s="114"/>
      <c r="P126" s="199">
        <f t="shared" si="44"/>
        <v>0</v>
      </c>
      <c r="Q126" s="199">
        <f t="shared" si="45"/>
        <v>0</v>
      </c>
      <c r="R126" s="199">
        <f t="shared" si="46"/>
        <v>0</v>
      </c>
      <c r="S126" s="114"/>
      <c r="V126" s="104"/>
    </row>
    <row r="127" spans="1:22" x14ac:dyDescent="0.3">
      <c r="A127" s="103">
        <f t="shared" si="50"/>
        <v>113</v>
      </c>
      <c r="B127" s="182">
        <v>242</v>
      </c>
      <c r="C127" s="50" t="s">
        <v>186</v>
      </c>
      <c r="D127" s="146">
        <v>86346.786715107679</v>
      </c>
      <c r="E127" s="146">
        <v>86549.125402799982</v>
      </c>
      <c r="F127" s="146">
        <v>86549.125402799938</v>
      </c>
      <c r="G127" s="146">
        <v>86549.125402799895</v>
      </c>
      <c r="H127" s="105">
        <f t="shared" si="41"/>
        <v>202.33868769230321</v>
      </c>
      <c r="I127" s="105">
        <f t="shared" si="42"/>
        <v>0</v>
      </c>
      <c r="J127" s="105">
        <f t="shared" si="43"/>
        <v>0</v>
      </c>
      <c r="K127" s="114"/>
      <c r="L127" s="117">
        <f t="shared" si="64"/>
        <v>8634.6786715107683</v>
      </c>
      <c r="M127" s="117">
        <f t="shared" si="64"/>
        <v>8654.9125402799982</v>
      </c>
      <c r="N127" s="117">
        <f t="shared" si="64"/>
        <v>8654.9125402799946</v>
      </c>
      <c r="O127" s="114"/>
      <c r="P127" s="199">
        <f t="shared" si="44"/>
        <v>0</v>
      </c>
      <c r="Q127" s="199">
        <f t="shared" si="45"/>
        <v>0</v>
      </c>
      <c r="R127" s="199">
        <f t="shared" si="46"/>
        <v>0</v>
      </c>
      <c r="S127" s="114"/>
      <c r="V127" s="104"/>
    </row>
    <row r="128" spans="1:22" x14ac:dyDescent="0.3">
      <c r="A128" s="103">
        <f t="shared" si="50"/>
        <v>114</v>
      </c>
      <c r="B128" s="182">
        <v>243</v>
      </c>
      <c r="C128" s="50" t="s">
        <v>187</v>
      </c>
      <c r="D128" s="146">
        <v>50552.57524033745</v>
      </c>
      <c r="E128" s="146">
        <v>50158.919963718028</v>
      </c>
      <c r="F128" s="146">
        <v>49017.840622806325</v>
      </c>
      <c r="G128" s="146">
        <v>45721.295931201297</v>
      </c>
      <c r="H128" s="105">
        <f t="shared" si="41"/>
        <v>-393.65527661942178</v>
      </c>
      <c r="I128" s="105">
        <f t="shared" si="42"/>
        <v>-1141.0793409117032</v>
      </c>
      <c r="J128" s="105">
        <f t="shared" si="43"/>
        <v>-3296.5446916050278</v>
      </c>
      <c r="K128" s="114"/>
      <c r="L128" s="117">
        <f t="shared" si="64"/>
        <v>5055.2575240337455</v>
      </c>
      <c r="M128" s="117">
        <f t="shared" si="64"/>
        <v>5015.8919963718035</v>
      </c>
      <c r="N128" s="117">
        <f t="shared" si="64"/>
        <v>4901.7840622806325</v>
      </c>
      <c r="O128" s="114"/>
      <c r="P128" s="199">
        <f t="shared" si="44"/>
        <v>0</v>
      </c>
      <c r="Q128" s="199">
        <f t="shared" si="45"/>
        <v>0</v>
      </c>
      <c r="R128" s="199">
        <f t="shared" si="46"/>
        <v>0</v>
      </c>
      <c r="S128" s="114"/>
      <c r="V128" s="104"/>
    </row>
    <row r="129" spans="1:22" x14ac:dyDescent="0.3">
      <c r="A129" s="103">
        <f t="shared" si="50"/>
        <v>115</v>
      </c>
      <c r="B129" s="182">
        <v>244</v>
      </c>
      <c r="C129" s="50" t="s">
        <v>188</v>
      </c>
      <c r="D129" s="146">
        <v>0</v>
      </c>
      <c r="E129" s="146">
        <v>0</v>
      </c>
      <c r="F129" s="146">
        <v>0</v>
      </c>
      <c r="G129" s="146">
        <v>0</v>
      </c>
      <c r="H129" s="105">
        <f t="shared" si="41"/>
        <v>0</v>
      </c>
      <c r="I129" s="105">
        <f t="shared" si="42"/>
        <v>0</v>
      </c>
      <c r="J129" s="105">
        <f t="shared" si="43"/>
        <v>0</v>
      </c>
      <c r="K129" s="114"/>
      <c r="L129" s="117">
        <f t="shared" si="64"/>
        <v>0</v>
      </c>
      <c r="M129" s="117">
        <f t="shared" si="64"/>
        <v>0</v>
      </c>
      <c r="N129" s="117">
        <f t="shared" si="64"/>
        <v>0</v>
      </c>
      <c r="O129" s="114"/>
      <c r="P129" s="199">
        <f t="shared" si="44"/>
        <v>0</v>
      </c>
      <c r="Q129" s="199">
        <f t="shared" si="45"/>
        <v>0</v>
      </c>
      <c r="R129" s="199">
        <f t="shared" si="46"/>
        <v>0</v>
      </c>
      <c r="S129" s="114"/>
      <c r="V129" s="104"/>
    </row>
    <row r="130" spans="1:22" x14ac:dyDescent="0.3">
      <c r="A130" s="103">
        <f t="shared" si="50"/>
        <v>116</v>
      </c>
      <c r="B130" s="182">
        <v>245</v>
      </c>
      <c r="C130" s="50" t="s">
        <v>189</v>
      </c>
      <c r="D130" s="146">
        <v>18570.146829999991</v>
      </c>
      <c r="E130" s="146">
        <v>18570.146829999991</v>
      </c>
      <c r="F130" s="146">
        <v>18570.146829999991</v>
      </c>
      <c r="G130" s="146">
        <v>18570.146829999991</v>
      </c>
      <c r="H130" s="105">
        <f t="shared" si="41"/>
        <v>0</v>
      </c>
      <c r="I130" s="105">
        <f t="shared" si="42"/>
        <v>0</v>
      </c>
      <c r="J130" s="105">
        <f t="shared" si="43"/>
        <v>0</v>
      </c>
      <c r="K130" s="114"/>
      <c r="L130" s="117">
        <f t="shared" si="64"/>
        <v>1857.0146829999992</v>
      </c>
      <c r="M130" s="117">
        <f t="shared" si="64"/>
        <v>1857.0146829999992</v>
      </c>
      <c r="N130" s="117">
        <f t="shared" si="64"/>
        <v>1857.0146829999992</v>
      </c>
      <c r="O130" s="114"/>
      <c r="P130" s="199">
        <f t="shared" si="44"/>
        <v>0</v>
      </c>
      <c r="Q130" s="199">
        <f t="shared" si="45"/>
        <v>0</v>
      </c>
      <c r="R130" s="199">
        <f t="shared" si="46"/>
        <v>0</v>
      </c>
      <c r="S130" s="114"/>
      <c r="V130" s="104"/>
    </row>
    <row r="131" spans="1:22" x14ac:dyDescent="0.3">
      <c r="A131" s="103">
        <f t="shared" si="50"/>
        <v>117</v>
      </c>
      <c r="B131" s="182"/>
      <c r="C131" s="229" t="s">
        <v>190</v>
      </c>
      <c r="D131" s="146">
        <v>2041658.567867738</v>
      </c>
      <c r="E131" s="146">
        <v>1710762.86992179</v>
      </c>
      <c r="F131" s="146">
        <v>1749790.2139052127</v>
      </c>
      <c r="G131" s="146">
        <v>2014958.7044442033</v>
      </c>
      <c r="H131" s="105"/>
      <c r="I131" s="105"/>
      <c r="J131" s="105"/>
      <c r="K131" s="114"/>
      <c r="L131" s="117"/>
      <c r="M131" s="117"/>
      <c r="N131" s="117"/>
      <c r="O131" s="114"/>
      <c r="P131" s="199">
        <f t="shared" si="44"/>
        <v>0</v>
      </c>
      <c r="Q131" s="199">
        <f t="shared" si="45"/>
        <v>0</v>
      </c>
      <c r="R131" s="199">
        <f t="shared" si="46"/>
        <v>0</v>
      </c>
      <c r="S131" s="114"/>
      <c r="V131" s="104"/>
    </row>
    <row r="132" spans="1:22" x14ac:dyDescent="0.3">
      <c r="A132" s="103">
        <f t="shared" si="50"/>
        <v>118</v>
      </c>
      <c r="B132" s="182"/>
      <c r="C132" s="50"/>
      <c r="D132" s="196"/>
      <c r="E132" s="196"/>
      <c r="F132" s="196"/>
      <c r="G132" s="196"/>
      <c r="H132" s="196"/>
      <c r="I132" s="196"/>
      <c r="J132" s="196"/>
      <c r="K132" s="114"/>
      <c r="L132" s="196"/>
      <c r="M132" s="196"/>
      <c r="N132" s="196"/>
      <c r="O132" s="114"/>
      <c r="P132" s="199">
        <f t="shared" si="44"/>
        <v>0</v>
      </c>
      <c r="Q132" s="199">
        <f t="shared" si="45"/>
        <v>0</v>
      </c>
      <c r="R132" s="199">
        <f t="shared" si="46"/>
        <v>0</v>
      </c>
      <c r="S132" s="114"/>
      <c r="V132" s="104"/>
    </row>
    <row r="133" spans="1:22" x14ac:dyDescent="0.3">
      <c r="A133" s="103">
        <f t="shared" si="50"/>
        <v>119</v>
      </c>
      <c r="B133" s="182"/>
      <c r="C133" s="50" t="s">
        <v>191</v>
      </c>
      <c r="D133" s="196"/>
      <c r="E133" s="196"/>
      <c r="F133" s="196"/>
      <c r="G133" s="196"/>
      <c r="H133" s="196"/>
      <c r="I133" s="196"/>
      <c r="J133" s="196"/>
      <c r="K133" s="114"/>
      <c r="L133" s="196"/>
      <c r="M133" s="196"/>
      <c r="N133" s="196"/>
      <c r="O133" s="114"/>
      <c r="P133" s="199">
        <f t="shared" si="44"/>
        <v>0</v>
      </c>
      <c r="Q133" s="199">
        <f t="shared" si="45"/>
        <v>0</v>
      </c>
      <c r="R133" s="199">
        <f t="shared" si="46"/>
        <v>0</v>
      </c>
      <c r="S133" s="114"/>
      <c r="V133" s="104"/>
    </row>
    <row r="134" spans="1:22" x14ac:dyDescent="0.3">
      <c r="A134" s="103">
        <f t="shared" si="50"/>
        <v>120</v>
      </c>
      <c r="B134" s="182">
        <v>252</v>
      </c>
      <c r="C134" s="50" t="s">
        <v>192</v>
      </c>
      <c r="D134" s="146">
        <v>45851.882530739917</v>
      </c>
      <c r="E134" s="146">
        <v>43721.773837589899</v>
      </c>
      <c r="F134" s="146">
        <v>43721.773837589899</v>
      </c>
      <c r="G134" s="146">
        <v>43721.773837589899</v>
      </c>
      <c r="H134" s="105">
        <f t="shared" si="41"/>
        <v>-2130.1086931500176</v>
      </c>
      <c r="I134" s="105">
        <f t="shared" si="42"/>
        <v>0</v>
      </c>
      <c r="J134" s="105">
        <f t="shared" si="43"/>
        <v>0</v>
      </c>
      <c r="K134" s="114"/>
      <c r="L134" s="117">
        <f t="shared" ref="L134:N137" si="65">ABS(D134*0.1)</f>
        <v>4585.1882530739922</v>
      </c>
      <c r="M134" s="117">
        <f t="shared" si="65"/>
        <v>4372.1773837589899</v>
      </c>
      <c r="N134" s="117">
        <f t="shared" si="65"/>
        <v>4372.1773837589899</v>
      </c>
      <c r="O134" s="114"/>
      <c r="P134" s="199">
        <f t="shared" si="44"/>
        <v>0</v>
      </c>
      <c r="Q134" s="199">
        <f t="shared" si="45"/>
        <v>0</v>
      </c>
      <c r="R134" s="199">
        <f t="shared" si="46"/>
        <v>0</v>
      </c>
      <c r="S134" s="114"/>
      <c r="V134" s="104"/>
    </row>
    <row r="135" spans="1:22" x14ac:dyDescent="0.3">
      <c r="A135" s="103">
        <f t="shared" si="50"/>
        <v>121</v>
      </c>
      <c r="B135" s="182">
        <v>253</v>
      </c>
      <c r="C135" s="50" t="s">
        <v>193</v>
      </c>
      <c r="D135" s="146">
        <v>55061.124029999984</v>
      </c>
      <c r="E135" s="146">
        <v>55061.124029999984</v>
      </c>
      <c r="F135" s="146">
        <v>55061.124029999999</v>
      </c>
      <c r="G135" s="146">
        <v>55061.124030000101</v>
      </c>
      <c r="H135" s="105">
        <f t="shared" si="41"/>
        <v>0</v>
      </c>
      <c r="I135" s="105">
        <f t="shared" si="42"/>
        <v>0</v>
      </c>
      <c r="J135" s="105">
        <f t="shared" si="43"/>
        <v>1.0186340659856796E-10</v>
      </c>
      <c r="K135" s="114"/>
      <c r="L135" s="117">
        <f t="shared" si="65"/>
        <v>5506.1124029999992</v>
      </c>
      <c r="M135" s="117">
        <f t="shared" si="65"/>
        <v>5506.1124029999992</v>
      </c>
      <c r="N135" s="117">
        <f t="shared" si="65"/>
        <v>5506.1124030000001</v>
      </c>
      <c r="O135" s="114"/>
      <c r="P135" s="199">
        <f t="shared" si="44"/>
        <v>0</v>
      </c>
      <c r="Q135" s="199">
        <f t="shared" si="45"/>
        <v>0</v>
      </c>
      <c r="R135" s="199">
        <f t="shared" si="46"/>
        <v>0</v>
      </c>
      <c r="S135" s="114"/>
      <c r="V135" s="104"/>
    </row>
    <row r="136" spans="1:22" x14ac:dyDescent="0.3">
      <c r="A136" s="103">
        <f t="shared" si="50"/>
        <v>122</v>
      </c>
      <c r="B136" s="182">
        <v>254</v>
      </c>
      <c r="C136" s="50" t="s">
        <v>194</v>
      </c>
      <c r="D136" s="146">
        <v>1131876.3413888838</v>
      </c>
      <c r="E136" s="146">
        <v>1033130.6869549255</v>
      </c>
      <c r="F136" s="146">
        <v>1005660.2730972144</v>
      </c>
      <c r="G136" s="146">
        <v>980300.63061754452</v>
      </c>
      <c r="H136" s="105">
        <f t="shared" ref="H136:H143" si="66">+E136-D136</f>
        <v>-98745.654433958232</v>
      </c>
      <c r="I136" s="105">
        <f t="shared" ref="I136:I143" si="67">+F136-E136</f>
        <v>-27470.41385771113</v>
      </c>
      <c r="J136" s="105">
        <f t="shared" ref="J136:J143" si="68">+G136-F136</f>
        <v>-25359.642479669885</v>
      </c>
      <c r="K136" s="114"/>
      <c r="L136" s="117">
        <f t="shared" si="65"/>
        <v>113187.63413888839</v>
      </c>
      <c r="M136" s="117">
        <f t="shared" si="65"/>
        <v>103313.06869549256</v>
      </c>
      <c r="N136" s="117">
        <f t="shared" si="65"/>
        <v>100566.02730972145</v>
      </c>
      <c r="O136" s="114"/>
      <c r="P136" s="199">
        <f t="shared" si="44"/>
        <v>0</v>
      </c>
      <c r="Q136" s="199">
        <f t="shared" si="45"/>
        <v>0</v>
      </c>
      <c r="R136" s="199">
        <f t="shared" si="46"/>
        <v>0</v>
      </c>
      <c r="S136" s="114"/>
      <c r="V136" s="104"/>
    </row>
    <row r="137" spans="1:22" x14ac:dyDescent="0.3">
      <c r="A137" s="103">
        <f t="shared" si="50"/>
        <v>123</v>
      </c>
      <c r="B137" s="182">
        <v>255</v>
      </c>
      <c r="C137" s="50" t="s">
        <v>195</v>
      </c>
      <c r="D137" s="146">
        <v>236243.54958188333</v>
      </c>
      <c r="E137" s="146">
        <v>246827.7431694757</v>
      </c>
      <c r="F137" s="146">
        <v>246545.35053118959</v>
      </c>
      <c r="G137" s="146">
        <v>248847.24865834418</v>
      </c>
      <c r="H137" s="105">
        <f t="shared" si="66"/>
        <v>10584.193587592366</v>
      </c>
      <c r="I137" s="105">
        <f t="shared" si="67"/>
        <v>-282.39263828611001</v>
      </c>
      <c r="J137" s="105">
        <f t="shared" si="68"/>
        <v>2301.8981271545927</v>
      </c>
      <c r="K137" s="114"/>
      <c r="L137" s="117">
        <f t="shared" si="65"/>
        <v>23624.354958188334</v>
      </c>
      <c r="M137" s="117">
        <f t="shared" si="65"/>
        <v>24682.774316947573</v>
      </c>
      <c r="N137" s="117">
        <f t="shared" si="65"/>
        <v>24654.535053118962</v>
      </c>
      <c r="O137" s="114"/>
      <c r="P137" s="199">
        <f t="shared" si="44"/>
        <v>0</v>
      </c>
      <c r="Q137" s="199">
        <f t="shared" si="45"/>
        <v>0</v>
      </c>
      <c r="R137" s="199">
        <f t="shared" si="46"/>
        <v>0</v>
      </c>
      <c r="S137" s="114"/>
      <c r="V137" s="104"/>
    </row>
    <row r="138" spans="1:22" x14ac:dyDescent="0.3">
      <c r="A138" s="103">
        <f t="shared" si="50"/>
        <v>124</v>
      </c>
      <c r="B138" s="183"/>
      <c r="C138" s="229" t="s">
        <v>196</v>
      </c>
      <c r="D138" s="146">
        <v>1469032.8975315068</v>
      </c>
      <c r="E138" s="146">
        <v>1378741.3279919913</v>
      </c>
      <c r="F138" s="146">
        <v>1350988.5214959937</v>
      </c>
      <c r="G138" s="146">
        <v>1327930.7771434786</v>
      </c>
      <c r="H138" s="105"/>
      <c r="I138" s="105"/>
      <c r="J138" s="105"/>
      <c r="K138" s="116"/>
      <c r="L138" s="105"/>
      <c r="M138" s="105"/>
      <c r="N138" s="105"/>
      <c r="O138" s="116"/>
      <c r="P138" s="199">
        <f t="shared" si="44"/>
        <v>0</v>
      </c>
      <c r="Q138" s="199">
        <f t="shared" si="45"/>
        <v>0</v>
      </c>
      <c r="R138" s="199">
        <f t="shared" si="46"/>
        <v>0</v>
      </c>
      <c r="S138" s="116"/>
      <c r="V138" s="104"/>
    </row>
    <row r="139" spans="1:22" x14ac:dyDescent="0.3">
      <c r="A139" s="103">
        <f t="shared" si="50"/>
        <v>125</v>
      </c>
      <c r="B139" s="182"/>
      <c r="C139" s="50"/>
      <c r="D139" s="196"/>
      <c r="E139" s="196"/>
      <c r="F139" s="196"/>
      <c r="G139" s="196"/>
      <c r="H139" s="105"/>
      <c r="I139" s="105"/>
      <c r="J139" s="105"/>
      <c r="K139" s="127"/>
      <c r="L139" s="105"/>
      <c r="M139" s="105"/>
      <c r="N139" s="105"/>
      <c r="O139" s="127"/>
      <c r="P139" s="199">
        <f t="shared" si="44"/>
        <v>0</v>
      </c>
      <c r="Q139" s="199">
        <f t="shared" si="45"/>
        <v>0</v>
      </c>
      <c r="R139" s="199">
        <f t="shared" si="46"/>
        <v>0</v>
      </c>
      <c r="S139" s="127"/>
      <c r="V139" s="104"/>
    </row>
    <row r="140" spans="1:22" x14ac:dyDescent="0.3">
      <c r="A140" s="103">
        <f t="shared" si="50"/>
        <v>126</v>
      </c>
      <c r="B140" s="182"/>
      <c r="C140" s="50" t="s">
        <v>197</v>
      </c>
      <c r="D140" s="196"/>
      <c r="E140" s="196"/>
      <c r="F140" s="196"/>
      <c r="G140" s="196"/>
      <c r="H140" s="105"/>
      <c r="I140" s="105"/>
      <c r="J140" s="105"/>
      <c r="K140" s="114"/>
      <c r="L140" s="117"/>
      <c r="M140" s="117"/>
      <c r="N140" s="117"/>
      <c r="O140" s="114"/>
      <c r="P140" s="199">
        <f t="shared" si="44"/>
        <v>0</v>
      </c>
      <c r="Q140" s="199">
        <f t="shared" si="45"/>
        <v>0</v>
      </c>
      <c r="R140" s="199">
        <f t="shared" si="46"/>
        <v>0</v>
      </c>
      <c r="S140" s="114"/>
      <c r="V140" s="104"/>
    </row>
    <row r="141" spans="1:22" x14ac:dyDescent="0.3">
      <c r="A141" s="103">
        <f t="shared" si="50"/>
        <v>127</v>
      </c>
      <c r="B141" s="182">
        <v>281</v>
      </c>
      <c r="C141" s="50" t="s">
        <v>198</v>
      </c>
      <c r="D141" s="146">
        <v>7.2000000000000005E-4</v>
      </c>
      <c r="E141" s="146">
        <v>7.2000000000000005E-4</v>
      </c>
      <c r="F141" s="146">
        <v>7.2000000000000005E-4</v>
      </c>
      <c r="G141" s="146">
        <v>7.2000000000000005E-4</v>
      </c>
      <c r="H141" s="105">
        <f t="shared" si="66"/>
        <v>0</v>
      </c>
      <c r="I141" s="105">
        <f t="shared" si="67"/>
        <v>0</v>
      </c>
      <c r="J141" s="105">
        <f t="shared" si="68"/>
        <v>0</v>
      </c>
      <c r="K141" s="114"/>
      <c r="L141" s="117">
        <f t="shared" ref="L141:N143" si="69">ABS(D141*0.1)</f>
        <v>7.2000000000000002E-5</v>
      </c>
      <c r="M141" s="117">
        <f t="shared" si="69"/>
        <v>7.2000000000000002E-5</v>
      </c>
      <c r="N141" s="117">
        <f t="shared" si="69"/>
        <v>7.2000000000000002E-5</v>
      </c>
      <c r="O141" s="114"/>
      <c r="P141" s="199">
        <f t="shared" ref="P141:P147" si="70">IF(AND(ABS(H141)&gt;H$10,ABS(H141)&gt;L141),H141,0)</f>
        <v>0</v>
      </c>
      <c r="Q141" s="199">
        <f t="shared" ref="Q141:Q147" si="71">IF(AND(ABS(I141)&gt;I$10,ABS(I141)&gt;M141),I141,0)</f>
        <v>0</v>
      </c>
      <c r="R141" s="199">
        <f t="shared" ref="R141:R147" si="72">IF(AND(ABS(J141)&gt;J$10,ABS(J141)&gt;N141),J141,0)</f>
        <v>0</v>
      </c>
      <c r="S141" s="114"/>
      <c r="V141" s="104"/>
    </row>
    <row r="142" spans="1:22" x14ac:dyDescent="0.3">
      <c r="A142" s="103">
        <f t="shared" si="50"/>
        <v>128</v>
      </c>
      <c r="B142" s="182">
        <v>282</v>
      </c>
      <c r="C142" s="50" t="s">
        <v>199</v>
      </c>
      <c r="D142" s="146">
        <v>2669168.9085199991</v>
      </c>
      <c r="E142" s="146">
        <v>2669168.9085199991</v>
      </c>
      <c r="F142" s="146">
        <v>2669168.9085199991</v>
      </c>
      <c r="G142" s="146">
        <v>2669168.9085199991</v>
      </c>
      <c r="H142" s="105">
        <f t="shared" si="66"/>
        <v>0</v>
      </c>
      <c r="I142" s="105">
        <f t="shared" si="67"/>
        <v>0</v>
      </c>
      <c r="J142" s="105">
        <f t="shared" si="68"/>
        <v>0</v>
      </c>
      <c r="K142" s="114"/>
      <c r="L142" s="117">
        <f t="shared" si="69"/>
        <v>266916.89085199992</v>
      </c>
      <c r="M142" s="117">
        <f t="shared" si="69"/>
        <v>266916.89085199992</v>
      </c>
      <c r="N142" s="117">
        <f t="shared" si="69"/>
        <v>266916.89085199992</v>
      </c>
      <c r="O142" s="114"/>
      <c r="P142" s="199">
        <f t="shared" si="70"/>
        <v>0</v>
      </c>
      <c r="Q142" s="199">
        <f t="shared" si="71"/>
        <v>0</v>
      </c>
      <c r="R142" s="199">
        <f t="shared" si="72"/>
        <v>0</v>
      </c>
      <c r="S142" s="114"/>
      <c r="V142" s="104"/>
    </row>
    <row r="143" spans="1:22" x14ac:dyDescent="0.3">
      <c r="A143" s="103">
        <f t="shared" si="50"/>
        <v>129</v>
      </c>
      <c r="B143" s="182">
        <v>283</v>
      </c>
      <c r="C143" s="50" t="s">
        <v>200</v>
      </c>
      <c r="D143" s="146">
        <v>893451.87873221736</v>
      </c>
      <c r="E143" s="146">
        <v>951237.88204873237</v>
      </c>
      <c r="F143" s="146">
        <v>1152871.6571401437</v>
      </c>
      <c r="G143" s="146">
        <v>1335127.5745325973</v>
      </c>
      <c r="H143" s="105">
        <f t="shared" si="66"/>
        <v>57786.003316515009</v>
      </c>
      <c r="I143" s="105">
        <f t="shared" si="67"/>
        <v>201633.77509141131</v>
      </c>
      <c r="J143" s="105">
        <f t="shared" si="68"/>
        <v>182255.91739245364</v>
      </c>
      <c r="K143" s="114"/>
      <c r="L143" s="117">
        <f t="shared" si="69"/>
        <v>89345.187873221745</v>
      </c>
      <c r="M143" s="117">
        <f t="shared" si="69"/>
        <v>95123.788204873243</v>
      </c>
      <c r="N143" s="117">
        <f t="shared" si="69"/>
        <v>115287.16571401438</v>
      </c>
      <c r="O143" s="114"/>
      <c r="P143" s="199">
        <f t="shared" si="70"/>
        <v>0</v>
      </c>
      <c r="Q143" s="199">
        <f t="shared" si="71"/>
        <v>201633.77509141131</v>
      </c>
      <c r="R143" s="199">
        <f t="shared" si="72"/>
        <v>182255.91739245364</v>
      </c>
      <c r="S143" s="114"/>
      <c r="V143" s="104"/>
    </row>
    <row r="144" spans="1:22" x14ac:dyDescent="0.3">
      <c r="A144" s="103">
        <f t="shared" ref="A144:A147" si="73">+A143+1</f>
        <v>130</v>
      </c>
      <c r="B144" s="182"/>
      <c r="C144" s="229" t="s">
        <v>201</v>
      </c>
      <c r="D144" s="146">
        <v>3562620.7879722165</v>
      </c>
      <c r="E144" s="146">
        <v>3620406.7912887316</v>
      </c>
      <c r="F144" s="146">
        <v>3822040.5663801427</v>
      </c>
      <c r="G144" s="146">
        <v>4004296.4837725963</v>
      </c>
      <c r="H144" s="105"/>
      <c r="I144" s="105"/>
      <c r="J144" s="105"/>
      <c r="K144" s="114"/>
      <c r="L144" s="117"/>
      <c r="M144" s="117"/>
      <c r="N144" s="117"/>
      <c r="O144" s="114"/>
      <c r="P144" s="199">
        <f t="shared" si="70"/>
        <v>0</v>
      </c>
      <c r="Q144" s="199">
        <f t="shared" si="71"/>
        <v>0</v>
      </c>
      <c r="R144" s="199">
        <f t="shared" si="72"/>
        <v>0</v>
      </c>
      <c r="S144" s="114"/>
      <c r="V144" s="104"/>
    </row>
    <row r="145" spans="1:22" x14ac:dyDescent="0.3">
      <c r="A145" s="103">
        <f t="shared" si="73"/>
        <v>131</v>
      </c>
      <c r="B145" s="182"/>
      <c r="C145" s="50"/>
      <c r="D145" s="196"/>
      <c r="E145" s="196"/>
      <c r="F145" s="196"/>
      <c r="G145" s="196"/>
      <c r="H145" s="105"/>
      <c r="I145" s="105"/>
      <c r="J145" s="105"/>
      <c r="K145" s="114"/>
      <c r="L145" s="117"/>
      <c r="M145" s="117"/>
      <c r="N145" s="117"/>
      <c r="O145" s="114"/>
      <c r="P145" s="199">
        <f t="shared" si="70"/>
        <v>0</v>
      </c>
      <c r="Q145" s="199">
        <f t="shared" si="71"/>
        <v>0</v>
      </c>
      <c r="R145" s="199">
        <f t="shared" si="72"/>
        <v>0</v>
      </c>
      <c r="S145" s="114"/>
      <c r="V145" s="104"/>
    </row>
    <row r="146" spans="1:22" x14ac:dyDescent="0.3">
      <c r="A146" s="103">
        <f t="shared" si="73"/>
        <v>132</v>
      </c>
      <c r="B146" s="182"/>
      <c r="C146" s="50" t="s">
        <v>28</v>
      </c>
      <c r="D146" s="146">
        <v>27471504.319338933</v>
      </c>
      <c r="E146" s="146">
        <v>28729168.673845112</v>
      </c>
      <c r="F146" s="146">
        <v>30397538.200949799</v>
      </c>
      <c r="G146" s="146">
        <v>31935965.486757696</v>
      </c>
      <c r="H146" s="105"/>
      <c r="I146" s="105"/>
      <c r="J146" s="105"/>
      <c r="K146" s="114"/>
      <c r="L146" s="117"/>
      <c r="M146" s="117"/>
      <c r="N146" s="117"/>
      <c r="O146" s="114"/>
      <c r="P146" s="199">
        <f t="shared" si="70"/>
        <v>0</v>
      </c>
      <c r="Q146" s="199">
        <f t="shared" si="71"/>
        <v>0</v>
      </c>
      <c r="R146" s="199">
        <f t="shared" si="72"/>
        <v>0</v>
      </c>
      <c r="S146" s="114"/>
      <c r="V146" s="104"/>
    </row>
    <row r="147" spans="1:22" x14ac:dyDescent="0.3">
      <c r="A147" s="103">
        <f t="shared" si="73"/>
        <v>133</v>
      </c>
      <c r="C147" s="108"/>
      <c r="D147" s="196"/>
      <c r="E147" s="196"/>
      <c r="F147" s="196"/>
      <c r="G147" s="196"/>
      <c r="H147" s="105"/>
      <c r="I147" s="105"/>
      <c r="J147" s="105"/>
      <c r="K147" s="114"/>
      <c r="L147" s="117"/>
      <c r="M147" s="117"/>
      <c r="N147" s="117"/>
      <c r="O147" s="114"/>
      <c r="P147" s="199">
        <f t="shared" si="70"/>
        <v>0</v>
      </c>
      <c r="Q147" s="199">
        <f t="shared" si="71"/>
        <v>0</v>
      </c>
      <c r="R147" s="199">
        <f t="shared" si="72"/>
        <v>0</v>
      </c>
      <c r="S147" s="114"/>
      <c r="V147" s="104"/>
    </row>
    <row r="148" spans="1:22" x14ac:dyDescent="0.3">
      <c r="D148" s="243">
        <f>+D78-D146</f>
        <v>-7.9003721475601196E-4</v>
      </c>
      <c r="E148" s="243">
        <f>+E78-E146</f>
        <v>-7.9000368714332581E-4</v>
      </c>
      <c r="F148" s="243">
        <f>+F78-F146</f>
        <v>-7.8999251127243042E-4</v>
      </c>
      <c r="G148" s="243">
        <f>+G78-G146</f>
        <v>-7.8997015953063965E-4</v>
      </c>
      <c r="H148" s="104"/>
      <c r="I148" s="104"/>
      <c r="K148" s="106"/>
      <c r="L148" s="104"/>
      <c r="M148" s="104"/>
      <c r="N148" s="104"/>
      <c r="O148" s="106"/>
      <c r="P148" s="104"/>
      <c r="S148" s="106"/>
      <c r="V148" s="104"/>
    </row>
    <row r="149" spans="1:22" x14ac:dyDescent="0.3">
      <c r="G149" s="107"/>
      <c r="H149" s="104"/>
      <c r="I149" s="104"/>
      <c r="K149" s="106"/>
      <c r="L149" s="104"/>
      <c r="M149" s="104"/>
      <c r="N149" s="104"/>
      <c r="O149" s="106"/>
      <c r="P149" s="104"/>
      <c r="S149" s="106"/>
      <c r="V149" s="104"/>
    </row>
    <row r="150" spans="1:22" x14ac:dyDescent="0.3">
      <c r="H150" s="104"/>
      <c r="I150" s="104"/>
      <c r="K150" s="106"/>
      <c r="L150" s="104"/>
      <c r="M150" s="104"/>
      <c r="N150" s="104"/>
      <c r="O150" s="106"/>
      <c r="P150" s="104"/>
      <c r="S150" s="106"/>
      <c r="V150" s="104"/>
    </row>
    <row r="151" spans="1:22" x14ac:dyDescent="0.3">
      <c r="G151" s="107"/>
      <c r="H151" s="104"/>
      <c r="I151" s="104"/>
      <c r="K151" s="106"/>
      <c r="L151" s="104"/>
      <c r="M151" s="104"/>
      <c r="N151" s="104"/>
      <c r="O151" s="106"/>
      <c r="P151" s="104"/>
      <c r="S151" s="106"/>
      <c r="V151" s="104"/>
    </row>
    <row r="152" spans="1:22" x14ac:dyDescent="0.3">
      <c r="D152" s="106"/>
      <c r="G152" s="107"/>
      <c r="H152" s="104"/>
      <c r="I152" s="104"/>
      <c r="K152" s="106"/>
      <c r="L152" s="104"/>
      <c r="M152" s="104"/>
      <c r="N152" s="104"/>
      <c r="O152" s="106"/>
      <c r="P152" s="104"/>
      <c r="S152" s="106"/>
      <c r="V152" s="104"/>
    </row>
    <row r="153" spans="1:22" x14ac:dyDescent="0.3">
      <c r="D153" s="106"/>
      <c r="E153" s="106"/>
      <c r="F153" s="106"/>
      <c r="H153" s="104"/>
      <c r="I153" s="104"/>
      <c r="K153" s="106"/>
      <c r="L153" s="104"/>
      <c r="M153" s="104"/>
      <c r="N153" s="104"/>
      <c r="O153" s="106"/>
      <c r="P153" s="104"/>
      <c r="S153" s="106"/>
      <c r="V153" s="104"/>
    </row>
    <row r="154" spans="1:22" x14ac:dyDescent="0.3">
      <c r="D154" s="106"/>
      <c r="E154" s="106"/>
      <c r="F154" s="106"/>
      <c r="H154" s="104"/>
      <c r="I154" s="104"/>
      <c r="K154" s="106"/>
      <c r="L154" s="104"/>
      <c r="M154" s="104"/>
      <c r="N154" s="104"/>
      <c r="O154" s="106"/>
      <c r="P154" s="104"/>
      <c r="S154" s="106"/>
      <c r="V154" s="104"/>
    </row>
    <row r="155" spans="1:22" hidden="1" x14ac:dyDescent="0.3">
      <c r="C155" s="102" t="s">
        <v>202</v>
      </c>
      <c r="D155" s="129" t="s">
        <v>203</v>
      </c>
      <c r="E155" s="129" t="s">
        <v>203</v>
      </c>
      <c r="F155" s="129" t="s">
        <v>203</v>
      </c>
      <c r="G155" s="129" t="s">
        <v>203</v>
      </c>
      <c r="H155" s="104"/>
      <c r="I155" s="104"/>
      <c r="K155" s="106"/>
      <c r="L155" s="104"/>
      <c r="M155" s="104"/>
      <c r="N155" s="104"/>
      <c r="O155" s="106"/>
      <c r="P155" s="104"/>
      <c r="S155" s="106"/>
      <c r="V155" s="104"/>
    </row>
    <row r="156" spans="1:22" hidden="1" x14ac:dyDescent="0.3">
      <c r="C156" s="131"/>
      <c r="D156" s="130">
        <v>2020</v>
      </c>
      <c r="E156" s="130">
        <v>2021</v>
      </c>
      <c r="F156" s="130">
        <v>2022</v>
      </c>
      <c r="G156" s="130">
        <v>2023</v>
      </c>
      <c r="H156" s="130" t="e">
        <f>+#REF!</f>
        <v>#REF!</v>
      </c>
      <c r="I156" s="130" t="e">
        <f>+#REF!</f>
        <v>#REF!</v>
      </c>
      <c r="J156" s="130" t="e">
        <f>+#REF!</f>
        <v>#REF!</v>
      </c>
      <c r="K156" s="106"/>
      <c r="L156" s="130" t="e">
        <f>+#REF!</f>
        <v>#REF!</v>
      </c>
      <c r="M156" s="130" t="e">
        <f>+#REF!</f>
        <v>#REF!</v>
      </c>
      <c r="N156" s="130" t="e">
        <f>+#REF!</f>
        <v>#REF!</v>
      </c>
      <c r="O156" s="106"/>
      <c r="P156" s="104"/>
      <c r="S156" s="106"/>
      <c r="V156" s="104"/>
    </row>
    <row r="157" spans="1:22" hidden="1" x14ac:dyDescent="0.3">
      <c r="D157" s="132" t="s">
        <v>93</v>
      </c>
      <c r="E157" s="132" t="s">
        <v>93</v>
      </c>
      <c r="F157" s="132" t="s">
        <v>93</v>
      </c>
      <c r="G157" s="132" t="s">
        <v>93</v>
      </c>
      <c r="H157" s="132" t="str">
        <f>+H14</f>
        <v>Change</v>
      </c>
      <c r="I157" s="132" t="str">
        <f>+I14</f>
        <v>Change</v>
      </c>
      <c r="J157" s="132" t="str">
        <f>+J14</f>
        <v>Change</v>
      </c>
      <c r="K157" s="106"/>
      <c r="L157" s="130" t="str">
        <f>+L14</f>
        <v>Change</v>
      </c>
      <c r="M157" s="130" t="str">
        <f>+M14</f>
        <v>Change</v>
      </c>
      <c r="N157" s="130" t="str">
        <f>+N14</f>
        <v>Change</v>
      </c>
      <c r="O157" s="106"/>
      <c r="P157" s="104"/>
      <c r="S157" s="106"/>
      <c r="V157" s="104"/>
    </row>
    <row r="158" spans="1:22" hidden="1" x14ac:dyDescent="0.3">
      <c r="C158" s="123" t="s">
        <v>204</v>
      </c>
      <c r="G158" s="107"/>
      <c r="H158" s="104"/>
      <c r="I158" s="104"/>
      <c r="K158" s="106"/>
      <c r="L158" s="104"/>
      <c r="M158" s="104"/>
      <c r="N158" s="104"/>
      <c r="O158" s="106"/>
      <c r="P158" s="104"/>
      <c r="S158" s="106"/>
      <c r="V158" s="104"/>
    </row>
    <row r="159" spans="1:22" hidden="1" x14ac:dyDescent="0.3">
      <c r="C159" s="123" t="s">
        <v>205</v>
      </c>
      <c r="D159" s="91">
        <v>66128.832450249785</v>
      </c>
      <c r="E159" s="91">
        <v>53707.212952249807</v>
      </c>
      <c r="F159" s="91">
        <v>74751.804262249672</v>
      </c>
      <c r="G159" s="91">
        <v>71251.80422224979</v>
      </c>
      <c r="H159" s="105">
        <f t="shared" ref="H159:H170" si="74">+E159-D159</f>
        <v>-12421.619497999978</v>
      </c>
      <c r="I159" s="105">
        <f t="shared" ref="I159:I170" si="75">+F159-E159</f>
        <v>21044.591309999865</v>
      </c>
      <c r="J159" s="105">
        <f t="shared" ref="J159:J170" si="76">+G159-F159</f>
        <v>-3500.0000399998826</v>
      </c>
      <c r="K159" s="106"/>
      <c r="L159" s="105" t="e">
        <f>+#REF!-#REF!</f>
        <v>#REF!</v>
      </c>
      <c r="M159" s="105" t="e">
        <f>+#REF!-#REF!</f>
        <v>#REF!</v>
      </c>
      <c r="N159" s="105" t="e">
        <f>+#REF!-#REF!</f>
        <v>#REF!</v>
      </c>
      <c r="O159" s="106"/>
      <c r="P159" s="104"/>
      <c r="S159" s="106"/>
      <c r="V159" s="104"/>
    </row>
    <row r="160" spans="1:22" hidden="1" x14ac:dyDescent="0.3">
      <c r="C160" s="123" t="s">
        <v>206</v>
      </c>
      <c r="D160" s="91">
        <v>95945.893563500969</v>
      </c>
      <c r="E160" s="91">
        <v>100370.62244739984</v>
      </c>
      <c r="F160" s="91">
        <v>106316.26921439983</v>
      </c>
      <c r="G160" s="91">
        <v>106437.33613439984</v>
      </c>
      <c r="H160" s="105">
        <f t="shared" si="74"/>
        <v>4424.7288838988752</v>
      </c>
      <c r="I160" s="105">
        <f t="shared" si="75"/>
        <v>5945.6467669999838</v>
      </c>
      <c r="J160" s="105">
        <f t="shared" si="76"/>
        <v>121.06692000001203</v>
      </c>
      <c r="K160" s="106"/>
      <c r="L160" s="105" t="e">
        <f>+#REF!-#REF!</f>
        <v>#REF!</v>
      </c>
      <c r="M160" s="105" t="e">
        <f>+#REF!-#REF!</f>
        <v>#REF!</v>
      </c>
      <c r="N160" s="105" t="e">
        <f>+#REF!-#REF!</f>
        <v>#REF!</v>
      </c>
      <c r="O160" s="106"/>
      <c r="P160" s="104"/>
      <c r="S160" s="106"/>
      <c r="V160" s="104"/>
    </row>
    <row r="161" spans="1:22" hidden="1" x14ac:dyDescent="0.3">
      <c r="C161" s="123" t="s">
        <v>207</v>
      </c>
      <c r="D161" s="91">
        <v>45667.196664599978</v>
      </c>
      <c r="E161" s="91">
        <v>47392.823711899968</v>
      </c>
      <c r="F161" s="91">
        <v>47558.380461899971</v>
      </c>
      <c r="G161" s="91">
        <v>47727.247311899977</v>
      </c>
      <c r="H161" s="105">
        <f t="shared" si="74"/>
        <v>1725.6270472999895</v>
      </c>
      <c r="I161" s="105">
        <f t="shared" si="75"/>
        <v>165.55675000000338</v>
      </c>
      <c r="J161" s="105">
        <f t="shared" si="76"/>
        <v>168.8668500000058</v>
      </c>
      <c r="K161" s="106"/>
      <c r="L161" s="105" t="e">
        <f>+#REF!-#REF!</f>
        <v>#REF!</v>
      </c>
      <c r="M161" s="105" t="e">
        <f>+#REF!-#REF!</f>
        <v>#REF!</v>
      </c>
      <c r="N161" s="105" t="e">
        <f>+#REF!-#REF!</f>
        <v>#REF!</v>
      </c>
      <c r="O161" s="106"/>
      <c r="P161" s="104"/>
      <c r="S161" s="106"/>
      <c r="V161" s="104"/>
    </row>
    <row r="162" spans="1:22" hidden="1" x14ac:dyDescent="0.3">
      <c r="C162" s="123" t="s">
        <v>208</v>
      </c>
      <c r="D162" s="91">
        <v>147555.6442558</v>
      </c>
      <c r="E162" s="91">
        <v>148795.38195709989</v>
      </c>
      <c r="F162" s="91">
        <v>148492.73233189978</v>
      </c>
      <c r="G162" s="91">
        <v>150062.76215161977</v>
      </c>
      <c r="H162" s="105">
        <f t="shared" si="74"/>
        <v>1239.7377012998913</v>
      </c>
      <c r="I162" s="105">
        <f t="shared" si="75"/>
        <v>-302.64962520010886</v>
      </c>
      <c r="J162" s="105">
        <f t="shared" si="76"/>
        <v>1570.0298197199882</v>
      </c>
      <c r="K162" s="106"/>
      <c r="L162" s="105" t="e">
        <f>+#REF!-#REF!</f>
        <v>#REF!</v>
      </c>
      <c r="M162" s="105" t="e">
        <f>+#REF!-#REF!</f>
        <v>#REF!</v>
      </c>
      <c r="N162" s="105" t="e">
        <f>+#REF!-#REF!</f>
        <v>#REF!</v>
      </c>
      <c r="O162" s="106"/>
      <c r="P162" s="104"/>
      <c r="S162" s="106"/>
      <c r="V162" s="104"/>
    </row>
    <row r="163" spans="1:22" hidden="1" x14ac:dyDescent="0.3">
      <c r="C163" s="123" t="s">
        <v>209</v>
      </c>
      <c r="D163" s="91">
        <v>47200.877183899793</v>
      </c>
      <c r="E163" s="91">
        <v>50063.4290742999</v>
      </c>
      <c r="F163" s="91">
        <v>59980.221277660101</v>
      </c>
      <c r="G163" s="91">
        <v>63696.366913499995</v>
      </c>
      <c r="H163" s="105">
        <f t="shared" si="74"/>
        <v>2862.5518904001074</v>
      </c>
      <c r="I163" s="105">
        <f t="shared" si="75"/>
        <v>9916.7922033602008</v>
      </c>
      <c r="J163" s="105">
        <f t="shared" si="76"/>
        <v>3716.1456358398937</v>
      </c>
      <c r="K163" s="106"/>
      <c r="L163" s="105" t="e">
        <f>+#REF!-#REF!</f>
        <v>#REF!</v>
      </c>
      <c r="M163" s="105" t="e">
        <f>+#REF!-#REF!</f>
        <v>#REF!</v>
      </c>
      <c r="N163" s="105" t="e">
        <f>+#REF!-#REF!</f>
        <v>#REF!</v>
      </c>
      <c r="O163" s="106"/>
      <c r="P163" s="104"/>
      <c r="S163" s="106"/>
      <c r="V163" s="104"/>
    </row>
    <row r="164" spans="1:22" s="106" customFormat="1" hidden="1" x14ac:dyDescent="0.3">
      <c r="A164" s="103"/>
      <c r="B164" s="108"/>
      <c r="C164" s="123" t="s">
        <v>210</v>
      </c>
      <c r="D164" s="91">
        <v>1834.7939832</v>
      </c>
      <c r="E164" s="91">
        <v>2108.8950506000001</v>
      </c>
      <c r="F164" s="91">
        <v>3488.0430506000016</v>
      </c>
      <c r="G164" s="91">
        <v>4441.0880506000021</v>
      </c>
      <c r="H164" s="105">
        <f t="shared" si="74"/>
        <v>274.10106740000015</v>
      </c>
      <c r="I164" s="105">
        <f t="shared" si="75"/>
        <v>1379.1480000000015</v>
      </c>
      <c r="J164" s="105">
        <f t="shared" si="76"/>
        <v>953.04500000000053</v>
      </c>
      <c r="L164" s="105" t="e">
        <f>+#REF!-#REF!</f>
        <v>#REF!</v>
      </c>
      <c r="M164" s="105" t="e">
        <f>+#REF!-#REF!</f>
        <v>#REF!</v>
      </c>
      <c r="N164" s="105" t="e">
        <f>+#REF!-#REF!</f>
        <v>#REF!</v>
      </c>
    </row>
    <row r="165" spans="1:22" s="106" customFormat="1" hidden="1" x14ac:dyDescent="0.3">
      <c r="A165" s="103"/>
      <c r="B165" s="108"/>
      <c r="C165" s="123" t="s">
        <v>211</v>
      </c>
      <c r="D165" s="91">
        <v>10190.489881399899</v>
      </c>
      <c r="E165" s="91">
        <v>10979.203053399999</v>
      </c>
      <c r="F165" s="91">
        <v>10764.203033959899</v>
      </c>
      <c r="G165" s="91">
        <v>10549.203014519899</v>
      </c>
      <c r="H165" s="105">
        <f t="shared" si="74"/>
        <v>788.7131720000998</v>
      </c>
      <c r="I165" s="105">
        <f t="shared" si="75"/>
        <v>-215.0000194401</v>
      </c>
      <c r="J165" s="105">
        <f t="shared" si="76"/>
        <v>-215.00001943999996</v>
      </c>
      <c r="L165" s="105" t="e">
        <f>+#REF!-#REF!</f>
        <v>#REF!</v>
      </c>
      <c r="M165" s="105" t="e">
        <f>+#REF!-#REF!</f>
        <v>#REF!</v>
      </c>
      <c r="N165" s="105" t="e">
        <f>+#REF!-#REF!</f>
        <v>#REF!</v>
      </c>
    </row>
    <row r="166" spans="1:22" s="106" customFormat="1" hidden="1" x14ac:dyDescent="0.3">
      <c r="A166" s="103"/>
      <c r="B166" s="108"/>
      <c r="C166" s="133" t="s">
        <v>113</v>
      </c>
      <c r="D166" s="91">
        <v>212119.10073329991</v>
      </c>
      <c r="E166" s="91">
        <v>225412.94581769983</v>
      </c>
      <c r="F166" s="91">
        <v>224273.80806870002</v>
      </c>
      <c r="G166" s="91">
        <v>226182.98774169976</v>
      </c>
      <c r="H166" s="105">
        <f t="shared" si="74"/>
        <v>13293.845084399916</v>
      </c>
      <c r="I166" s="105">
        <f t="shared" si="75"/>
        <v>-1139.1377489998122</v>
      </c>
      <c r="J166" s="105">
        <f t="shared" si="76"/>
        <v>1909.1796729997441</v>
      </c>
      <c r="L166" s="105" t="e">
        <f>+#REF!-#REF!</f>
        <v>#REF!</v>
      </c>
      <c r="M166" s="105" t="e">
        <f>+#REF!-#REF!</f>
        <v>#REF!</v>
      </c>
      <c r="N166" s="105" t="e">
        <f>+#REF!-#REF!</f>
        <v>#REF!</v>
      </c>
    </row>
    <row r="167" spans="1:22" s="106" customFormat="1" hidden="1" x14ac:dyDescent="0.3">
      <c r="A167" s="103"/>
      <c r="B167" s="108"/>
      <c r="C167" s="103" t="s">
        <v>212</v>
      </c>
      <c r="D167" s="134">
        <v>626642.82871595037</v>
      </c>
      <c r="E167" s="134">
        <v>638830.51406464912</v>
      </c>
      <c r="F167" s="134">
        <v>675625.46170136926</v>
      </c>
      <c r="G167" s="134">
        <v>680348.79554048902</v>
      </c>
      <c r="H167" s="134">
        <f t="shared" si="74"/>
        <v>12187.685348698753</v>
      </c>
      <c r="I167" s="134">
        <f t="shared" si="75"/>
        <v>36794.947636720142</v>
      </c>
      <c r="J167" s="134">
        <f t="shared" si="76"/>
        <v>4723.3338391197613</v>
      </c>
      <c r="L167" s="240" t="e">
        <f>+#REF!-#REF!</f>
        <v>#REF!</v>
      </c>
      <c r="M167" s="240" t="e">
        <f>+#REF!-#REF!</f>
        <v>#REF!</v>
      </c>
      <c r="N167" s="240" t="e">
        <f>+#REF!-#REF!</f>
        <v>#REF!</v>
      </c>
    </row>
    <row r="168" spans="1:22" s="106" customFormat="1" hidden="1" x14ac:dyDescent="0.3">
      <c r="A168" s="103"/>
      <c r="B168" s="108"/>
      <c r="C168" s="103" t="s">
        <v>213</v>
      </c>
      <c r="D168" s="118">
        <v>157206.61416</v>
      </c>
      <c r="E168" s="118">
        <v>157206.61416</v>
      </c>
      <c r="F168" s="118">
        <v>94987.335322682804</v>
      </c>
      <c r="G168" s="118">
        <v>-0.38183999999534901</v>
      </c>
      <c r="H168" s="105">
        <f t="shared" si="74"/>
        <v>0</v>
      </c>
      <c r="I168" s="105">
        <f t="shared" si="75"/>
        <v>-62219.278837317193</v>
      </c>
      <c r="J168" s="105">
        <f t="shared" si="76"/>
        <v>-94987.717162682806</v>
      </c>
      <c r="L168" s="105" t="e">
        <f>+#REF!-#REF!</f>
        <v>#REF!</v>
      </c>
      <c r="M168" s="105" t="e">
        <f>+#REF!-#REF!</f>
        <v>#REF!</v>
      </c>
      <c r="N168" s="105" t="e">
        <f>+#REF!-#REF!</f>
        <v>#REF!</v>
      </c>
    </row>
    <row r="169" spans="1:22" s="106" customFormat="1" hidden="1" x14ac:dyDescent="0.3">
      <c r="A169" s="103"/>
      <c r="B169" s="108"/>
      <c r="C169" s="135" t="s">
        <v>214</v>
      </c>
      <c r="D169" s="91">
        <v>0</v>
      </c>
      <c r="E169" s="91">
        <v>0</v>
      </c>
      <c r="F169" s="91">
        <v>372.43847611202898</v>
      </c>
      <c r="G169" s="91">
        <v>-97.701556836899897</v>
      </c>
      <c r="H169" s="105">
        <f t="shared" si="74"/>
        <v>0</v>
      </c>
      <c r="I169" s="105">
        <f t="shared" si="75"/>
        <v>372.43847611202898</v>
      </c>
      <c r="J169" s="105">
        <f t="shared" si="76"/>
        <v>-470.14003294892888</v>
      </c>
      <c r="L169" s="105" t="e">
        <f>+#REF!-#REF!</f>
        <v>#REF!</v>
      </c>
      <c r="M169" s="105" t="e">
        <f>+#REF!-#REF!</f>
        <v>#REF!</v>
      </c>
      <c r="N169" s="105" t="e">
        <f>+#REF!-#REF!</f>
        <v>#REF!</v>
      </c>
    </row>
    <row r="170" spans="1:22" s="106" customFormat="1" ht="14.4" hidden="1" thickBot="1" x14ac:dyDescent="0.35">
      <c r="A170" s="103"/>
      <c r="B170" s="108"/>
      <c r="C170" s="103" t="s">
        <v>215</v>
      </c>
      <c r="D170" s="136">
        <v>783849.44287595036</v>
      </c>
      <c r="E170" s="136">
        <v>796037.12822464912</v>
      </c>
      <c r="F170" s="136">
        <v>770985.2355001641</v>
      </c>
      <c r="G170" s="136">
        <v>680250.71214365202</v>
      </c>
      <c r="H170" s="136">
        <f t="shared" si="74"/>
        <v>12187.685348698753</v>
      </c>
      <c r="I170" s="136">
        <f t="shared" si="75"/>
        <v>-25051.89272448502</v>
      </c>
      <c r="J170" s="136">
        <f t="shared" si="76"/>
        <v>-90734.523356512072</v>
      </c>
      <c r="L170" s="91" t="e">
        <f>+#REF!-#REF!</f>
        <v>#REF!</v>
      </c>
      <c r="M170" s="91" t="e">
        <f>+#REF!-#REF!</f>
        <v>#REF!</v>
      </c>
      <c r="N170" s="91" t="e">
        <f>+#REF!-#REF!</f>
        <v>#REF!</v>
      </c>
    </row>
    <row r="171" spans="1:22" s="106" customFormat="1" ht="14.4" hidden="1" thickBot="1" x14ac:dyDescent="0.35">
      <c r="A171" s="103"/>
      <c r="B171" s="108"/>
      <c r="C171" s="103"/>
      <c r="D171" s="137">
        <v>2.6152135185837155E-2</v>
      </c>
      <c r="E171" s="137">
        <v>2.4630578885067346E-2</v>
      </c>
      <c r="F171" s="137">
        <v>1.744394316054769E-2</v>
      </c>
      <c r="G171" s="137">
        <v>1.4611279391852068E-3</v>
      </c>
      <c r="H171" s="104"/>
      <c r="I171" s="104"/>
      <c r="J171" s="104"/>
      <c r="L171" s="104"/>
      <c r="M171" s="104"/>
      <c r="N171" s="104"/>
    </row>
    <row r="172" spans="1:22" s="106" customFormat="1" hidden="1" x14ac:dyDescent="0.3">
      <c r="A172" s="103"/>
      <c r="B172" s="108"/>
      <c r="C172" s="103" t="s">
        <v>216</v>
      </c>
      <c r="H172" s="104"/>
      <c r="I172" s="104"/>
      <c r="J172" s="104"/>
      <c r="L172" s="104"/>
      <c r="M172" s="104"/>
      <c r="N172" s="104"/>
    </row>
    <row r="173" spans="1:22" s="106" customFormat="1" hidden="1" x14ac:dyDescent="0.3">
      <c r="A173" s="103"/>
      <c r="B173" s="108"/>
      <c r="C173" s="103"/>
      <c r="D173" s="118">
        <v>0</v>
      </c>
      <c r="E173" s="118">
        <v>0</v>
      </c>
      <c r="F173" s="118">
        <v>0</v>
      </c>
      <c r="G173" s="118">
        <v>0</v>
      </c>
      <c r="H173" s="104"/>
      <c r="I173" s="104"/>
      <c r="J173" s="104"/>
      <c r="L173" s="104"/>
      <c r="M173" s="104"/>
      <c r="N173" s="104"/>
    </row>
    <row r="174" spans="1:22" s="106" customFormat="1" x14ac:dyDescent="0.3">
      <c r="A174" s="103"/>
      <c r="B174" s="108"/>
      <c r="C174" s="103"/>
      <c r="D174" s="107"/>
      <c r="E174" s="107"/>
      <c r="F174" s="107"/>
      <c r="H174" s="104"/>
      <c r="I174" s="104"/>
      <c r="J174" s="104"/>
      <c r="L174" s="104"/>
      <c r="M174" s="104"/>
      <c r="N174" s="104"/>
    </row>
    <row r="175" spans="1:22" s="106" customFormat="1" x14ac:dyDescent="0.3">
      <c r="A175" s="103"/>
      <c r="B175" s="108"/>
      <c r="C175" s="103"/>
      <c r="D175" s="107"/>
      <c r="E175" s="107"/>
      <c r="F175" s="107"/>
      <c r="H175" s="104"/>
      <c r="I175" s="104"/>
      <c r="J175" s="104"/>
      <c r="L175" s="104"/>
      <c r="M175" s="104"/>
      <c r="N175" s="104"/>
    </row>
    <row r="176" spans="1:22" s="106" customFormat="1" x14ac:dyDescent="0.3">
      <c r="A176" s="103"/>
      <c r="B176" s="108"/>
      <c r="C176" s="103"/>
      <c r="D176" s="107"/>
      <c r="E176" s="107"/>
      <c r="F176" s="107"/>
      <c r="H176" s="104"/>
      <c r="I176" s="104"/>
      <c r="J176" s="104"/>
      <c r="L176" s="104"/>
      <c r="M176" s="104"/>
      <c r="N176" s="104"/>
    </row>
    <row r="177" spans="1:19" s="106" customFormat="1" x14ac:dyDescent="0.3">
      <c r="A177" s="103"/>
      <c r="B177" s="108"/>
      <c r="C177" s="103"/>
      <c r="D177" s="107"/>
      <c r="E177" s="107"/>
      <c r="F177" s="107"/>
      <c r="H177" s="104"/>
      <c r="I177" s="104"/>
      <c r="J177" s="104"/>
      <c r="L177" s="104"/>
      <c r="M177" s="104"/>
      <c r="N177" s="104"/>
    </row>
    <row r="178" spans="1:19" s="106" customFormat="1" x14ac:dyDescent="0.3">
      <c r="A178" s="103"/>
      <c r="B178" s="108"/>
      <c r="C178" s="103"/>
      <c r="D178" s="107"/>
      <c r="E178" s="107"/>
      <c r="F178" s="107"/>
      <c r="H178" s="104"/>
      <c r="I178" s="104"/>
      <c r="J178" s="104"/>
      <c r="L178" s="104"/>
      <c r="M178" s="104"/>
      <c r="N178" s="104"/>
    </row>
    <row r="179" spans="1:19" s="106" customFormat="1" x14ac:dyDescent="0.3">
      <c r="A179" s="103"/>
      <c r="B179" s="108"/>
      <c r="C179" s="103"/>
      <c r="D179" s="107"/>
      <c r="E179" s="107"/>
      <c r="F179" s="107"/>
      <c r="H179" s="104"/>
      <c r="I179" s="104"/>
      <c r="J179" s="104"/>
      <c r="L179" s="104"/>
      <c r="M179" s="104"/>
      <c r="N179" s="104"/>
    </row>
    <row r="180" spans="1:19" s="107" customFormat="1" x14ac:dyDescent="0.3">
      <c r="A180" s="103"/>
      <c r="B180" s="108"/>
      <c r="C180" s="103"/>
      <c r="D180" s="118"/>
      <c r="E180" s="118"/>
      <c r="F180" s="118"/>
      <c r="G180" s="106"/>
      <c r="H180" s="104"/>
      <c r="I180" s="104"/>
      <c r="J180" s="104"/>
      <c r="K180" s="106"/>
      <c r="L180" s="104"/>
      <c r="M180" s="104"/>
      <c r="N180" s="104"/>
      <c r="O180" s="106"/>
      <c r="P180" s="106"/>
      <c r="Q180" s="106"/>
      <c r="R180" s="106"/>
      <c r="S180" s="106"/>
    </row>
    <row r="181" spans="1:19" s="107" customFormat="1" x14ac:dyDescent="0.3">
      <c r="A181" s="103"/>
      <c r="B181" s="108"/>
      <c r="C181" s="103"/>
      <c r="D181" s="118"/>
      <c r="E181" s="118"/>
      <c r="F181" s="118"/>
      <c r="G181" s="106"/>
      <c r="H181" s="104"/>
      <c r="I181" s="104"/>
      <c r="J181" s="104"/>
      <c r="K181" s="106"/>
      <c r="L181" s="104"/>
      <c r="M181" s="104"/>
      <c r="N181" s="104"/>
      <c r="O181" s="106"/>
      <c r="P181" s="106"/>
      <c r="Q181" s="106"/>
      <c r="R181" s="106"/>
      <c r="S181" s="106"/>
    </row>
    <row r="182" spans="1:19" s="107" customFormat="1" x14ac:dyDescent="0.3">
      <c r="A182" s="103"/>
      <c r="B182" s="99"/>
      <c r="C182" s="104"/>
      <c r="D182" s="118"/>
      <c r="E182" s="118"/>
      <c r="F182" s="118"/>
      <c r="G182" s="106"/>
      <c r="H182" s="104"/>
      <c r="I182" s="104"/>
      <c r="J182" s="104"/>
      <c r="K182" s="106"/>
      <c r="L182" s="104"/>
      <c r="M182" s="104"/>
      <c r="N182" s="104"/>
      <c r="O182" s="106"/>
      <c r="P182" s="106"/>
      <c r="Q182" s="106"/>
      <c r="R182" s="106"/>
      <c r="S182" s="106"/>
    </row>
    <row r="183" spans="1:19" s="107" customFormat="1" x14ac:dyDescent="0.3">
      <c r="A183" s="103"/>
      <c r="B183" s="108"/>
      <c r="C183" s="103"/>
      <c r="D183" s="104"/>
      <c r="E183" s="104"/>
      <c r="F183" s="104"/>
      <c r="G183" s="104"/>
      <c r="H183" s="104"/>
      <c r="I183" s="104"/>
      <c r="J183" s="104"/>
      <c r="K183" s="106"/>
      <c r="L183" s="104"/>
      <c r="M183" s="104"/>
      <c r="N183" s="104"/>
      <c r="O183" s="106"/>
      <c r="P183" s="106"/>
      <c r="Q183" s="106"/>
      <c r="R183" s="106"/>
      <c r="S183" s="106"/>
    </row>
    <row r="184" spans="1:19" s="107" customFormat="1" x14ac:dyDescent="0.3">
      <c r="A184" s="103"/>
      <c r="B184" s="108"/>
      <c r="C184" s="103"/>
      <c r="D184" s="118"/>
      <c r="E184" s="118"/>
      <c r="F184" s="118"/>
      <c r="G184" s="106"/>
      <c r="H184" s="104"/>
      <c r="I184" s="104"/>
      <c r="J184" s="104"/>
      <c r="K184" s="106"/>
      <c r="L184" s="104"/>
      <c r="M184" s="104"/>
      <c r="N184" s="104"/>
      <c r="O184" s="106"/>
      <c r="P184" s="106"/>
      <c r="Q184" s="106"/>
      <c r="R184" s="106"/>
      <c r="S184" s="106"/>
    </row>
    <row r="185" spans="1:19" s="107" customFormat="1" x14ac:dyDescent="0.3">
      <c r="A185" s="103"/>
      <c r="B185" s="108"/>
      <c r="C185" s="103"/>
      <c r="D185" s="118"/>
      <c r="E185" s="118"/>
      <c r="F185" s="118"/>
      <c r="G185" s="106"/>
      <c r="H185" s="104"/>
      <c r="I185" s="104"/>
      <c r="J185" s="104"/>
      <c r="K185" s="106"/>
      <c r="L185" s="104"/>
      <c r="M185" s="104"/>
      <c r="N185" s="104"/>
      <c r="O185" s="106"/>
      <c r="P185" s="106"/>
      <c r="Q185" s="106"/>
      <c r="R185" s="106"/>
      <c r="S185" s="106"/>
    </row>
    <row r="186" spans="1:19" s="107" customFormat="1" x14ac:dyDescent="0.3">
      <c r="A186" s="103"/>
      <c r="B186" s="108"/>
      <c r="C186" s="103"/>
      <c r="D186" s="118"/>
      <c r="E186" s="118"/>
      <c r="F186" s="118"/>
      <c r="G186" s="106"/>
      <c r="H186" s="104"/>
      <c r="I186" s="104"/>
      <c r="J186" s="104"/>
      <c r="K186" s="106"/>
      <c r="L186" s="104"/>
      <c r="M186" s="104"/>
      <c r="N186" s="104"/>
      <c r="O186" s="106"/>
      <c r="P186" s="106"/>
      <c r="Q186" s="106"/>
      <c r="R186" s="106"/>
      <c r="S186" s="106"/>
    </row>
    <row r="187" spans="1:19" s="107" customFormat="1" x14ac:dyDescent="0.3">
      <c r="A187" s="103"/>
      <c r="B187" s="108"/>
      <c r="C187" s="103"/>
      <c r="D187" s="118"/>
      <c r="E187" s="118"/>
      <c r="F187" s="118"/>
      <c r="G187" s="106"/>
      <c r="H187" s="104"/>
      <c r="I187" s="104"/>
      <c r="J187" s="104"/>
      <c r="K187" s="106"/>
      <c r="L187" s="104"/>
      <c r="M187" s="104"/>
      <c r="N187" s="104"/>
      <c r="O187" s="106"/>
      <c r="P187" s="106"/>
      <c r="Q187" s="106"/>
      <c r="R187" s="106"/>
      <c r="S187" s="106"/>
    </row>
    <row r="188" spans="1:19" s="107" customFormat="1" x14ac:dyDescent="0.3">
      <c r="A188" s="103"/>
      <c r="B188" s="108"/>
      <c r="C188" s="103"/>
      <c r="D188" s="118"/>
      <c r="E188" s="118"/>
      <c r="F188" s="118"/>
      <c r="G188" s="106"/>
      <c r="H188" s="104"/>
      <c r="I188" s="104"/>
      <c r="J188" s="104"/>
      <c r="K188" s="106"/>
      <c r="L188" s="104"/>
      <c r="M188" s="104"/>
      <c r="N188" s="104"/>
      <c r="O188" s="106"/>
      <c r="P188" s="106"/>
      <c r="Q188" s="106"/>
      <c r="R188" s="106"/>
      <c r="S188" s="106"/>
    </row>
    <row r="189" spans="1:19" s="107" customFormat="1" x14ac:dyDescent="0.3">
      <c r="A189" s="103"/>
      <c r="B189" s="108"/>
      <c r="C189" s="103"/>
      <c r="D189" s="118"/>
      <c r="E189" s="118"/>
      <c r="F189" s="118"/>
      <c r="G189" s="106"/>
      <c r="H189" s="104"/>
      <c r="I189" s="104"/>
      <c r="J189" s="104"/>
      <c r="K189" s="106"/>
      <c r="L189" s="104"/>
      <c r="M189" s="104"/>
      <c r="N189" s="104"/>
      <c r="O189" s="106"/>
      <c r="P189" s="106"/>
      <c r="Q189" s="106"/>
      <c r="R189" s="106"/>
      <c r="S189" s="106"/>
    </row>
    <row r="190" spans="1:19" s="107" customFormat="1" x14ac:dyDescent="0.3">
      <c r="A190" s="103"/>
      <c r="B190" s="108"/>
      <c r="C190" s="103"/>
      <c r="D190" s="118"/>
      <c r="E190" s="118"/>
      <c r="F190" s="118"/>
      <c r="G190" s="106"/>
      <c r="H190" s="104"/>
      <c r="I190" s="104"/>
      <c r="J190" s="104"/>
      <c r="K190" s="106"/>
      <c r="L190" s="104"/>
      <c r="M190" s="104"/>
      <c r="N190" s="104"/>
      <c r="O190" s="106"/>
      <c r="P190" s="106"/>
      <c r="Q190" s="106"/>
      <c r="R190" s="106"/>
      <c r="S190" s="106"/>
    </row>
    <row r="191" spans="1:19" s="107" customFormat="1" x14ac:dyDescent="0.3">
      <c r="A191" s="103"/>
      <c r="B191" s="108"/>
      <c r="C191" s="103"/>
      <c r="D191" s="118"/>
      <c r="E191" s="118"/>
      <c r="F191" s="118"/>
      <c r="G191" s="106"/>
      <c r="H191" s="104"/>
      <c r="I191" s="104"/>
      <c r="J191" s="104"/>
      <c r="K191" s="106"/>
      <c r="L191" s="104"/>
      <c r="M191" s="104"/>
      <c r="N191" s="104"/>
      <c r="O191" s="106"/>
      <c r="P191" s="106"/>
      <c r="Q191" s="106"/>
      <c r="R191" s="106"/>
      <c r="S191" s="106"/>
    </row>
    <row r="192" spans="1:19" s="107" customFormat="1" x14ac:dyDescent="0.3">
      <c r="A192" s="103"/>
      <c r="B192" s="108"/>
      <c r="C192" s="103"/>
      <c r="D192" s="118"/>
      <c r="E192" s="118"/>
      <c r="F192" s="118"/>
      <c r="G192" s="106"/>
      <c r="H192" s="104"/>
      <c r="I192" s="104"/>
      <c r="J192" s="104"/>
      <c r="K192" s="106"/>
      <c r="L192" s="104"/>
      <c r="M192" s="104"/>
      <c r="N192" s="104"/>
      <c r="O192" s="106"/>
      <c r="P192" s="106"/>
      <c r="Q192" s="106"/>
      <c r="R192" s="106"/>
      <c r="S192" s="106"/>
    </row>
    <row r="193" spans="1:19" s="107" customFormat="1" x14ac:dyDescent="0.3">
      <c r="A193" s="103"/>
      <c r="B193" s="108"/>
      <c r="C193" s="103"/>
      <c r="D193" s="118"/>
      <c r="E193" s="118"/>
      <c r="F193" s="118"/>
      <c r="G193" s="106"/>
      <c r="H193" s="104"/>
      <c r="I193" s="104"/>
      <c r="J193" s="104"/>
      <c r="K193" s="106"/>
      <c r="L193" s="104"/>
      <c r="M193" s="104"/>
      <c r="N193" s="104"/>
      <c r="O193" s="106"/>
      <c r="P193" s="106"/>
      <c r="Q193" s="106"/>
      <c r="R193" s="106"/>
      <c r="S193" s="106"/>
    </row>
    <row r="194" spans="1:19" s="107" customFormat="1" x14ac:dyDescent="0.3">
      <c r="A194" s="103"/>
      <c r="B194" s="108"/>
      <c r="C194" s="103"/>
      <c r="D194" s="118"/>
      <c r="E194" s="118"/>
      <c r="F194" s="118"/>
      <c r="G194" s="106"/>
      <c r="H194" s="104"/>
      <c r="I194" s="104"/>
      <c r="J194" s="104"/>
      <c r="K194" s="106"/>
      <c r="L194" s="104"/>
      <c r="M194" s="104"/>
      <c r="N194" s="104"/>
      <c r="O194" s="106"/>
      <c r="P194" s="106"/>
      <c r="Q194" s="106"/>
      <c r="R194" s="106"/>
      <c r="S194" s="106"/>
    </row>
    <row r="195" spans="1:19" s="107" customFormat="1" x14ac:dyDescent="0.3">
      <c r="A195" s="103"/>
      <c r="B195" s="108"/>
      <c r="C195" s="103"/>
      <c r="D195" s="118"/>
      <c r="E195" s="118"/>
      <c r="F195" s="118"/>
      <c r="G195" s="106"/>
      <c r="H195" s="104"/>
      <c r="I195" s="104"/>
      <c r="J195" s="104"/>
      <c r="K195" s="106"/>
      <c r="L195" s="104"/>
      <c r="M195" s="104"/>
      <c r="N195" s="104"/>
      <c r="O195" s="106"/>
      <c r="P195" s="106"/>
      <c r="Q195" s="106"/>
      <c r="R195" s="106"/>
      <c r="S195" s="106"/>
    </row>
    <row r="196" spans="1:19" s="106" customFormat="1" x14ac:dyDescent="0.3">
      <c r="A196" s="103"/>
      <c r="B196" s="108"/>
      <c r="C196" s="103"/>
      <c r="D196" s="118"/>
      <c r="E196" s="118"/>
      <c r="F196" s="118"/>
      <c r="H196" s="104"/>
      <c r="I196" s="104"/>
      <c r="J196" s="104"/>
      <c r="L196" s="104"/>
      <c r="M196" s="104"/>
      <c r="N196" s="104"/>
    </row>
    <row r="197" spans="1:19" s="106" customFormat="1" x14ac:dyDescent="0.3">
      <c r="A197" s="103"/>
      <c r="B197" s="108"/>
      <c r="C197" s="103"/>
      <c r="D197" s="118"/>
      <c r="E197" s="118"/>
      <c r="F197" s="118"/>
      <c r="H197" s="104"/>
      <c r="I197" s="104"/>
      <c r="J197" s="104"/>
      <c r="L197" s="104"/>
      <c r="M197" s="104"/>
      <c r="N197" s="104"/>
    </row>
    <row r="198" spans="1:19" s="106" customFormat="1" x14ac:dyDescent="0.3">
      <c r="A198" s="103"/>
      <c r="B198" s="108"/>
      <c r="C198" s="103"/>
      <c r="D198" s="118"/>
      <c r="E198" s="118"/>
      <c r="F198" s="118"/>
      <c r="H198" s="104"/>
      <c r="I198" s="104"/>
      <c r="J198" s="104"/>
      <c r="L198" s="104"/>
      <c r="M198" s="104"/>
      <c r="N198" s="104"/>
    </row>
    <row r="199" spans="1:19" s="106" customFormat="1" x14ac:dyDescent="0.3">
      <c r="A199" s="103"/>
      <c r="B199" s="108"/>
      <c r="C199" s="103"/>
      <c r="D199" s="118"/>
      <c r="E199" s="118"/>
      <c r="F199" s="118"/>
      <c r="H199" s="104"/>
      <c r="I199" s="104"/>
      <c r="J199" s="104"/>
      <c r="L199" s="104"/>
      <c r="M199" s="104"/>
      <c r="N199" s="104"/>
    </row>
    <row r="200" spans="1:19" s="106" customFormat="1" x14ac:dyDescent="0.3">
      <c r="A200" s="103"/>
      <c r="B200" s="108"/>
      <c r="C200" s="103"/>
      <c r="D200" s="118"/>
      <c r="E200" s="118"/>
      <c r="F200" s="118"/>
      <c r="H200" s="104"/>
      <c r="I200" s="104"/>
      <c r="J200" s="104"/>
      <c r="L200" s="104"/>
      <c r="M200" s="104"/>
      <c r="N200" s="104"/>
    </row>
    <row r="201" spans="1:19" s="106" customFormat="1" x14ac:dyDescent="0.3">
      <c r="A201" s="103"/>
      <c r="B201" s="108"/>
      <c r="C201" s="103"/>
      <c r="D201" s="118"/>
      <c r="E201" s="118"/>
      <c r="F201" s="118"/>
      <c r="H201" s="104"/>
      <c r="I201" s="104"/>
      <c r="J201" s="104"/>
      <c r="L201" s="104"/>
      <c r="M201" s="104"/>
      <c r="N201" s="104"/>
    </row>
    <row r="202" spans="1:19" s="106" customFormat="1" x14ac:dyDescent="0.3">
      <c r="A202" s="103"/>
      <c r="B202" s="108"/>
      <c r="C202" s="103"/>
      <c r="D202" s="118"/>
      <c r="E202" s="118"/>
      <c r="F202" s="118"/>
      <c r="H202" s="104"/>
      <c r="I202" s="104"/>
      <c r="J202" s="104"/>
      <c r="L202" s="104"/>
      <c r="M202" s="104"/>
      <c r="N202" s="104"/>
    </row>
    <row r="203" spans="1:19" s="106" customFormat="1" x14ac:dyDescent="0.3">
      <c r="A203" s="103"/>
      <c r="B203" s="108"/>
      <c r="C203" s="103"/>
      <c r="D203" s="118"/>
      <c r="E203" s="118"/>
      <c r="F203" s="118"/>
      <c r="H203" s="104"/>
      <c r="I203" s="104"/>
      <c r="J203" s="104"/>
      <c r="L203" s="104"/>
      <c r="M203" s="104"/>
      <c r="N203" s="104"/>
    </row>
    <row r="204" spans="1:19" s="106" customFormat="1" x14ac:dyDescent="0.3">
      <c r="A204" s="103"/>
      <c r="B204" s="108"/>
      <c r="C204" s="103"/>
      <c r="D204" s="118"/>
      <c r="E204" s="118"/>
      <c r="F204" s="118"/>
      <c r="H204" s="104"/>
      <c r="I204" s="104"/>
      <c r="J204" s="104"/>
      <c r="L204" s="104"/>
      <c r="M204" s="104"/>
      <c r="N204" s="104"/>
    </row>
    <row r="205" spans="1:19" s="106" customFormat="1" x14ac:dyDescent="0.3">
      <c r="A205" s="103"/>
      <c r="B205" s="108"/>
      <c r="C205" s="103"/>
      <c r="D205" s="118"/>
      <c r="E205" s="118"/>
      <c r="F205" s="118"/>
      <c r="H205" s="104"/>
      <c r="I205" s="104"/>
      <c r="J205" s="104"/>
      <c r="L205" s="104"/>
      <c r="M205" s="104"/>
      <c r="N205" s="104"/>
    </row>
    <row r="206" spans="1:19" s="106" customFormat="1" x14ac:dyDescent="0.3">
      <c r="A206" s="103"/>
      <c r="B206" s="108"/>
      <c r="C206" s="103"/>
      <c r="D206" s="118"/>
      <c r="E206" s="118"/>
      <c r="F206" s="118"/>
      <c r="H206" s="104"/>
      <c r="I206" s="104"/>
      <c r="J206" s="104"/>
      <c r="L206" s="104"/>
      <c r="M206" s="104"/>
      <c r="N206" s="104"/>
    </row>
    <row r="207" spans="1:19" s="106" customFormat="1" x14ac:dyDescent="0.3">
      <c r="A207" s="103"/>
      <c r="B207" s="108"/>
      <c r="C207" s="103"/>
      <c r="D207" s="118"/>
      <c r="E207" s="118"/>
      <c r="F207" s="118"/>
      <c r="H207" s="104"/>
      <c r="I207" s="104"/>
      <c r="J207" s="104"/>
      <c r="L207" s="104"/>
      <c r="M207" s="104"/>
      <c r="N207" s="104"/>
    </row>
    <row r="208" spans="1:19" s="106" customFormat="1" x14ac:dyDescent="0.3">
      <c r="A208" s="103"/>
      <c r="B208" s="108"/>
      <c r="C208" s="103"/>
      <c r="D208" s="118"/>
      <c r="E208" s="118"/>
      <c r="F208" s="118"/>
      <c r="H208" s="104"/>
      <c r="I208" s="104"/>
      <c r="J208" s="104"/>
      <c r="L208" s="104"/>
      <c r="M208" s="104"/>
      <c r="N208" s="104"/>
    </row>
    <row r="209" spans="1:14" s="106" customFormat="1" x14ac:dyDescent="0.3">
      <c r="A209" s="103"/>
      <c r="B209" s="108"/>
      <c r="C209" s="103"/>
      <c r="D209" s="118"/>
      <c r="E209" s="118"/>
      <c r="F209" s="118"/>
      <c r="H209" s="104"/>
      <c r="I209" s="104"/>
      <c r="J209" s="104"/>
      <c r="L209" s="104"/>
      <c r="M209" s="104"/>
      <c r="N209" s="104"/>
    </row>
    <row r="210" spans="1:14" s="106" customFormat="1" x14ac:dyDescent="0.3">
      <c r="A210" s="103"/>
      <c r="B210" s="108"/>
      <c r="C210" s="103"/>
      <c r="D210" s="118"/>
      <c r="E210" s="118"/>
      <c r="F210" s="118"/>
      <c r="H210" s="104"/>
      <c r="I210" s="104"/>
      <c r="J210" s="104"/>
      <c r="L210" s="104"/>
      <c r="M210" s="104"/>
      <c r="N210" s="104"/>
    </row>
    <row r="211" spans="1:14" s="106" customFormat="1" x14ac:dyDescent="0.3">
      <c r="A211" s="103"/>
      <c r="B211" s="108"/>
      <c r="C211" s="103"/>
      <c r="D211" s="118"/>
      <c r="E211" s="118"/>
      <c r="F211" s="118"/>
      <c r="H211" s="104"/>
      <c r="I211" s="104"/>
      <c r="J211" s="104"/>
      <c r="L211" s="104"/>
      <c r="M211" s="104"/>
      <c r="N211" s="104"/>
    </row>
    <row r="212" spans="1:14" s="106" customFormat="1" x14ac:dyDescent="0.3">
      <c r="A212" s="103"/>
      <c r="B212" s="108"/>
      <c r="C212" s="103"/>
      <c r="D212" s="118"/>
      <c r="E212" s="118"/>
      <c r="F212" s="118"/>
      <c r="H212" s="104"/>
      <c r="I212" s="104"/>
      <c r="J212" s="104"/>
      <c r="L212" s="104"/>
      <c r="M212" s="104"/>
      <c r="N212" s="104"/>
    </row>
    <row r="213" spans="1:14" s="106" customFormat="1" x14ac:dyDescent="0.3">
      <c r="A213" s="103"/>
      <c r="B213" s="108"/>
      <c r="C213" s="103"/>
      <c r="D213" s="118"/>
      <c r="E213" s="118"/>
      <c r="F213" s="118"/>
      <c r="H213" s="104"/>
      <c r="I213" s="104"/>
      <c r="J213" s="104"/>
      <c r="L213" s="104"/>
      <c r="M213" s="104"/>
      <c r="N213" s="104"/>
    </row>
    <row r="214" spans="1:14" s="106" customFormat="1" x14ac:dyDescent="0.3">
      <c r="A214" s="103"/>
      <c r="B214" s="108"/>
      <c r="C214" s="103"/>
      <c r="D214" s="118"/>
      <c r="E214" s="118"/>
      <c r="F214" s="118"/>
      <c r="H214" s="104"/>
      <c r="I214" s="104"/>
      <c r="J214" s="104"/>
      <c r="L214" s="104"/>
      <c r="M214" s="104"/>
      <c r="N214" s="104"/>
    </row>
    <row r="215" spans="1:14" s="106" customFormat="1" x14ac:dyDescent="0.3">
      <c r="A215" s="103"/>
      <c r="B215" s="108"/>
      <c r="C215" s="103"/>
      <c r="D215" s="118"/>
      <c r="E215" s="118"/>
      <c r="F215" s="118"/>
      <c r="H215" s="104"/>
      <c r="I215" s="104"/>
      <c r="J215" s="104"/>
      <c r="L215" s="104"/>
      <c r="M215" s="104"/>
      <c r="N215" s="104"/>
    </row>
    <row r="216" spans="1:14" s="106" customFormat="1" x14ac:dyDescent="0.3">
      <c r="A216" s="103"/>
      <c r="B216" s="108"/>
      <c r="C216" s="103"/>
      <c r="D216" s="118"/>
      <c r="E216" s="118"/>
      <c r="F216" s="118"/>
      <c r="H216" s="104"/>
      <c r="I216" s="104"/>
      <c r="J216" s="104"/>
      <c r="L216" s="104"/>
      <c r="M216" s="104"/>
      <c r="N216" s="104"/>
    </row>
    <row r="217" spans="1:14" s="106" customFormat="1" x14ac:dyDescent="0.3">
      <c r="A217" s="103"/>
      <c r="B217" s="108"/>
      <c r="C217" s="103"/>
      <c r="D217" s="118"/>
      <c r="E217" s="118"/>
      <c r="F217" s="118"/>
      <c r="H217" s="104"/>
      <c r="I217" s="104"/>
      <c r="J217" s="104"/>
      <c r="L217" s="104"/>
      <c r="M217" s="104"/>
      <c r="N217" s="104"/>
    </row>
    <row r="218" spans="1:14" s="106" customFormat="1" x14ac:dyDescent="0.3">
      <c r="A218" s="103"/>
      <c r="B218" s="108"/>
      <c r="C218" s="103"/>
      <c r="D218" s="107"/>
      <c r="E218" s="107"/>
      <c r="F218" s="107"/>
      <c r="H218" s="104"/>
      <c r="I218" s="104"/>
      <c r="J218" s="104"/>
      <c r="L218" s="104"/>
      <c r="M218" s="104"/>
      <c r="N218" s="104"/>
    </row>
    <row r="219" spans="1:14" s="106" customFormat="1" x14ac:dyDescent="0.3">
      <c r="A219" s="103"/>
      <c r="B219" s="108"/>
      <c r="C219" s="103"/>
      <c r="D219" s="107"/>
      <c r="E219" s="107"/>
      <c r="F219" s="107"/>
      <c r="H219" s="104"/>
      <c r="I219" s="104"/>
      <c r="J219" s="104"/>
      <c r="L219" s="104"/>
      <c r="M219" s="104"/>
      <c r="N219" s="104"/>
    </row>
    <row r="220" spans="1:14" s="106" customFormat="1" x14ac:dyDescent="0.3">
      <c r="A220" s="103"/>
      <c r="B220" s="108"/>
      <c r="C220" s="103"/>
      <c r="D220" s="107"/>
      <c r="E220" s="107"/>
      <c r="F220" s="107"/>
      <c r="H220" s="104"/>
      <c r="I220" s="104"/>
      <c r="J220" s="104"/>
      <c r="L220" s="104"/>
      <c r="M220" s="104"/>
      <c r="N220" s="104"/>
    </row>
    <row r="221" spans="1:14" s="106" customFormat="1" x14ac:dyDescent="0.3">
      <c r="A221" s="103"/>
      <c r="B221" s="108"/>
      <c r="C221" s="103"/>
      <c r="D221" s="107"/>
      <c r="E221" s="107"/>
      <c r="F221" s="107"/>
      <c r="H221" s="104"/>
      <c r="I221" s="104"/>
      <c r="J221" s="104"/>
      <c r="L221" s="104"/>
      <c r="M221" s="104"/>
      <c r="N221" s="104"/>
    </row>
    <row r="222" spans="1:14" s="106" customFormat="1" x14ac:dyDescent="0.3">
      <c r="A222" s="103"/>
      <c r="B222" s="108"/>
      <c r="C222" s="103"/>
      <c r="D222" s="107"/>
      <c r="E222" s="107"/>
      <c r="F222" s="107"/>
      <c r="H222" s="104"/>
      <c r="I222" s="104"/>
      <c r="J222" s="104"/>
      <c r="L222" s="104"/>
      <c r="M222" s="104"/>
      <c r="N222" s="104"/>
    </row>
    <row r="223" spans="1:14" s="106" customFormat="1" x14ac:dyDescent="0.3">
      <c r="A223" s="103"/>
      <c r="B223" s="108"/>
      <c r="C223" s="103"/>
      <c r="D223" s="107"/>
      <c r="E223" s="107"/>
      <c r="F223" s="107"/>
      <c r="H223" s="104"/>
      <c r="I223" s="104"/>
      <c r="J223" s="104"/>
      <c r="L223" s="104"/>
      <c r="M223" s="104"/>
      <c r="N223" s="104"/>
    </row>
    <row r="224" spans="1:14" s="106" customFormat="1" x14ac:dyDescent="0.3">
      <c r="A224" s="103"/>
      <c r="B224" s="108"/>
      <c r="C224" s="103"/>
      <c r="D224" s="107"/>
      <c r="E224" s="107"/>
      <c r="F224" s="107"/>
      <c r="H224" s="104"/>
      <c r="I224" s="104"/>
      <c r="J224" s="104"/>
      <c r="L224" s="104"/>
      <c r="M224" s="104"/>
      <c r="N224" s="104"/>
    </row>
    <row r="225" spans="1:19" s="106" customFormat="1" x14ac:dyDescent="0.3">
      <c r="A225" s="103"/>
      <c r="B225" s="108"/>
      <c r="C225" s="103"/>
      <c r="D225" s="107"/>
      <c r="E225" s="107"/>
      <c r="F225" s="107"/>
      <c r="H225" s="104"/>
      <c r="I225" s="104"/>
      <c r="J225" s="104"/>
      <c r="L225" s="104"/>
      <c r="M225" s="104"/>
      <c r="N225" s="104"/>
    </row>
    <row r="226" spans="1:19" s="106" customFormat="1" x14ac:dyDescent="0.3">
      <c r="A226" s="103"/>
      <c r="B226" s="108"/>
      <c r="C226" s="103"/>
      <c r="D226" s="107"/>
      <c r="E226" s="107"/>
      <c r="F226" s="107"/>
      <c r="H226" s="104"/>
      <c r="I226" s="104"/>
      <c r="J226" s="104"/>
      <c r="L226" s="104"/>
      <c r="M226" s="104"/>
      <c r="N226" s="104"/>
    </row>
    <row r="227" spans="1:19" s="106" customFormat="1" x14ac:dyDescent="0.3">
      <c r="A227" s="103"/>
      <c r="B227" s="108"/>
      <c r="C227" s="103"/>
      <c r="D227" s="107"/>
      <c r="E227" s="107"/>
      <c r="F227" s="107"/>
      <c r="H227" s="104"/>
      <c r="I227" s="104"/>
      <c r="J227" s="104"/>
      <c r="L227" s="104"/>
      <c r="M227" s="104"/>
      <c r="N227" s="104"/>
    </row>
    <row r="228" spans="1:19" s="107" customFormat="1" x14ac:dyDescent="0.3">
      <c r="A228" s="103"/>
      <c r="B228" s="108"/>
      <c r="C228" s="103"/>
      <c r="G228" s="106"/>
      <c r="H228" s="104"/>
      <c r="I228" s="104"/>
      <c r="J228" s="104"/>
      <c r="K228" s="106"/>
      <c r="L228" s="104"/>
      <c r="M228" s="104"/>
      <c r="N228" s="104"/>
      <c r="O228" s="106"/>
      <c r="P228" s="106"/>
      <c r="Q228" s="106"/>
      <c r="R228" s="106"/>
      <c r="S228" s="106"/>
    </row>
    <row r="229" spans="1:19" s="107" customFormat="1" x14ac:dyDescent="0.3">
      <c r="A229" s="103"/>
      <c r="B229" s="108"/>
      <c r="C229" s="103"/>
      <c r="G229" s="106"/>
      <c r="H229" s="104"/>
      <c r="I229" s="104"/>
      <c r="J229" s="104"/>
      <c r="K229" s="106"/>
      <c r="L229" s="104"/>
      <c r="M229" s="104"/>
      <c r="N229" s="104"/>
      <c r="O229" s="106"/>
      <c r="P229" s="106"/>
      <c r="Q229" s="106"/>
      <c r="R229" s="106"/>
      <c r="S229" s="106"/>
    </row>
    <row r="230" spans="1:19" s="107" customFormat="1" x14ac:dyDescent="0.3">
      <c r="A230" s="103"/>
      <c r="B230" s="108"/>
      <c r="C230" s="103"/>
      <c r="G230" s="106"/>
      <c r="H230" s="104"/>
      <c r="I230" s="104"/>
      <c r="J230" s="104"/>
      <c r="K230" s="106"/>
      <c r="L230" s="104"/>
      <c r="M230" s="104"/>
      <c r="N230" s="104"/>
      <c r="O230" s="106"/>
      <c r="P230" s="106"/>
      <c r="Q230" s="106"/>
      <c r="R230" s="106"/>
      <c r="S230" s="106"/>
    </row>
    <row r="231" spans="1:19" s="107" customFormat="1" x14ac:dyDescent="0.3">
      <c r="A231" s="103"/>
      <c r="B231" s="108"/>
      <c r="C231" s="103"/>
      <c r="G231" s="106"/>
      <c r="H231" s="104"/>
      <c r="I231" s="104"/>
      <c r="J231" s="104"/>
      <c r="K231" s="106"/>
      <c r="L231" s="104"/>
      <c r="M231" s="104"/>
      <c r="N231" s="104"/>
      <c r="O231" s="106"/>
      <c r="P231" s="106"/>
      <c r="Q231" s="106"/>
      <c r="R231" s="106"/>
      <c r="S231" s="106"/>
    </row>
    <row r="232" spans="1:19" s="107" customFormat="1" x14ac:dyDescent="0.3">
      <c r="A232" s="103"/>
      <c r="B232" s="108"/>
      <c r="C232" s="103"/>
      <c r="G232" s="106"/>
      <c r="H232" s="104"/>
      <c r="I232" s="104"/>
      <c r="J232" s="104"/>
      <c r="K232" s="106"/>
      <c r="L232" s="104"/>
      <c r="M232" s="104"/>
      <c r="N232" s="104"/>
      <c r="O232" s="106"/>
      <c r="P232" s="106"/>
      <c r="Q232" s="106"/>
      <c r="R232" s="106"/>
      <c r="S232" s="106"/>
    </row>
    <row r="233" spans="1:19" s="107" customFormat="1" x14ac:dyDescent="0.3">
      <c r="A233" s="103"/>
      <c r="B233" s="108"/>
      <c r="C233" s="103"/>
      <c r="G233" s="106"/>
      <c r="H233" s="104"/>
      <c r="I233" s="104"/>
      <c r="J233" s="104"/>
      <c r="K233" s="106"/>
      <c r="L233" s="104"/>
      <c r="M233" s="104"/>
      <c r="N233" s="104"/>
      <c r="O233" s="106"/>
      <c r="P233" s="106"/>
      <c r="Q233" s="106"/>
      <c r="R233" s="106"/>
      <c r="S233" s="106"/>
    </row>
    <row r="234" spans="1:19" s="107" customFormat="1" x14ac:dyDescent="0.3">
      <c r="A234" s="103"/>
      <c r="B234" s="108"/>
      <c r="C234" s="103"/>
      <c r="G234" s="106"/>
      <c r="H234" s="104"/>
      <c r="I234" s="104"/>
      <c r="J234" s="104"/>
      <c r="K234" s="106"/>
      <c r="L234" s="104"/>
      <c r="M234" s="104"/>
      <c r="N234" s="104"/>
      <c r="O234" s="106"/>
      <c r="P234" s="106"/>
      <c r="Q234" s="106"/>
      <c r="R234" s="106"/>
      <c r="S234" s="106"/>
    </row>
    <row r="235" spans="1:19" s="107" customFormat="1" x14ac:dyDescent="0.3">
      <c r="A235" s="103"/>
      <c r="B235" s="108"/>
      <c r="C235" s="103"/>
      <c r="G235" s="106"/>
      <c r="H235" s="104"/>
      <c r="I235" s="104"/>
      <c r="J235" s="104"/>
      <c r="K235" s="106"/>
      <c r="L235" s="104"/>
      <c r="M235" s="104"/>
      <c r="N235" s="104"/>
      <c r="O235" s="106"/>
      <c r="P235" s="106"/>
      <c r="Q235" s="106"/>
      <c r="R235" s="106"/>
      <c r="S235" s="106"/>
    </row>
    <row r="236" spans="1:19" s="107" customFormat="1" x14ac:dyDescent="0.3">
      <c r="A236" s="103"/>
      <c r="B236" s="108"/>
      <c r="C236" s="103"/>
      <c r="G236" s="106"/>
      <c r="H236" s="104"/>
      <c r="I236" s="104"/>
      <c r="J236" s="104"/>
      <c r="K236" s="106"/>
      <c r="L236" s="104"/>
      <c r="M236" s="104"/>
      <c r="N236" s="104"/>
      <c r="O236" s="106"/>
      <c r="P236" s="106"/>
      <c r="Q236" s="106"/>
      <c r="R236" s="106"/>
      <c r="S236" s="106"/>
    </row>
    <row r="237" spans="1:19" s="107" customFormat="1" x14ac:dyDescent="0.3">
      <c r="A237" s="103"/>
      <c r="B237" s="108"/>
      <c r="C237" s="103"/>
      <c r="G237" s="106"/>
      <c r="H237" s="104"/>
      <c r="I237" s="104"/>
      <c r="J237" s="104"/>
      <c r="K237" s="106"/>
      <c r="L237" s="104"/>
      <c r="M237" s="104"/>
      <c r="N237" s="104"/>
      <c r="O237" s="106"/>
      <c r="P237" s="106"/>
      <c r="Q237" s="106"/>
      <c r="R237" s="106"/>
      <c r="S237" s="106"/>
    </row>
    <row r="238" spans="1:19" s="107" customFormat="1" x14ac:dyDescent="0.3">
      <c r="A238" s="103"/>
      <c r="B238" s="108"/>
      <c r="C238" s="103"/>
      <c r="G238" s="106"/>
      <c r="H238" s="104"/>
      <c r="I238" s="104"/>
      <c r="J238" s="104"/>
      <c r="K238" s="106"/>
      <c r="L238" s="104"/>
      <c r="M238" s="104"/>
      <c r="N238" s="104"/>
      <c r="O238" s="106"/>
      <c r="P238" s="106"/>
      <c r="Q238" s="106"/>
      <c r="R238" s="106"/>
      <c r="S238" s="106"/>
    </row>
    <row r="239" spans="1:19" s="107" customFormat="1" x14ac:dyDescent="0.3">
      <c r="A239" s="103"/>
      <c r="B239" s="108"/>
      <c r="C239" s="103"/>
      <c r="G239" s="106"/>
      <c r="H239" s="104"/>
      <c r="I239" s="104"/>
      <c r="J239" s="104"/>
      <c r="K239" s="106"/>
      <c r="L239" s="104"/>
      <c r="M239" s="104"/>
      <c r="N239" s="104"/>
      <c r="O239" s="106"/>
      <c r="P239" s="106"/>
      <c r="Q239" s="106"/>
      <c r="R239" s="106"/>
      <c r="S239" s="106"/>
    </row>
    <row r="240" spans="1:19" s="107" customFormat="1" x14ac:dyDescent="0.3">
      <c r="A240" s="103"/>
      <c r="B240" s="108"/>
      <c r="C240" s="103"/>
      <c r="G240" s="106"/>
      <c r="H240" s="104"/>
      <c r="I240" s="104"/>
      <c r="J240" s="104"/>
      <c r="K240" s="106"/>
      <c r="L240" s="104"/>
      <c r="M240" s="104"/>
      <c r="N240" s="104"/>
      <c r="O240" s="106"/>
      <c r="P240" s="106"/>
      <c r="Q240" s="106"/>
      <c r="R240" s="106"/>
      <c r="S240" s="106"/>
    </row>
    <row r="241" spans="1:19" s="107" customFormat="1" x14ac:dyDescent="0.3">
      <c r="A241" s="103"/>
      <c r="B241" s="108"/>
      <c r="C241" s="103"/>
      <c r="G241" s="106"/>
      <c r="H241" s="104"/>
      <c r="I241" s="104"/>
      <c r="J241" s="104"/>
      <c r="K241" s="106"/>
      <c r="L241" s="104"/>
      <c r="M241" s="104"/>
      <c r="N241" s="104"/>
      <c r="O241" s="106"/>
      <c r="P241" s="106"/>
      <c r="Q241" s="106"/>
      <c r="R241" s="106"/>
      <c r="S241" s="106"/>
    </row>
    <row r="242" spans="1:19" s="107" customFormat="1" x14ac:dyDescent="0.3">
      <c r="A242" s="103"/>
      <c r="B242" s="108"/>
      <c r="C242" s="103"/>
      <c r="G242" s="106"/>
      <c r="H242" s="104"/>
      <c r="I242" s="104"/>
      <c r="J242" s="104"/>
      <c r="K242" s="106"/>
      <c r="L242" s="104"/>
      <c r="M242" s="104"/>
      <c r="N242" s="104"/>
      <c r="O242" s="106"/>
      <c r="P242" s="106"/>
      <c r="Q242" s="106"/>
      <c r="R242" s="106"/>
      <c r="S242" s="106"/>
    </row>
    <row r="243" spans="1:19" s="107" customFormat="1" x14ac:dyDescent="0.3">
      <c r="A243" s="103"/>
      <c r="B243" s="108"/>
      <c r="C243" s="103"/>
      <c r="G243" s="106"/>
      <c r="H243" s="104"/>
      <c r="I243" s="104"/>
      <c r="J243" s="104"/>
      <c r="K243" s="106"/>
      <c r="L243" s="104"/>
      <c r="M243" s="104"/>
      <c r="N243" s="104"/>
      <c r="O243" s="106"/>
      <c r="P243" s="106"/>
      <c r="Q243" s="106"/>
      <c r="R243" s="106"/>
      <c r="S243" s="106"/>
    </row>
    <row r="244" spans="1:19" s="107" customFormat="1" x14ac:dyDescent="0.3">
      <c r="A244" s="103"/>
      <c r="B244" s="108"/>
      <c r="C244" s="103"/>
      <c r="G244" s="106"/>
      <c r="H244" s="104"/>
      <c r="I244" s="104"/>
      <c r="J244" s="104"/>
      <c r="K244" s="106"/>
      <c r="L244" s="104"/>
      <c r="M244" s="104"/>
      <c r="N244" s="104"/>
      <c r="O244" s="106"/>
      <c r="P244" s="106"/>
      <c r="Q244" s="106"/>
      <c r="R244" s="106"/>
      <c r="S244" s="106"/>
    </row>
    <row r="245" spans="1:19" s="107" customFormat="1" x14ac:dyDescent="0.3">
      <c r="A245" s="103"/>
      <c r="B245" s="108"/>
      <c r="C245" s="103"/>
      <c r="G245" s="106"/>
      <c r="H245" s="104"/>
      <c r="I245" s="104"/>
      <c r="J245" s="104"/>
      <c r="K245" s="106"/>
      <c r="L245" s="104"/>
      <c r="M245" s="104"/>
      <c r="N245" s="104"/>
      <c r="O245" s="106"/>
      <c r="P245" s="106"/>
      <c r="Q245" s="106"/>
      <c r="R245" s="106"/>
      <c r="S245" s="106"/>
    </row>
    <row r="246" spans="1:19" s="107" customFormat="1" x14ac:dyDescent="0.3">
      <c r="A246" s="103"/>
      <c r="B246" s="108"/>
      <c r="C246" s="103"/>
      <c r="G246" s="106"/>
      <c r="H246" s="104"/>
      <c r="I246" s="104"/>
      <c r="J246" s="104"/>
      <c r="K246" s="106"/>
      <c r="L246" s="104"/>
      <c r="M246" s="104"/>
      <c r="N246" s="104"/>
      <c r="O246" s="106"/>
      <c r="P246" s="106"/>
      <c r="Q246" s="106"/>
      <c r="R246" s="106"/>
      <c r="S246" s="106"/>
    </row>
    <row r="247" spans="1:19" s="107" customFormat="1" x14ac:dyDescent="0.3">
      <c r="A247" s="103"/>
      <c r="B247" s="108"/>
      <c r="C247" s="103"/>
      <c r="G247" s="106"/>
      <c r="H247" s="104"/>
      <c r="I247" s="104"/>
      <c r="J247" s="104"/>
      <c r="K247" s="106"/>
      <c r="L247" s="104"/>
      <c r="M247" s="104"/>
      <c r="N247" s="104"/>
      <c r="O247" s="106"/>
      <c r="P247" s="106"/>
      <c r="Q247" s="106"/>
      <c r="R247" s="106"/>
      <c r="S247" s="106"/>
    </row>
    <row r="248" spans="1:19" s="107" customFormat="1" x14ac:dyDescent="0.3">
      <c r="A248" s="103"/>
      <c r="B248" s="108"/>
      <c r="C248" s="103"/>
      <c r="G248" s="106"/>
      <c r="H248" s="104"/>
      <c r="I248" s="104"/>
      <c r="J248" s="104"/>
      <c r="K248" s="106"/>
      <c r="L248" s="104"/>
      <c r="M248" s="104"/>
      <c r="N248" s="104"/>
      <c r="O248" s="106"/>
      <c r="P248" s="106"/>
      <c r="Q248" s="106"/>
      <c r="R248" s="106"/>
      <c r="S248" s="106"/>
    </row>
    <row r="249" spans="1:19" s="107" customFormat="1" x14ac:dyDescent="0.3">
      <c r="A249" s="103"/>
      <c r="B249" s="108"/>
      <c r="C249" s="103"/>
      <c r="G249" s="106"/>
      <c r="H249" s="104"/>
      <c r="I249" s="104"/>
      <c r="J249" s="104"/>
      <c r="K249" s="106"/>
      <c r="L249" s="104"/>
      <c r="M249" s="104"/>
      <c r="N249" s="104"/>
      <c r="O249" s="106"/>
      <c r="P249" s="106"/>
      <c r="Q249" s="106"/>
      <c r="R249" s="106"/>
      <c r="S249" s="106"/>
    </row>
    <row r="250" spans="1:19" s="107" customFormat="1" x14ac:dyDescent="0.3">
      <c r="A250" s="103"/>
      <c r="B250" s="108"/>
      <c r="C250" s="103"/>
      <c r="G250" s="106"/>
      <c r="H250" s="104"/>
      <c r="I250" s="104"/>
      <c r="J250" s="104"/>
      <c r="K250" s="106"/>
      <c r="L250" s="104"/>
      <c r="M250" s="104"/>
      <c r="N250" s="104"/>
      <c r="O250" s="106"/>
      <c r="P250" s="106"/>
      <c r="Q250" s="106"/>
      <c r="R250" s="106"/>
      <c r="S250" s="106"/>
    </row>
    <row r="251" spans="1:19" s="107" customFormat="1" x14ac:dyDescent="0.3">
      <c r="A251" s="103"/>
      <c r="B251" s="108"/>
      <c r="C251" s="103"/>
      <c r="G251" s="106"/>
      <c r="H251" s="104"/>
      <c r="I251" s="104"/>
      <c r="J251" s="104"/>
      <c r="K251" s="106"/>
      <c r="L251" s="104"/>
      <c r="M251" s="104"/>
      <c r="N251" s="104"/>
      <c r="O251" s="106"/>
      <c r="P251" s="106"/>
      <c r="Q251" s="106"/>
      <c r="R251" s="106"/>
      <c r="S251" s="106"/>
    </row>
    <row r="252" spans="1:19" s="107" customFormat="1" x14ac:dyDescent="0.3">
      <c r="A252" s="103"/>
      <c r="B252" s="108"/>
      <c r="C252" s="103"/>
      <c r="G252" s="106"/>
      <c r="H252" s="104"/>
      <c r="I252" s="104"/>
      <c r="J252" s="104"/>
      <c r="K252" s="106"/>
      <c r="L252" s="104"/>
      <c r="M252" s="104"/>
      <c r="N252" s="104"/>
      <c r="O252" s="106"/>
      <c r="P252" s="106"/>
      <c r="Q252" s="106"/>
      <c r="R252" s="106"/>
      <c r="S252" s="106"/>
    </row>
    <row r="253" spans="1:19" s="107" customFormat="1" x14ac:dyDescent="0.3">
      <c r="A253" s="103"/>
      <c r="B253" s="108"/>
      <c r="C253" s="103"/>
      <c r="G253" s="106"/>
      <c r="H253" s="104"/>
      <c r="I253" s="104"/>
      <c r="J253" s="104"/>
      <c r="K253" s="106"/>
      <c r="L253" s="104"/>
      <c r="M253" s="104"/>
      <c r="N253" s="104"/>
      <c r="O253" s="106"/>
      <c r="P253" s="106"/>
      <c r="Q253" s="106"/>
      <c r="R253" s="106"/>
      <c r="S253" s="106"/>
    </row>
    <row r="254" spans="1:19" s="107" customFormat="1" x14ac:dyDescent="0.3">
      <c r="A254" s="103"/>
      <c r="B254" s="108"/>
      <c r="C254" s="103"/>
      <c r="G254" s="106"/>
      <c r="H254" s="104"/>
      <c r="I254" s="104"/>
      <c r="J254" s="104"/>
      <c r="K254" s="106"/>
      <c r="L254" s="104"/>
      <c r="M254" s="104"/>
      <c r="N254" s="104"/>
      <c r="O254" s="106"/>
      <c r="P254" s="106"/>
      <c r="Q254" s="106"/>
      <c r="R254" s="106"/>
      <c r="S254" s="106"/>
    </row>
    <row r="255" spans="1:19" s="107" customFormat="1" x14ac:dyDescent="0.3">
      <c r="A255" s="103"/>
      <c r="B255" s="108"/>
      <c r="C255" s="103"/>
      <c r="G255" s="106"/>
      <c r="H255" s="104"/>
      <c r="I255" s="104"/>
      <c r="J255" s="104"/>
      <c r="K255" s="106"/>
      <c r="L255" s="104"/>
      <c r="M255" s="104"/>
      <c r="N255" s="104"/>
      <c r="O255" s="106"/>
      <c r="P255" s="106"/>
      <c r="Q255" s="106"/>
      <c r="R255" s="106"/>
      <c r="S255" s="106"/>
    </row>
    <row r="256" spans="1:19" s="107" customFormat="1" x14ac:dyDescent="0.3">
      <c r="A256" s="103"/>
      <c r="B256" s="108"/>
      <c r="C256" s="103"/>
      <c r="G256" s="106"/>
      <c r="H256" s="104"/>
      <c r="I256" s="104"/>
      <c r="J256" s="104"/>
      <c r="K256" s="106"/>
      <c r="L256" s="104"/>
      <c r="M256" s="104"/>
      <c r="N256" s="104"/>
      <c r="O256" s="106"/>
      <c r="P256" s="106"/>
      <c r="Q256" s="106"/>
      <c r="R256" s="106"/>
      <c r="S256" s="106"/>
    </row>
    <row r="257" spans="1:22" s="107" customFormat="1" x14ac:dyDescent="0.3">
      <c r="A257" s="103"/>
      <c r="B257" s="108"/>
      <c r="C257" s="103"/>
      <c r="G257" s="106"/>
      <c r="H257" s="104"/>
      <c r="I257" s="104"/>
      <c r="J257" s="104"/>
      <c r="K257" s="104"/>
      <c r="L257" s="106"/>
      <c r="M257" s="104"/>
      <c r="N257" s="104"/>
      <c r="O257" s="104"/>
      <c r="P257" s="106"/>
      <c r="Q257" s="106"/>
      <c r="R257" s="106"/>
      <c r="T257" s="106"/>
    </row>
    <row r="258" spans="1:22" s="107" customFormat="1" x14ac:dyDescent="0.3">
      <c r="A258" s="103"/>
      <c r="B258" s="108"/>
      <c r="C258" s="103"/>
      <c r="G258" s="106"/>
      <c r="H258" s="104"/>
      <c r="I258" s="104"/>
      <c r="J258" s="104"/>
      <c r="K258" s="104"/>
      <c r="L258" s="106"/>
      <c r="M258" s="104"/>
      <c r="N258" s="104"/>
      <c r="O258" s="104"/>
      <c r="P258" s="106"/>
      <c r="Q258" s="106"/>
      <c r="R258" s="106"/>
      <c r="T258" s="106"/>
    </row>
    <row r="259" spans="1:22" s="107" customFormat="1" x14ac:dyDescent="0.3">
      <c r="A259" s="103"/>
      <c r="B259" s="108"/>
      <c r="C259" s="103"/>
      <c r="G259" s="106"/>
      <c r="H259" s="104"/>
      <c r="I259" s="104"/>
      <c r="J259" s="104"/>
      <c r="K259" s="104"/>
      <c r="L259" s="106"/>
      <c r="M259" s="104"/>
      <c r="N259" s="104"/>
      <c r="O259" s="104"/>
      <c r="P259" s="106"/>
      <c r="Q259" s="106"/>
      <c r="R259" s="106"/>
      <c r="T259" s="106"/>
    </row>
    <row r="260" spans="1:22" s="107" customFormat="1" x14ac:dyDescent="0.3">
      <c r="A260" s="103"/>
      <c r="B260" s="108"/>
      <c r="C260" s="103"/>
      <c r="G260" s="106"/>
      <c r="H260" s="104"/>
      <c r="I260" s="104"/>
      <c r="J260" s="104"/>
      <c r="K260" s="104"/>
      <c r="L260" s="106"/>
      <c r="M260" s="104"/>
      <c r="N260" s="104"/>
      <c r="O260" s="104"/>
      <c r="P260" s="106"/>
      <c r="Q260" s="106"/>
      <c r="R260" s="106"/>
      <c r="T260" s="106"/>
    </row>
    <row r="261" spans="1:22" s="107" customFormat="1" x14ac:dyDescent="0.3">
      <c r="A261" s="103"/>
      <c r="B261" s="108"/>
      <c r="C261" s="103"/>
      <c r="G261" s="106"/>
      <c r="H261" s="104"/>
      <c r="I261" s="104"/>
      <c r="J261" s="104"/>
      <c r="K261" s="104"/>
      <c r="L261" s="106"/>
      <c r="M261" s="104"/>
      <c r="N261" s="104"/>
      <c r="O261" s="104"/>
      <c r="P261" s="106"/>
      <c r="Q261" s="106"/>
      <c r="R261" s="106"/>
      <c r="T261" s="106"/>
    </row>
    <row r="262" spans="1:22" s="107" customFormat="1" x14ac:dyDescent="0.3">
      <c r="A262" s="103"/>
      <c r="B262" s="108"/>
      <c r="C262" s="103"/>
      <c r="G262" s="106"/>
      <c r="H262" s="104"/>
      <c r="I262" s="104"/>
      <c r="J262" s="104"/>
      <c r="K262" s="104"/>
      <c r="L262" s="106"/>
      <c r="M262" s="104"/>
      <c r="N262" s="104"/>
      <c r="O262" s="104"/>
      <c r="P262" s="106"/>
      <c r="Q262" s="106"/>
      <c r="R262" s="106"/>
      <c r="T262" s="106"/>
    </row>
    <row r="263" spans="1:22" s="107" customFormat="1" x14ac:dyDescent="0.3">
      <c r="A263" s="103"/>
      <c r="B263" s="108"/>
      <c r="C263" s="103"/>
      <c r="G263" s="106"/>
      <c r="H263" s="104"/>
      <c r="I263" s="104"/>
      <c r="J263" s="104"/>
      <c r="K263" s="104"/>
      <c r="L263" s="106"/>
      <c r="M263" s="104"/>
      <c r="N263" s="104"/>
      <c r="O263" s="104"/>
      <c r="P263" s="106"/>
      <c r="Q263" s="106"/>
      <c r="R263" s="106"/>
      <c r="T263" s="106"/>
    </row>
    <row r="264" spans="1:22" s="107" customFormat="1" x14ac:dyDescent="0.3">
      <c r="A264" s="103"/>
      <c r="B264" s="108"/>
      <c r="C264" s="103"/>
      <c r="G264" s="106"/>
      <c r="H264" s="104"/>
      <c r="I264" s="104"/>
      <c r="J264" s="104"/>
      <c r="K264" s="104"/>
      <c r="L264" s="106"/>
      <c r="M264" s="104"/>
      <c r="N264" s="104"/>
      <c r="O264" s="104"/>
      <c r="P264" s="106"/>
      <c r="Q264" s="106"/>
      <c r="R264" s="106"/>
      <c r="T264" s="106"/>
    </row>
    <row r="265" spans="1:22" s="107" customFormat="1" x14ac:dyDescent="0.3">
      <c r="A265" s="103"/>
      <c r="B265" s="108"/>
      <c r="C265" s="103"/>
      <c r="G265" s="106"/>
      <c r="H265" s="104"/>
      <c r="I265" s="104"/>
      <c r="J265" s="104"/>
      <c r="K265" s="104"/>
      <c r="L265" s="106"/>
      <c r="M265" s="104"/>
      <c r="N265" s="104"/>
      <c r="O265" s="104"/>
      <c r="P265" s="106"/>
      <c r="Q265" s="106"/>
      <c r="R265" s="106"/>
      <c r="T265" s="106"/>
    </row>
    <row r="266" spans="1:22" s="107" customFormat="1" x14ac:dyDescent="0.3">
      <c r="A266" s="103"/>
      <c r="B266" s="108"/>
      <c r="C266" s="103"/>
      <c r="G266" s="106"/>
      <c r="H266" s="104"/>
      <c r="I266" s="104"/>
      <c r="J266" s="104"/>
      <c r="K266" s="104"/>
      <c r="L266" s="106"/>
      <c r="M266" s="104"/>
      <c r="N266" s="104"/>
      <c r="O266" s="104"/>
      <c r="P266" s="106"/>
      <c r="Q266" s="106"/>
      <c r="R266" s="106"/>
      <c r="T266" s="106"/>
    </row>
    <row r="267" spans="1:22" s="107" customFormat="1" x14ac:dyDescent="0.3">
      <c r="A267" s="103"/>
      <c r="B267" s="108"/>
      <c r="C267" s="103"/>
      <c r="G267" s="106"/>
      <c r="H267" s="104"/>
      <c r="I267" s="104"/>
      <c r="J267" s="104"/>
      <c r="K267" s="104"/>
      <c r="L267" s="106"/>
      <c r="M267" s="104"/>
      <c r="N267" s="104"/>
      <c r="O267" s="104"/>
      <c r="P267" s="106"/>
      <c r="Q267" s="106"/>
      <c r="R267" s="106"/>
      <c r="T267" s="106"/>
    </row>
    <row r="268" spans="1:22" s="107" customFormat="1" x14ac:dyDescent="0.3">
      <c r="A268" s="103"/>
      <c r="B268" s="108"/>
      <c r="C268" s="103"/>
      <c r="G268" s="106"/>
      <c r="J268" s="104"/>
      <c r="K268" s="104"/>
      <c r="L268" s="106"/>
      <c r="M268" s="106"/>
      <c r="N268" s="106"/>
      <c r="O268" s="104"/>
      <c r="P268" s="106"/>
      <c r="Q268" s="106"/>
      <c r="R268" s="106"/>
      <c r="V268" s="106"/>
    </row>
    <row r="269" spans="1:22" s="107" customFormat="1" x14ac:dyDescent="0.3">
      <c r="A269" s="103"/>
      <c r="B269" s="108"/>
      <c r="C269" s="103"/>
      <c r="G269" s="106"/>
      <c r="J269" s="104"/>
      <c r="K269" s="104"/>
      <c r="L269" s="106"/>
      <c r="M269" s="106"/>
      <c r="N269" s="106"/>
      <c r="O269" s="104"/>
      <c r="P269" s="106"/>
      <c r="Q269" s="106"/>
      <c r="R269" s="106"/>
      <c r="V269" s="106"/>
    </row>
    <row r="270" spans="1:22" s="107" customFormat="1" x14ac:dyDescent="0.3">
      <c r="A270" s="103"/>
      <c r="B270" s="108"/>
      <c r="C270" s="103"/>
      <c r="G270" s="106"/>
      <c r="J270" s="104"/>
      <c r="K270" s="104"/>
      <c r="L270" s="106"/>
      <c r="M270" s="106"/>
      <c r="N270" s="106"/>
      <c r="O270" s="104"/>
      <c r="P270" s="106"/>
      <c r="Q270" s="106"/>
      <c r="R270" s="106"/>
      <c r="V270" s="106"/>
    </row>
    <row r="271" spans="1:22" s="107" customFormat="1" x14ac:dyDescent="0.3">
      <c r="A271" s="103"/>
      <c r="B271" s="108"/>
      <c r="C271" s="103"/>
      <c r="G271" s="106"/>
      <c r="J271" s="104"/>
      <c r="K271" s="104"/>
      <c r="L271" s="106"/>
      <c r="M271" s="106"/>
      <c r="N271" s="106"/>
      <c r="O271" s="104"/>
      <c r="P271" s="106"/>
      <c r="Q271" s="106"/>
      <c r="R271" s="106"/>
      <c r="V271" s="106"/>
    </row>
    <row r="272" spans="1:22" s="107" customFormat="1" x14ac:dyDescent="0.3">
      <c r="A272" s="103"/>
      <c r="B272" s="108"/>
      <c r="C272" s="103"/>
      <c r="G272" s="106"/>
      <c r="J272" s="104"/>
      <c r="K272" s="104"/>
      <c r="L272" s="106"/>
      <c r="M272" s="106"/>
      <c r="N272" s="106"/>
      <c r="O272" s="104"/>
      <c r="P272" s="106"/>
      <c r="Q272" s="106"/>
      <c r="R272" s="106"/>
      <c r="V272" s="106"/>
    </row>
    <row r="273" spans="1:22" s="107" customFormat="1" x14ac:dyDescent="0.3">
      <c r="A273" s="103"/>
      <c r="B273" s="108"/>
      <c r="C273" s="103"/>
      <c r="G273" s="106"/>
      <c r="J273" s="104"/>
      <c r="K273" s="104"/>
      <c r="L273" s="106"/>
      <c r="M273" s="106"/>
      <c r="N273" s="106"/>
      <c r="O273" s="104"/>
      <c r="P273" s="106"/>
      <c r="Q273" s="106"/>
      <c r="R273" s="106"/>
      <c r="V273" s="106"/>
    </row>
    <row r="274" spans="1:22" s="107" customFormat="1" x14ac:dyDescent="0.3">
      <c r="A274" s="103"/>
      <c r="B274" s="108"/>
      <c r="C274" s="103"/>
      <c r="G274" s="106"/>
      <c r="J274" s="104"/>
      <c r="K274" s="104"/>
      <c r="L274" s="106"/>
      <c r="M274" s="106"/>
      <c r="N274" s="106"/>
      <c r="O274" s="104"/>
      <c r="P274" s="106"/>
      <c r="Q274" s="106"/>
      <c r="R274" s="106"/>
      <c r="V274" s="106"/>
    </row>
    <row r="275" spans="1:22" s="107" customFormat="1" x14ac:dyDescent="0.3">
      <c r="A275" s="103"/>
      <c r="B275" s="108"/>
      <c r="C275" s="103"/>
      <c r="G275" s="106"/>
      <c r="J275" s="104"/>
      <c r="K275" s="104"/>
      <c r="L275" s="106"/>
      <c r="M275" s="106"/>
      <c r="N275" s="106"/>
      <c r="O275" s="104"/>
      <c r="P275" s="106"/>
      <c r="Q275" s="106"/>
      <c r="R275" s="106"/>
      <c r="V275" s="106"/>
    </row>
    <row r="276" spans="1:22" s="107" customFormat="1" x14ac:dyDescent="0.3">
      <c r="A276" s="103"/>
      <c r="B276" s="108"/>
      <c r="C276" s="103"/>
      <c r="G276" s="106"/>
      <c r="J276" s="104"/>
      <c r="K276" s="104"/>
      <c r="L276" s="106"/>
      <c r="M276" s="106"/>
      <c r="N276" s="106"/>
      <c r="O276" s="104"/>
      <c r="P276" s="106"/>
      <c r="Q276" s="106"/>
      <c r="R276" s="106"/>
      <c r="V276" s="106"/>
    </row>
    <row r="277" spans="1:22" s="107" customFormat="1" x14ac:dyDescent="0.3">
      <c r="A277" s="103"/>
      <c r="B277" s="108"/>
      <c r="C277" s="103"/>
      <c r="G277" s="106"/>
      <c r="J277" s="104"/>
      <c r="K277" s="104"/>
      <c r="L277" s="106"/>
      <c r="M277" s="106"/>
      <c r="N277" s="106"/>
      <c r="O277" s="104"/>
      <c r="P277" s="106"/>
      <c r="Q277" s="106"/>
      <c r="R277" s="106"/>
      <c r="V277" s="106"/>
    </row>
    <row r="278" spans="1:22" s="107" customFormat="1" x14ac:dyDescent="0.3">
      <c r="A278" s="103"/>
      <c r="B278" s="108"/>
      <c r="C278" s="103"/>
      <c r="G278" s="106"/>
      <c r="J278" s="104"/>
      <c r="K278" s="104"/>
      <c r="L278" s="106"/>
      <c r="M278" s="106"/>
      <c r="N278" s="106"/>
      <c r="O278" s="104"/>
      <c r="P278" s="106"/>
      <c r="Q278" s="106"/>
      <c r="R278" s="106"/>
      <c r="V278" s="106"/>
    </row>
    <row r="279" spans="1:22" s="107" customFormat="1" x14ac:dyDescent="0.3">
      <c r="A279" s="103"/>
      <c r="B279" s="108"/>
      <c r="C279" s="103"/>
      <c r="G279" s="106"/>
      <c r="J279" s="104"/>
      <c r="K279" s="104"/>
      <c r="L279" s="106"/>
      <c r="M279" s="106"/>
      <c r="N279" s="106"/>
      <c r="O279" s="104"/>
      <c r="P279" s="106"/>
      <c r="Q279" s="106"/>
      <c r="R279" s="106"/>
      <c r="V279" s="106"/>
    </row>
    <row r="280" spans="1:22" s="107" customFormat="1" x14ac:dyDescent="0.3">
      <c r="A280" s="103"/>
      <c r="B280" s="108"/>
      <c r="C280" s="103"/>
      <c r="G280" s="106"/>
      <c r="J280" s="104"/>
      <c r="K280" s="104"/>
      <c r="L280" s="106"/>
      <c r="M280" s="106"/>
      <c r="N280" s="106"/>
      <c r="O280" s="104"/>
      <c r="P280" s="106"/>
      <c r="Q280" s="106"/>
      <c r="R280" s="106"/>
      <c r="V280" s="106"/>
    </row>
    <row r="281" spans="1:22" s="107" customFormat="1" x14ac:dyDescent="0.3">
      <c r="A281" s="103"/>
      <c r="B281" s="108"/>
      <c r="C281" s="103"/>
      <c r="G281" s="106"/>
      <c r="J281" s="104"/>
      <c r="K281" s="104"/>
      <c r="L281" s="106"/>
      <c r="M281" s="106"/>
      <c r="N281" s="106"/>
      <c r="O281" s="104"/>
      <c r="P281" s="106"/>
      <c r="Q281" s="106"/>
      <c r="R281" s="106"/>
      <c r="V281" s="106"/>
    </row>
    <row r="282" spans="1:22" s="107" customFormat="1" x14ac:dyDescent="0.3">
      <c r="A282" s="103"/>
      <c r="B282" s="108"/>
      <c r="C282" s="103"/>
      <c r="G282" s="106"/>
      <c r="J282" s="104"/>
      <c r="K282" s="104"/>
      <c r="L282" s="106"/>
      <c r="M282" s="106"/>
      <c r="N282" s="106"/>
      <c r="O282" s="104"/>
      <c r="P282" s="106"/>
      <c r="Q282" s="106"/>
      <c r="R282" s="106"/>
      <c r="V282" s="106"/>
    </row>
    <row r="283" spans="1:22" s="107" customFormat="1" x14ac:dyDescent="0.3">
      <c r="A283" s="103"/>
      <c r="B283" s="108"/>
      <c r="C283" s="103"/>
      <c r="G283" s="106"/>
      <c r="J283" s="104"/>
      <c r="K283" s="104"/>
      <c r="L283" s="106"/>
      <c r="M283" s="106"/>
      <c r="N283" s="106"/>
      <c r="O283" s="104"/>
      <c r="P283" s="106"/>
      <c r="Q283" s="106"/>
      <c r="R283" s="106"/>
      <c r="V283" s="106"/>
    </row>
    <row r="284" spans="1:22" s="107" customFormat="1" x14ac:dyDescent="0.3">
      <c r="A284" s="103"/>
      <c r="B284" s="108"/>
      <c r="C284" s="103"/>
      <c r="G284" s="106"/>
      <c r="J284" s="104"/>
      <c r="K284" s="104"/>
      <c r="L284" s="106"/>
      <c r="M284" s="106"/>
      <c r="N284" s="106"/>
      <c r="O284" s="104"/>
      <c r="P284" s="106"/>
      <c r="Q284" s="106"/>
      <c r="R284" s="106"/>
      <c r="V284" s="106"/>
    </row>
    <row r="285" spans="1:22" s="107" customFormat="1" x14ac:dyDescent="0.3">
      <c r="A285" s="103"/>
      <c r="B285" s="108"/>
      <c r="C285" s="103"/>
      <c r="G285" s="106"/>
      <c r="J285" s="104"/>
      <c r="K285" s="104"/>
      <c r="L285" s="106"/>
      <c r="M285" s="106"/>
      <c r="N285" s="106"/>
      <c r="O285" s="104"/>
      <c r="P285" s="106"/>
      <c r="Q285" s="106"/>
      <c r="R285" s="106"/>
      <c r="V285" s="106"/>
    </row>
    <row r="286" spans="1:22" s="107" customFormat="1" x14ac:dyDescent="0.3">
      <c r="A286" s="103"/>
      <c r="B286" s="108"/>
      <c r="C286" s="103"/>
      <c r="G286" s="106"/>
      <c r="J286" s="104"/>
      <c r="K286" s="104"/>
      <c r="L286" s="106"/>
      <c r="M286" s="106"/>
      <c r="N286" s="106"/>
      <c r="O286" s="104"/>
      <c r="P286" s="106"/>
      <c r="Q286" s="106"/>
      <c r="R286" s="106"/>
      <c r="V286" s="106"/>
    </row>
    <row r="287" spans="1:22" s="107" customFormat="1" x14ac:dyDescent="0.3">
      <c r="A287" s="103"/>
      <c r="B287" s="108"/>
      <c r="C287" s="103"/>
      <c r="G287" s="106"/>
      <c r="J287" s="104"/>
      <c r="K287" s="104"/>
      <c r="L287" s="106"/>
      <c r="M287" s="106"/>
      <c r="N287" s="106"/>
      <c r="O287" s="104"/>
      <c r="P287" s="106"/>
      <c r="Q287" s="106"/>
      <c r="R287" s="106"/>
      <c r="V287" s="106"/>
    </row>
    <row r="288" spans="1:22" s="107" customFormat="1" x14ac:dyDescent="0.3">
      <c r="A288" s="103"/>
      <c r="B288" s="108"/>
      <c r="C288" s="103"/>
      <c r="G288" s="106"/>
      <c r="J288" s="104"/>
      <c r="K288" s="104"/>
      <c r="L288" s="106"/>
      <c r="M288" s="106"/>
      <c r="N288" s="106"/>
      <c r="O288" s="104"/>
      <c r="P288" s="106"/>
      <c r="Q288" s="106"/>
      <c r="R288" s="106"/>
      <c r="V288" s="106"/>
    </row>
    <row r="289" spans="1:22" s="107" customFormat="1" x14ac:dyDescent="0.3">
      <c r="A289" s="103"/>
      <c r="B289" s="108"/>
      <c r="C289" s="103"/>
      <c r="G289" s="106"/>
      <c r="J289" s="104"/>
      <c r="K289" s="104"/>
      <c r="L289" s="106"/>
      <c r="M289" s="106"/>
      <c r="N289" s="106"/>
      <c r="O289" s="104"/>
      <c r="P289" s="106"/>
      <c r="Q289" s="106"/>
      <c r="R289" s="106"/>
      <c r="V289" s="106"/>
    </row>
    <row r="290" spans="1:22" s="107" customFormat="1" x14ac:dyDescent="0.3">
      <c r="A290" s="103"/>
      <c r="B290" s="108"/>
      <c r="C290" s="103"/>
      <c r="G290" s="106"/>
      <c r="J290" s="104"/>
      <c r="K290" s="104"/>
      <c r="L290" s="106"/>
      <c r="M290" s="106"/>
      <c r="N290" s="106"/>
      <c r="O290" s="104"/>
      <c r="P290" s="106"/>
      <c r="Q290" s="106"/>
      <c r="R290" s="106"/>
      <c r="V290" s="106"/>
    </row>
    <row r="291" spans="1:22" s="107" customFormat="1" x14ac:dyDescent="0.3">
      <c r="A291" s="103"/>
      <c r="B291" s="108"/>
      <c r="C291" s="103"/>
      <c r="G291" s="106"/>
      <c r="J291" s="104"/>
      <c r="K291" s="104"/>
      <c r="L291" s="106"/>
      <c r="M291" s="106"/>
      <c r="N291" s="106"/>
      <c r="O291" s="104"/>
      <c r="P291" s="106"/>
      <c r="Q291" s="106"/>
      <c r="R291" s="106"/>
      <c r="V291" s="106"/>
    </row>
    <row r="292" spans="1:22" s="107" customFormat="1" x14ac:dyDescent="0.3">
      <c r="A292" s="103"/>
      <c r="B292" s="108"/>
      <c r="C292" s="103"/>
      <c r="G292" s="106"/>
      <c r="J292" s="104"/>
      <c r="K292" s="104"/>
      <c r="L292" s="106"/>
      <c r="M292" s="106"/>
      <c r="N292" s="106"/>
      <c r="O292" s="104"/>
      <c r="P292" s="106"/>
      <c r="Q292" s="106"/>
      <c r="R292" s="106"/>
      <c r="V292" s="106"/>
    </row>
    <row r="293" spans="1:22" s="107" customFormat="1" x14ac:dyDescent="0.3">
      <c r="A293" s="103"/>
      <c r="B293" s="108"/>
      <c r="C293" s="103"/>
      <c r="G293" s="106"/>
      <c r="J293" s="104"/>
      <c r="K293" s="104"/>
      <c r="L293" s="106"/>
      <c r="M293" s="106"/>
      <c r="N293" s="106"/>
      <c r="O293" s="104"/>
      <c r="P293" s="106"/>
      <c r="Q293" s="106"/>
      <c r="R293" s="106"/>
      <c r="V293" s="106"/>
    </row>
    <row r="294" spans="1:22" s="107" customFormat="1" x14ac:dyDescent="0.3">
      <c r="A294" s="103"/>
      <c r="B294" s="108"/>
      <c r="C294" s="103"/>
      <c r="G294" s="106"/>
      <c r="J294" s="104"/>
      <c r="K294" s="104"/>
      <c r="L294" s="106"/>
      <c r="M294" s="106"/>
      <c r="N294" s="106"/>
      <c r="O294" s="104"/>
      <c r="P294" s="106"/>
      <c r="Q294" s="106"/>
      <c r="R294" s="106"/>
      <c r="V294" s="106"/>
    </row>
    <row r="295" spans="1:22" s="107" customFormat="1" x14ac:dyDescent="0.3">
      <c r="A295" s="103"/>
      <c r="B295" s="108"/>
      <c r="C295" s="103"/>
      <c r="G295" s="106"/>
      <c r="J295" s="104"/>
      <c r="K295" s="104"/>
      <c r="L295" s="106"/>
      <c r="M295" s="106"/>
      <c r="N295" s="106"/>
      <c r="O295" s="104"/>
      <c r="P295" s="106"/>
      <c r="Q295" s="106"/>
      <c r="R295" s="106"/>
      <c r="V295" s="106"/>
    </row>
    <row r="296" spans="1:22" s="107" customFormat="1" x14ac:dyDescent="0.3">
      <c r="A296" s="103"/>
      <c r="B296" s="108"/>
      <c r="C296" s="103"/>
      <c r="G296" s="106"/>
      <c r="J296" s="104"/>
      <c r="K296" s="104"/>
      <c r="L296" s="106"/>
      <c r="M296" s="106"/>
      <c r="N296" s="106"/>
      <c r="O296" s="104"/>
      <c r="P296" s="106"/>
      <c r="Q296" s="106"/>
      <c r="R296" s="106"/>
      <c r="V296" s="106"/>
    </row>
    <row r="297" spans="1:22" s="107" customFormat="1" x14ac:dyDescent="0.3">
      <c r="A297" s="103"/>
      <c r="B297" s="108"/>
      <c r="C297" s="103"/>
      <c r="G297" s="106"/>
      <c r="J297" s="104"/>
      <c r="K297" s="104"/>
      <c r="L297" s="106"/>
      <c r="M297" s="106"/>
      <c r="N297" s="106"/>
      <c r="O297" s="104"/>
      <c r="P297" s="106"/>
      <c r="Q297" s="106"/>
      <c r="R297" s="106"/>
      <c r="V297" s="106"/>
    </row>
    <row r="298" spans="1:22" s="107" customFormat="1" x14ac:dyDescent="0.3">
      <c r="A298" s="103"/>
      <c r="B298" s="108"/>
      <c r="C298" s="103"/>
      <c r="G298" s="106"/>
      <c r="J298" s="104"/>
      <c r="K298" s="104"/>
      <c r="L298" s="106"/>
      <c r="M298" s="106"/>
      <c r="N298" s="106"/>
      <c r="O298" s="104"/>
      <c r="P298" s="106"/>
      <c r="Q298" s="106"/>
      <c r="R298" s="106"/>
      <c r="V298" s="106"/>
    </row>
    <row r="299" spans="1:22" s="107" customFormat="1" x14ac:dyDescent="0.3">
      <c r="A299" s="103"/>
      <c r="B299" s="108"/>
      <c r="C299" s="103"/>
      <c r="G299" s="106"/>
      <c r="J299" s="104"/>
      <c r="K299" s="104"/>
      <c r="L299" s="106"/>
      <c r="M299" s="106"/>
      <c r="N299" s="106"/>
      <c r="O299" s="104"/>
      <c r="P299" s="106"/>
      <c r="Q299" s="106"/>
      <c r="R299" s="106"/>
      <c r="V299" s="106"/>
    </row>
    <row r="300" spans="1:22" s="107" customFormat="1" x14ac:dyDescent="0.3">
      <c r="A300" s="103"/>
      <c r="B300" s="108"/>
      <c r="C300" s="103"/>
      <c r="G300" s="106"/>
      <c r="J300" s="104"/>
      <c r="K300" s="104"/>
      <c r="L300" s="106"/>
      <c r="M300" s="106"/>
      <c r="N300" s="106"/>
      <c r="O300" s="104"/>
      <c r="P300" s="106"/>
      <c r="Q300" s="106"/>
      <c r="R300" s="106"/>
      <c r="V300" s="106"/>
    </row>
    <row r="301" spans="1:22" s="107" customFormat="1" x14ac:dyDescent="0.3">
      <c r="A301" s="103"/>
      <c r="B301" s="108"/>
      <c r="C301" s="103"/>
      <c r="G301" s="106"/>
      <c r="J301" s="104"/>
      <c r="K301" s="104"/>
      <c r="L301" s="106"/>
      <c r="M301" s="106"/>
      <c r="N301" s="106"/>
      <c r="O301" s="104"/>
      <c r="P301" s="106"/>
      <c r="Q301" s="106"/>
      <c r="R301" s="106"/>
      <c r="V301" s="106"/>
    </row>
    <row r="302" spans="1:22" s="107" customFormat="1" x14ac:dyDescent="0.3">
      <c r="A302" s="103"/>
      <c r="B302" s="108"/>
      <c r="C302" s="103"/>
      <c r="G302" s="106"/>
      <c r="J302" s="104"/>
      <c r="K302" s="104"/>
      <c r="L302" s="106"/>
      <c r="M302" s="106"/>
      <c r="N302" s="106"/>
      <c r="O302" s="104"/>
      <c r="P302" s="106"/>
      <c r="Q302" s="106"/>
      <c r="R302" s="106"/>
      <c r="V302" s="106"/>
    </row>
    <row r="303" spans="1:22" s="107" customFormat="1" x14ac:dyDescent="0.3">
      <c r="A303" s="103"/>
      <c r="B303" s="108"/>
      <c r="C303" s="103"/>
      <c r="G303" s="106"/>
      <c r="J303" s="104"/>
      <c r="K303" s="104"/>
      <c r="L303" s="106"/>
      <c r="M303" s="106"/>
      <c r="N303" s="106"/>
      <c r="O303" s="104"/>
      <c r="P303" s="106"/>
      <c r="Q303" s="106"/>
      <c r="R303" s="106"/>
      <c r="V303" s="106"/>
    </row>
    <row r="304" spans="1:22" s="107" customFormat="1" x14ac:dyDescent="0.3">
      <c r="A304" s="103"/>
      <c r="B304" s="108"/>
      <c r="C304" s="103"/>
      <c r="G304" s="106"/>
      <c r="J304" s="104"/>
      <c r="K304" s="104"/>
      <c r="L304" s="106"/>
      <c r="M304" s="106"/>
      <c r="N304" s="106"/>
      <c r="O304" s="104"/>
      <c r="P304" s="106"/>
      <c r="Q304" s="106"/>
      <c r="R304" s="106"/>
      <c r="V304" s="106"/>
    </row>
    <row r="305" spans="1:22" s="107" customFormat="1" x14ac:dyDescent="0.3">
      <c r="A305" s="103"/>
      <c r="B305" s="108"/>
      <c r="C305" s="103"/>
      <c r="G305" s="106"/>
      <c r="J305" s="104"/>
      <c r="K305" s="104"/>
      <c r="L305" s="106"/>
      <c r="M305" s="106"/>
      <c r="N305" s="106"/>
      <c r="O305" s="104"/>
      <c r="P305" s="106"/>
      <c r="Q305" s="106"/>
      <c r="R305" s="106"/>
      <c r="V305" s="106"/>
    </row>
    <row r="306" spans="1:22" s="107" customFormat="1" x14ac:dyDescent="0.3">
      <c r="A306" s="103"/>
      <c r="B306" s="108"/>
      <c r="C306" s="103"/>
      <c r="G306" s="106"/>
      <c r="J306" s="104"/>
      <c r="K306" s="104"/>
      <c r="L306" s="106"/>
      <c r="M306" s="106"/>
      <c r="N306" s="106"/>
      <c r="O306" s="104"/>
      <c r="P306" s="106"/>
      <c r="Q306" s="106"/>
      <c r="R306" s="106"/>
      <c r="V306" s="106"/>
    </row>
    <row r="307" spans="1:22" s="107" customFormat="1" x14ac:dyDescent="0.3">
      <c r="A307" s="103"/>
      <c r="B307" s="108"/>
      <c r="C307" s="103"/>
      <c r="G307" s="106"/>
      <c r="J307" s="104"/>
      <c r="K307" s="104"/>
      <c r="L307" s="106"/>
      <c r="M307" s="106"/>
      <c r="N307" s="106"/>
      <c r="O307" s="104"/>
      <c r="P307" s="106"/>
      <c r="Q307" s="106"/>
      <c r="R307" s="106"/>
      <c r="V307" s="106"/>
    </row>
    <row r="308" spans="1:22" s="107" customFormat="1" x14ac:dyDescent="0.3">
      <c r="A308" s="103"/>
      <c r="B308" s="108"/>
      <c r="C308" s="103"/>
      <c r="G308" s="106"/>
      <c r="J308" s="104"/>
      <c r="K308" s="104"/>
      <c r="L308" s="106"/>
      <c r="M308" s="106"/>
      <c r="N308" s="106"/>
      <c r="O308" s="104"/>
      <c r="P308" s="106"/>
      <c r="Q308" s="106"/>
      <c r="R308" s="106"/>
      <c r="V308" s="106"/>
    </row>
    <row r="309" spans="1:22" s="107" customFormat="1" x14ac:dyDescent="0.3">
      <c r="A309" s="103"/>
      <c r="B309" s="108"/>
      <c r="C309" s="103"/>
      <c r="G309" s="106"/>
      <c r="J309" s="104"/>
      <c r="K309" s="104"/>
      <c r="L309" s="106"/>
      <c r="M309" s="106"/>
      <c r="N309" s="106"/>
      <c r="O309" s="104"/>
      <c r="P309" s="106"/>
      <c r="Q309" s="106"/>
      <c r="R309" s="106"/>
      <c r="V309" s="106"/>
    </row>
    <row r="310" spans="1:22" s="107" customFormat="1" x14ac:dyDescent="0.3">
      <c r="A310" s="103"/>
      <c r="B310" s="108"/>
      <c r="C310" s="103"/>
      <c r="G310" s="106"/>
      <c r="J310" s="104"/>
      <c r="K310" s="104"/>
      <c r="L310" s="106"/>
      <c r="M310" s="106"/>
      <c r="N310" s="106"/>
      <c r="O310" s="104"/>
      <c r="P310" s="106"/>
      <c r="Q310" s="106"/>
      <c r="R310" s="106"/>
      <c r="V310" s="106"/>
    </row>
    <row r="311" spans="1:22" s="107" customFormat="1" x14ac:dyDescent="0.3">
      <c r="A311" s="103"/>
      <c r="B311" s="108"/>
      <c r="C311" s="103"/>
      <c r="G311" s="106"/>
      <c r="J311" s="104"/>
      <c r="K311" s="104"/>
      <c r="L311" s="106"/>
      <c r="M311" s="106"/>
      <c r="N311" s="106"/>
      <c r="O311" s="104"/>
      <c r="P311" s="106"/>
      <c r="Q311" s="106"/>
      <c r="R311" s="106"/>
      <c r="V311" s="106"/>
    </row>
    <row r="312" spans="1:22" s="107" customFormat="1" x14ac:dyDescent="0.3">
      <c r="A312" s="103"/>
      <c r="B312" s="108"/>
      <c r="C312" s="103"/>
      <c r="G312" s="106"/>
      <c r="J312" s="104"/>
      <c r="K312" s="104"/>
      <c r="L312" s="106"/>
      <c r="M312" s="106"/>
      <c r="N312" s="106"/>
      <c r="O312" s="104"/>
      <c r="P312" s="106"/>
      <c r="Q312" s="106"/>
      <c r="R312" s="106"/>
      <c r="V312" s="106"/>
    </row>
    <row r="313" spans="1:22" s="107" customFormat="1" x14ac:dyDescent="0.3">
      <c r="A313" s="103"/>
      <c r="B313" s="108"/>
      <c r="C313" s="103"/>
      <c r="G313" s="106"/>
      <c r="J313" s="104"/>
      <c r="K313" s="104"/>
      <c r="L313" s="106"/>
      <c r="M313" s="106"/>
      <c r="N313" s="106"/>
      <c r="O313" s="104"/>
      <c r="P313" s="106"/>
      <c r="Q313" s="106"/>
      <c r="R313" s="106"/>
      <c r="V313" s="106"/>
    </row>
    <row r="314" spans="1:22" s="107" customFormat="1" x14ac:dyDescent="0.3">
      <c r="A314" s="103"/>
      <c r="B314" s="108"/>
      <c r="C314" s="103"/>
      <c r="G314" s="106"/>
      <c r="J314" s="104"/>
      <c r="K314" s="104"/>
      <c r="L314" s="106"/>
      <c r="M314" s="106"/>
      <c r="N314" s="106"/>
      <c r="O314" s="104"/>
      <c r="P314" s="106"/>
      <c r="Q314" s="106"/>
      <c r="R314" s="106"/>
      <c r="V314" s="106"/>
    </row>
    <row r="315" spans="1:22" s="107" customFormat="1" x14ac:dyDescent="0.3">
      <c r="A315" s="103"/>
      <c r="B315" s="108"/>
      <c r="C315" s="103"/>
      <c r="G315" s="106"/>
      <c r="J315" s="104"/>
      <c r="K315" s="104"/>
      <c r="L315" s="106"/>
      <c r="M315" s="106"/>
      <c r="N315" s="106"/>
      <c r="O315" s="104"/>
      <c r="P315" s="106"/>
      <c r="Q315" s="106"/>
      <c r="R315" s="106"/>
      <c r="V315" s="106"/>
    </row>
    <row r="316" spans="1:22" s="107" customFormat="1" x14ac:dyDescent="0.3">
      <c r="A316" s="103"/>
      <c r="B316" s="108"/>
      <c r="C316" s="103"/>
      <c r="G316" s="106"/>
      <c r="J316" s="104"/>
      <c r="K316" s="104"/>
      <c r="L316" s="106"/>
      <c r="M316" s="106"/>
      <c r="N316" s="106"/>
      <c r="O316" s="104"/>
      <c r="P316" s="106"/>
      <c r="Q316" s="106"/>
      <c r="R316" s="106"/>
      <c r="V316" s="106"/>
    </row>
    <row r="317" spans="1:22" s="107" customFormat="1" x14ac:dyDescent="0.3">
      <c r="A317" s="103"/>
      <c r="B317" s="108"/>
      <c r="C317" s="103"/>
      <c r="G317" s="106"/>
      <c r="J317" s="104"/>
      <c r="K317" s="104"/>
      <c r="L317" s="106"/>
      <c r="M317" s="106"/>
      <c r="N317" s="106"/>
      <c r="O317" s="104"/>
      <c r="P317" s="106"/>
      <c r="Q317" s="106"/>
      <c r="R317" s="106"/>
      <c r="V317" s="106"/>
    </row>
    <row r="318" spans="1:22" s="107" customFormat="1" x14ac:dyDescent="0.3">
      <c r="A318" s="103"/>
      <c r="B318" s="108"/>
      <c r="C318" s="103"/>
      <c r="G318" s="106"/>
      <c r="J318" s="104"/>
      <c r="K318" s="104"/>
      <c r="L318" s="106"/>
      <c r="M318" s="106"/>
      <c r="N318" s="106"/>
      <c r="O318" s="104"/>
      <c r="P318" s="106"/>
      <c r="Q318" s="106"/>
      <c r="R318" s="106"/>
      <c r="V318" s="106"/>
    </row>
    <row r="319" spans="1:22" s="107" customFormat="1" x14ac:dyDescent="0.3">
      <c r="A319" s="103"/>
      <c r="B319" s="108"/>
      <c r="C319" s="103"/>
      <c r="G319" s="106"/>
      <c r="J319" s="104"/>
      <c r="K319" s="104"/>
      <c r="L319" s="106"/>
      <c r="M319" s="106"/>
      <c r="N319" s="106"/>
      <c r="O319" s="104"/>
      <c r="P319" s="106"/>
      <c r="Q319" s="106"/>
      <c r="R319" s="106"/>
      <c r="V319" s="106"/>
    </row>
    <row r="320" spans="1:22" s="107" customFormat="1" x14ac:dyDescent="0.3">
      <c r="A320" s="103"/>
      <c r="B320" s="108"/>
      <c r="C320" s="103"/>
      <c r="G320" s="106"/>
      <c r="J320" s="104"/>
      <c r="K320" s="104"/>
      <c r="L320" s="106"/>
      <c r="M320" s="106"/>
      <c r="N320" s="106"/>
      <c r="O320" s="104"/>
      <c r="P320" s="106"/>
      <c r="Q320" s="106"/>
      <c r="R320" s="106"/>
      <c r="V320" s="106"/>
    </row>
    <row r="321" spans="1:22" s="107" customFormat="1" x14ac:dyDescent="0.3">
      <c r="A321" s="103"/>
      <c r="B321" s="108"/>
      <c r="C321" s="103"/>
      <c r="G321" s="106"/>
      <c r="J321" s="104"/>
      <c r="K321" s="104"/>
      <c r="L321" s="106"/>
      <c r="M321" s="106"/>
      <c r="N321" s="106"/>
      <c r="O321" s="104"/>
      <c r="P321" s="106"/>
      <c r="Q321" s="106"/>
      <c r="R321" s="106"/>
      <c r="V321" s="106"/>
    </row>
    <row r="322" spans="1:22" s="107" customFormat="1" x14ac:dyDescent="0.3">
      <c r="A322" s="103"/>
      <c r="B322" s="108"/>
      <c r="C322" s="103"/>
      <c r="G322" s="106"/>
      <c r="J322" s="104"/>
      <c r="K322" s="104"/>
      <c r="L322" s="106"/>
      <c r="M322" s="106"/>
      <c r="N322" s="106"/>
      <c r="O322" s="104"/>
      <c r="P322" s="106"/>
      <c r="Q322" s="106"/>
      <c r="R322" s="106"/>
      <c r="V322" s="106"/>
    </row>
    <row r="323" spans="1:22" s="107" customFormat="1" x14ac:dyDescent="0.3">
      <c r="A323" s="103"/>
      <c r="B323" s="108"/>
      <c r="C323" s="103"/>
      <c r="G323" s="106"/>
      <c r="J323" s="104"/>
      <c r="K323" s="104"/>
      <c r="L323" s="106"/>
      <c r="M323" s="106"/>
      <c r="N323" s="106"/>
      <c r="O323" s="104"/>
      <c r="P323" s="106"/>
      <c r="Q323" s="106"/>
      <c r="R323" s="106"/>
      <c r="V323" s="106"/>
    </row>
    <row r="324" spans="1:22" s="107" customFormat="1" x14ac:dyDescent="0.3">
      <c r="A324" s="103"/>
      <c r="B324" s="108"/>
      <c r="C324" s="103"/>
      <c r="G324" s="106"/>
      <c r="J324" s="104"/>
      <c r="K324" s="104"/>
      <c r="L324" s="106"/>
      <c r="M324" s="106"/>
      <c r="N324" s="106"/>
      <c r="O324" s="104"/>
      <c r="P324" s="106"/>
      <c r="Q324" s="106"/>
      <c r="R324" s="106"/>
      <c r="V324" s="106"/>
    </row>
    <row r="325" spans="1:22" s="107" customFormat="1" x14ac:dyDescent="0.3">
      <c r="A325" s="103"/>
      <c r="B325" s="108"/>
      <c r="C325" s="103"/>
      <c r="G325" s="106"/>
      <c r="J325" s="104"/>
      <c r="K325" s="104"/>
      <c r="L325" s="106"/>
      <c r="M325" s="106"/>
      <c r="N325" s="106"/>
      <c r="O325" s="104"/>
      <c r="P325" s="106"/>
      <c r="Q325" s="106"/>
      <c r="R325" s="106"/>
      <c r="V325" s="106"/>
    </row>
    <row r="326" spans="1:22" s="107" customFormat="1" x14ac:dyDescent="0.3">
      <c r="A326" s="103"/>
      <c r="B326" s="108"/>
      <c r="C326" s="103"/>
      <c r="G326" s="106"/>
      <c r="J326" s="104"/>
      <c r="K326" s="104"/>
      <c r="L326" s="106"/>
      <c r="M326" s="106"/>
      <c r="N326" s="106"/>
      <c r="O326" s="104"/>
      <c r="P326" s="106"/>
      <c r="Q326" s="106"/>
      <c r="R326" s="106"/>
      <c r="V326" s="106"/>
    </row>
    <row r="327" spans="1:22" s="107" customFormat="1" x14ac:dyDescent="0.3">
      <c r="A327" s="103"/>
      <c r="B327" s="108"/>
      <c r="C327" s="103"/>
      <c r="G327" s="106"/>
      <c r="J327" s="104"/>
      <c r="K327" s="104"/>
      <c r="L327" s="106"/>
      <c r="M327" s="106"/>
      <c r="N327" s="106"/>
      <c r="O327" s="104"/>
      <c r="P327" s="106"/>
      <c r="Q327" s="106"/>
      <c r="R327" s="106"/>
      <c r="V327" s="106"/>
    </row>
    <row r="328" spans="1:22" s="107" customFormat="1" x14ac:dyDescent="0.3">
      <c r="A328" s="103"/>
      <c r="B328" s="108"/>
      <c r="C328" s="103"/>
      <c r="G328" s="106"/>
      <c r="J328" s="104"/>
      <c r="K328" s="104"/>
      <c r="L328" s="106"/>
      <c r="M328" s="106"/>
      <c r="N328" s="106"/>
      <c r="O328" s="104"/>
      <c r="P328" s="106"/>
      <c r="Q328" s="106"/>
      <c r="R328" s="106"/>
      <c r="V328" s="106"/>
    </row>
    <row r="329" spans="1:22" s="107" customFormat="1" x14ac:dyDescent="0.3">
      <c r="A329" s="103"/>
      <c r="B329" s="108"/>
      <c r="C329" s="103"/>
      <c r="G329" s="106"/>
      <c r="J329" s="104"/>
      <c r="K329" s="104"/>
      <c r="L329" s="106"/>
      <c r="M329" s="106"/>
      <c r="N329" s="106"/>
      <c r="O329" s="104"/>
      <c r="P329" s="106"/>
      <c r="Q329" s="106"/>
      <c r="R329" s="106"/>
      <c r="V329" s="106"/>
    </row>
    <row r="330" spans="1:22" s="107" customFormat="1" x14ac:dyDescent="0.3">
      <c r="A330" s="103"/>
      <c r="B330" s="108"/>
      <c r="C330" s="103"/>
      <c r="G330" s="106"/>
      <c r="J330" s="104"/>
      <c r="K330" s="104"/>
      <c r="L330" s="106"/>
      <c r="M330" s="106"/>
      <c r="N330" s="106"/>
      <c r="O330" s="104"/>
      <c r="P330" s="106"/>
      <c r="Q330" s="106"/>
      <c r="R330" s="106"/>
      <c r="V330" s="106"/>
    </row>
    <row r="331" spans="1:22" s="107" customFormat="1" x14ac:dyDescent="0.3">
      <c r="A331" s="103"/>
      <c r="B331" s="108"/>
      <c r="C331" s="103"/>
      <c r="G331" s="106"/>
      <c r="J331" s="104"/>
      <c r="K331" s="104"/>
      <c r="L331" s="106"/>
      <c r="M331" s="106"/>
      <c r="N331" s="106"/>
      <c r="O331" s="104"/>
      <c r="P331" s="106"/>
      <c r="Q331" s="106"/>
      <c r="R331" s="106"/>
      <c r="V331" s="106"/>
    </row>
    <row r="332" spans="1:22" s="107" customFormat="1" x14ac:dyDescent="0.3">
      <c r="A332" s="103"/>
      <c r="B332" s="108"/>
      <c r="C332" s="103"/>
      <c r="G332" s="106"/>
      <c r="J332" s="104"/>
      <c r="K332" s="104"/>
      <c r="L332" s="106"/>
      <c r="M332" s="106"/>
      <c r="N332" s="106"/>
      <c r="O332" s="104"/>
      <c r="P332" s="106"/>
      <c r="Q332" s="106"/>
      <c r="R332" s="106"/>
      <c r="V332" s="106"/>
    </row>
    <row r="333" spans="1:22" s="107" customFormat="1" x14ac:dyDescent="0.3">
      <c r="A333" s="103"/>
      <c r="B333" s="108"/>
      <c r="C333" s="103"/>
      <c r="G333" s="106"/>
      <c r="J333" s="104"/>
      <c r="K333" s="104"/>
      <c r="L333" s="106"/>
      <c r="M333" s="106"/>
      <c r="N333" s="106"/>
      <c r="O333" s="104"/>
      <c r="P333" s="106"/>
      <c r="Q333" s="106"/>
      <c r="R333" s="106"/>
      <c r="V333" s="106"/>
    </row>
    <row r="334" spans="1:22" s="107" customFormat="1" x14ac:dyDescent="0.3">
      <c r="A334" s="103"/>
      <c r="B334" s="108"/>
      <c r="C334" s="103"/>
      <c r="G334" s="106"/>
      <c r="J334" s="104"/>
      <c r="K334" s="104"/>
      <c r="L334" s="106"/>
      <c r="M334" s="106"/>
      <c r="N334" s="106"/>
      <c r="O334" s="104"/>
      <c r="P334" s="106"/>
      <c r="Q334" s="106"/>
      <c r="R334" s="106"/>
      <c r="V334" s="106"/>
    </row>
    <row r="335" spans="1:22" s="107" customFormat="1" x14ac:dyDescent="0.3">
      <c r="A335" s="103"/>
      <c r="B335" s="108"/>
      <c r="C335" s="103"/>
      <c r="G335" s="106"/>
      <c r="J335" s="104"/>
      <c r="K335" s="104"/>
      <c r="L335" s="106"/>
      <c r="M335" s="106"/>
      <c r="N335" s="106"/>
      <c r="O335" s="104"/>
      <c r="P335" s="106"/>
      <c r="Q335" s="106"/>
      <c r="R335" s="106"/>
      <c r="V335" s="106"/>
    </row>
    <row r="336" spans="1:22" s="107" customFormat="1" x14ac:dyDescent="0.3">
      <c r="A336" s="103"/>
      <c r="B336" s="108"/>
      <c r="C336" s="103"/>
      <c r="G336" s="106"/>
      <c r="J336" s="104"/>
      <c r="K336" s="104"/>
      <c r="L336" s="106"/>
      <c r="M336" s="106"/>
      <c r="N336" s="106"/>
      <c r="O336" s="104"/>
      <c r="P336" s="106"/>
      <c r="Q336" s="106"/>
      <c r="R336" s="106"/>
      <c r="V336" s="106"/>
    </row>
    <row r="337" spans="1:22" s="107" customFormat="1" x14ac:dyDescent="0.3">
      <c r="A337" s="103"/>
      <c r="B337" s="108"/>
      <c r="C337" s="103"/>
      <c r="G337" s="106"/>
      <c r="J337" s="104"/>
      <c r="K337" s="104"/>
      <c r="L337" s="106"/>
      <c r="M337" s="106"/>
      <c r="N337" s="106"/>
      <c r="O337" s="104"/>
      <c r="P337" s="106"/>
      <c r="Q337" s="106"/>
      <c r="R337" s="106"/>
      <c r="V337" s="106"/>
    </row>
    <row r="338" spans="1:22" s="107" customFormat="1" x14ac:dyDescent="0.3">
      <c r="A338" s="103"/>
      <c r="B338" s="108"/>
      <c r="C338" s="103"/>
      <c r="G338" s="106"/>
      <c r="J338" s="104"/>
      <c r="K338" s="104"/>
      <c r="L338" s="106"/>
      <c r="M338" s="106"/>
      <c r="N338" s="106"/>
      <c r="O338" s="104"/>
      <c r="P338" s="106"/>
      <c r="Q338" s="106"/>
      <c r="R338" s="106"/>
      <c r="V338" s="106"/>
    </row>
    <row r="339" spans="1:22" s="107" customFormat="1" x14ac:dyDescent="0.3">
      <c r="A339" s="103"/>
      <c r="B339" s="108"/>
      <c r="C339" s="103"/>
      <c r="G339" s="106"/>
      <c r="J339" s="104"/>
      <c r="K339" s="104"/>
      <c r="L339" s="106"/>
      <c r="M339" s="106"/>
      <c r="N339" s="106"/>
      <c r="O339" s="104"/>
      <c r="P339" s="106"/>
      <c r="Q339" s="106"/>
      <c r="R339" s="106"/>
      <c r="V339" s="106"/>
    </row>
    <row r="340" spans="1:22" s="107" customFormat="1" x14ac:dyDescent="0.3">
      <c r="A340" s="103"/>
      <c r="B340" s="108"/>
      <c r="C340" s="103"/>
      <c r="G340" s="106"/>
      <c r="J340" s="104"/>
      <c r="K340" s="104"/>
      <c r="L340" s="106"/>
      <c r="M340" s="106"/>
      <c r="N340" s="106"/>
      <c r="O340" s="104"/>
      <c r="P340" s="106"/>
      <c r="Q340" s="106"/>
      <c r="R340" s="106"/>
      <c r="V340" s="106"/>
    </row>
    <row r="341" spans="1:22" s="107" customFormat="1" x14ac:dyDescent="0.3">
      <c r="A341" s="103"/>
      <c r="B341" s="108"/>
      <c r="C341" s="103"/>
      <c r="G341" s="106"/>
      <c r="J341" s="104"/>
      <c r="K341" s="104"/>
      <c r="L341" s="106"/>
      <c r="M341" s="106"/>
      <c r="N341" s="106"/>
      <c r="O341" s="104"/>
      <c r="P341" s="106"/>
      <c r="Q341" s="106"/>
      <c r="R341" s="106"/>
      <c r="V341" s="106"/>
    </row>
    <row r="342" spans="1:22" s="107" customFormat="1" x14ac:dyDescent="0.3">
      <c r="A342" s="103"/>
      <c r="B342" s="108"/>
      <c r="C342" s="103"/>
      <c r="G342" s="106"/>
      <c r="J342" s="104"/>
      <c r="K342" s="104"/>
      <c r="L342" s="106"/>
      <c r="M342" s="106"/>
      <c r="N342" s="106"/>
      <c r="O342" s="104"/>
      <c r="P342" s="106"/>
      <c r="Q342" s="106"/>
      <c r="R342" s="106"/>
      <c r="V342" s="106"/>
    </row>
    <row r="343" spans="1:22" s="107" customFormat="1" x14ac:dyDescent="0.3">
      <c r="A343" s="103"/>
      <c r="B343" s="108"/>
      <c r="C343" s="103"/>
      <c r="G343" s="106"/>
      <c r="J343" s="104"/>
      <c r="K343" s="104"/>
      <c r="L343" s="106"/>
      <c r="M343" s="106"/>
      <c r="N343" s="106"/>
      <c r="O343" s="104"/>
      <c r="P343" s="106"/>
      <c r="Q343" s="106"/>
      <c r="R343" s="106"/>
      <c r="V343" s="106"/>
    </row>
    <row r="344" spans="1:22" s="107" customFormat="1" x14ac:dyDescent="0.3">
      <c r="A344" s="103"/>
      <c r="B344" s="108"/>
      <c r="C344" s="103"/>
      <c r="G344" s="106"/>
      <c r="J344" s="104"/>
      <c r="K344" s="104"/>
      <c r="L344" s="106"/>
      <c r="M344" s="106"/>
      <c r="N344" s="106"/>
      <c r="O344" s="104"/>
      <c r="P344" s="106"/>
      <c r="Q344" s="106"/>
      <c r="R344" s="106"/>
      <c r="V344" s="106"/>
    </row>
    <row r="345" spans="1:22" s="107" customFormat="1" x14ac:dyDescent="0.3">
      <c r="A345" s="103"/>
      <c r="B345" s="108"/>
      <c r="C345" s="103"/>
      <c r="G345" s="106"/>
      <c r="J345" s="104"/>
      <c r="K345" s="104"/>
      <c r="L345" s="106"/>
      <c r="M345" s="106"/>
      <c r="N345" s="106"/>
      <c r="O345" s="104"/>
      <c r="P345" s="106"/>
      <c r="Q345" s="106"/>
      <c r="R345" s="106"/>
      <c r="V345" s="106"/>
    </row>
    <row r="346" spans="1:22" s="107" customFormat="1" x14ac:dyDescent="0.3">
      <c r="A346" s="103"/>
      <c r="B346" s="108"/>
      <c r="C346" s="103"/>
      <c r="G346" s="106"/>
      <c r="J346" s="104"/>
      <c r="K346" s="104"/>
      <c r="L346" s="106"/>
      <c r="M346" s="106"/>
      <c r="N346" s="106"/>
      <c r="O346" s="104"/>
      <c r="P346" s="106"/>
      <c r="Q346" s="106"/>
      <c r="R346" s="106"/>
      <c r="V346" s="106"/>
    </row>
    <row r="347" spans="1:22" s="107" customFormat="1" x14ac:dyDescent="0.3">
      <c r="A347" s="103"/>
      <c r="B347" s="108"/>
      <c r="C347" s="103"/>
      <c r="G347" s="106"/>
      <c r="J347" s="104"/>
      <c r="K347" s="104"/>
      <c r="L347" s="106"/>
      <c r="M347" s="106"/>
      <c r="N347" s="106"/>
      <c r="O347" s="104"/>
      <c r="P347" s="106"/>
      <c r="Q347" s="106"/>
      <c r="R347" s="106"/>
      <c r="V347" s="106"/>
    </row>
    <row r="348" spans="1:22" s="107" customFormat="1" x14ac:dyDescent="0.3">
      <c r="A348" s="103"/>
      <c r="B348" s="108"/>
      <c r="C348" s="103"/>
      <c r="G348" s="106"/>
      <c r="J348" s="104"/>
      <c r="K348" s="104"/>
      <c r="L348" s="106"/>
      <c r="M348" s="106"/>
      <c r="N348" s="106"/>
      <c r="O348" s="104"/>
      <c r="P348" s="106"/>
      <c r="Q348" s="106"/>
      <c r="R348" s="106"/>
      <c r="V348" s="106"/>
    </row>
    <row r="349" spans="1:22" s="107" customFormat="1" x14ac:dyDescent="0.3">
      <c r="A349" s="103"/>
      <c r="B349" s="108"/>
      <c r="C349" s="103"/>
      <c r="G349" s="106"/>
      <c r="J349" s="104"/>
      <c r="K349" s="104"/>
      <c r="L349" s="106"/>
      <c r="M349" s="106"/>
      <c r="N349" s="106"/>
      <c r="O349" s="104"/>
      <c r="P349" s="106"/>
      <c r="Q349" s="106"/>
      <c r="R349" s="106"/>
      <c r="V349" s="106"/>
    </row>
    <row r="350" spans="1:22" s="107" customFormat="1" x14ac:dyDescent="0.3">
      <c r="A350" s="103"/>
      <c r="B350" s="108"/>
      <c r="C350" s="103"/>
      <c r="G350" s="106"/>
      <c r="J350" s="104"/>
      <c r="K350" s="104"/>
      <c r="L350" s="106"/>
      <c r="M350" s="106"/>
      <c r="N350" s="106"/>
      <c r="O350" s="104"/>
      <c r="P350" s="106"/>
      <c r="Q350" s="106"/>
      <c r="R350" s="106"/>
      <c r="V350" s="106"/>
    </row>
    <row r="351" spans="1:22" s="107" customFormat="1" x14ac:dyDescent="0.3">
      <c r="A351" s="103"/>
      <c r="B351" s="108"/>
      <c r="C351" s="103"/>
      <c r="G351" s="106"/>
      <c r="J351" s="104"/>
      <c r="K351" s="104"/>
      <c r="L351" s="106"/>
      <c r="M351" s="106"/>
      <c r="N351" s="106"/>
      <c r="O351" s="104"/>
      <c r="P351" s="106"/>
      <c r="Q351" s="106"/>
      <c r="R351" s="106"/>
      <c r="V351" s="106"/>
    </row>
    <row r="352" spans="1:22" s="107" customFormat="1" x14ac:dyDescent="0.3">
      <c r="A352" s="103"/>
      <c r="B352" s="108"/>
      <c r="C352" s="103"/>
      <c r="G352" s="106"/>
      <c r="J352" s="104"/>
      <c r="K352" s="104"/>
      <c r="L352" s="106"/>
      <c r="M352" s="106"/>
      <c r="N352" s="106"/>
      <c r="O352" s="104"/>
      <c r="P352" s="106"/>
      <c r="Q352" s="106"/>
      <c r="R352" s="106"/>
      <c r="V352" s="106"/>
    </row>
    <row r="353" spans="1:22" s="107" customFormat="1" x14ac:dyDescent="0.3">
      <c r="A353" s="103"/>
      <c r="B353" s="108"/>
      <c r="C353" s="103"/>
      <c r="G353" s="106"/>
      <c r="J353" s="104"/>
      <c r="K353" s="104"/>
      <c r="L353" s="106"/>
      <c r="M353" s="106"/>
      <c r="N353" s="106"/>
      <c r="O353" s="104"/>
      <c r="P353" s="106"/>
      <c r="Q353" s="106"/>
      <c r="R353" s="106"/>
      <c r="V353" s="106"/>
    </row>
    <row r="354" spans="1:22" s="107" customFormat="1" x14ac:dyDescent="0.3">
      <c r="A354" s="103"/>
      <c r="B354" s="108"/>
      <c r="C354" s="103"/>
      <c r="G354" s="106"/>
      <c r="J354" s="104"/>
      <c r="K354" s="104"/>
      <c r="L354" s="106"/>
      <c r="M354" s="106"/>
      <c r="N354" s="106"/>
      <c r="O354" s="104"/>
      <c r="P354" s="106"/>
      <c r="Q354" s="106"/>
      <c r="R354" s="106"/>
      <c r="V354" s="106"/>
    </row>
    <row r="355" spans="1:22" s="107" customFormat="1" x14ac:dyDescent="0.3">
      <c r="A355" s="103"/>
      <c r="B355" s="108"/>
      <c r="C355" s="103"/>
      <c r="G355" s="106"/>
      <c r="J355" s="104"/>
      <c r="K355" s="104"/>
      <c r="L355" s="106"/>
      <c r="M355" s="106"/>
      <c r="N355" s="106"/>
      <c r="O355" s="104"/>
      <c r="P355" s="106"/>
      <c r="Q355" s="106"/>
      <c r="R355" s="106"/>
      <c r="V355" s="106"/>
    </row>
    <row r="356" spans="1:22" s="107" customFormat="1" x14ac:dyDescent="0.3">
      <c r="A356" s="103"/>
      <c r="B356" s="108"/>
      <c r="C356" s="103"/>
      <c r="G356" s="106"/>
      <c r="J356" s="104"/>
      <c r="K356" s="104"/>
      <c r="L356" s="106"/>
      <c r="M356" s="106"/>
      <c r="N356" s="106"/>
      <c r="O356" s="104"/>
      <c r="P356" s="106"/>
      <c r="Q356" s="106"/>
      <c r="R356" s="106"/>
      <c r="V356" s="106"/>
    </row>
    <row r="357" spans="1:22" s="107" customFormat="1" x14ac:dyDescent="0.3">
      <c r="A357" s="103"/>
      <c r="B357" s="108"/>
      <c r="C357" s="103"/>
      <c r="G357" s="106"/>
      <c r="J357" s="104"/>
      <c r="K357" s="104"/>
      <c r="L357" s="106"/>
      <c r="M357" s="106"/>
      <c r="N357" s="106"/>
      <c r="O357" s="104"/>
      <c r="P357" s="106"/>
      <c r="Q357" s="106"/>
      <c r="R357" s="106"/>
      <c r="V357" s="106"/>
    </row>
    <row r="358" spans="1:22" s="107" customFormat="1" x14ac:dyDescent="0.3">
      <c r="A358" s="103"/>
      <c r="B358" s="108"/>
      <c r="C358" s="103"/>
      <c r="G358" s="106"/>
      <c r="J358" s="104"/>
      <c r="K358" s="104"/>
      <c r="L358" s="106"/>
      <c r="M358" s="106"/>
      <c r="N358" s="106"/>
      <c r="O358" s="104"/>
      <c r="P358" s="106"/>
      <c r="Q358" s="106"/>
      <c r="R358" s="106"/>
      <c r="V358" s="106"/>
    </row>
    <row r="359" spans="1:22" s="107" customFormat="1" x14ac:dyDescent="0.3">
      <c r="A359" s="103"/>
      <c r="B359" s="108"/>
      <c r="C359" s="103"/>
      <c r="G359" s="106"/>
      <c r="J359" s="104"/>
      <c r="K359" s="104"/>
      <c r="L359" s="106"/>
      <c r="M359" s="106"/>
      <c r="N359" s="106"/>
      <c r="O359" s="104"/>
      <c r="P359" s="106"/>
      <c r="Q359" s="106"/>
      <c r="R359" s="106"/>
      <c r="V359" s="106"/>
    </row>
    <row r="360" spans="1:22" s="107" customFormat="1" x14ac:dyDescent="0.3">
      <c r="A360" s="103"/>
      <c r="B360" s="108"/>
      <c r="C360" s="103"/>
      <c r="G360" s="106"/>
      <c r="J360" s="104"/>
      <c r="K360" s="104"/>
      <c r="L360" s="106"/>
      <c r="M360" s="106"/>
      <c r="N360" s="106"/>
      <c r="O360" s="104"/>
      <c r="P360" s="106"/>
      <c r="Q360" s="106"/>
      <c r="R360" s="106"/>
      <c r="V360" s="106"/>
    </row>
    <row r="361" spans="1:22" s="107" customFormat="1" x14ac:dyDescent="0.3">
      <c r="A361" s="103"/>
      <c r="B361" s="108"/>
      <c r="C361" s="103"/>
      <c r="G361" s="106"/>
      <c r="J361" s="104"/>
      <c r="K361" s="104"/>
      <c r="L361" s="106"/>
      <c r="M361" s="106"/>
      <c r="N361" s="106"/>
      <c r="O361" s="104"/>
      <c r="P361" s="106"/>
      <c r="Q361" s="106"/>
      <c r="R361" s="106"/>
      <c r="V361" s="106"/>
    </row>
    <row r="362" spans="1:22" s="107" customFormat="1" x14ac:dyDescent="0.3">
      <c r="A362" s="103"/>
      <c r="B362" s="108"/>
      <c r="C362" s="103"/>
      <c r="G362" s="106"/>
      <c r="J362" s="104"/>
      <c r="K362" s="104"/>
      <c r="L362" s="106"/>
      <c r="M362" s="106"/>
      <c r="N362" s="106"/>
      <c r="O362" s="104"/>
      <c r="P362" s="106"/>
      <c r="Q362" s="106"/>
      <c r="R362" s="106"/>
      <c r="V362" s="106"/>
    </row>
    <row r="363" spans="1:22" s="107" customFormat="1" x14ac:dyDescent="0.3">
      <c r="A363" s="103"/>
      <c r="B363" s="108"/>
      <c r="C363" s="103"/>
      <c r="G363" s="106"/>
      <c r="J363" s="104"/>
      <c r="K363" s="104"/>
      <c r="L363" s="106"/>
      <c r="M363" s="106"/>
      <c r="N363" s="106"/>
      <c r="O363" s="104"/>
      <c r="P363" s="106"/>
      <c r="Q363" s="106"/>
      <c r="R363" s="106"/>
      <c r="V363" s="106"/>
    </row>
    <row r="364" spans="1:22" s="107" customFormat="1" x14ac:dyDescent="0.3">
      <c r="A364" s="103"/>
      <c r="B364" s="108"/>
      <c r="C364" s="103"/>
      <c r="G364" s="106"/>
      <c r="J364" s="104"/>
      <c r="K364" s="104"/>
      <c r="L364" s="106"/>
      <c r="M364" s="106"/>
      <c r="N364" s="106"/>
      <c r="O364" s="104"/>
      <c r="P364" s="106"/>
      <c r="Q364" s="106"/>
      <c r="R364" s="106"/>
      <c r="V364" s="106"/>
    </row>
    <row r="365" spans="1:22" s="107" customFormat="1" x14ac:dyDescent="0.3">
      <c r="A365" s="103"/>
      <c r="B365" s="108"/>
      <c r="C365" s="103"/>
      <c r="G365" s="106"/>
      <c r="J365" s="104"/>
      <c r="K365" s="104"/>
      <c r="L365" s="106"/>
      <c r="M365" s="106"/>
      <c r="N365" s="106"/>
      <c r="O365" s="104"/>
      <c r="P365" s="106"/>
      <c r="Q365" s="106"/>
      <c r="R365" s="106"/>
      <c r="V365" s="106"/>
    </row>
    <row r="366" spans="1:22" s="107" customFormat="1" x14ac:dyDescent="0.3">
      <c r="A366" s="103"/>
      <c r="B366" s="108"/>
      <c r="C366" s="103"/>
      <c r="G366" s="106"/>
      <c r="J366" s="104"/>
      <c r="K366" s="104"/>
      <c r="L366" s="106"/>
      <c r="M366" s="106"/>
      <c r="N366" s="106"/>
      <c r="O366" s="104"/>
      <c r="P366" s="106"/>
      <c r="Q366" s="106"/>
      <c r="R366" s="106"/>
      <c r="V366" s="106"/>
    </row>
    <row r="367" spans="1:22" s="107" customFormat="1" x14ac:dyDescent="0.3">
      <c r="A367" s="103"/>
      <c r="B367" s="108"/>
      <c r="C367" s="103"/>
      <c r="G367" s="106"/>
      <c r="J367" s="104"/>
      <c r="K367" s="104"/>
      <c r="L367" s="106"/>
      <c r="M367" s="106"/>
      <c r="N367" s="106"/>
      <c r="O367" s="104"/>
      <c r="P367" s="106"/>
      <c r="Q367" s="106"/>
      <c r="R367" s="106"/>
      <c r="V367" s="106"/>
    </row>
    <row r="368" spans="1:22" s="107" customFormat="1" x14ac:dyDescent="0.3">
      <c r="A368" s="103"/>
      <c r="B368" s="108"/>
      <c r="C368" s="103"/>
      <c r="G368" s="106"/>
      <c r="J368" s="104"/>
      <c r="K368" s="104"/>
      <c r="L368" s="106"/>
      <c r="M368" s="106"/>
      <c r="N368" s="106"/>
      <c r="O368" s="104"/>
      <c r="P368" s="106"/>
      <c r="Q368" s="106"/>
      <c r="R368" s="106"/>
      <c r="V368" s="106"/>
    </row>
    <row r="369" spans="1:22" s="107" customFormat="1" x14ac:dyDescent="0.3">
      <c r="A369" s="103"/>
      <c r="B369" s="108"/>
      <c r="C369" s="103"/>
      <c r="G369" s="106"/>
      <c r="J369" s="104"/>
      <c r="K369" s="104"/>
      <c r="L369" s="106"/>
      <c r="M369" s="106"/>
      <c r="N369" s="106"/>
      <c r="O369" s="104"/>
      <c r="P369" s="106"/>
      <c r="Q369" s="106"/>
      <c r="R369" s="106"/>
      <c r="V369" s="106"/>
    </row>
    <row r="370" spans="1:22" s="107" customFormat="1" x14ac:dyDescent="0.3">
      <c r="A370" s="103"/>
      <c r="B370" s="108"/>
      <c r="C370" s="103"/>
      <c r="G370" s="106"/>
      <c r="J370" s="104"/>
      <c r="K370" s="104"/>
      <c r="L370" s="106"/>
      <c r="M370" s="106"/>
      <c r="N370" s="106"/>
      <c r="O370" s="104"/>
      <c r="P370" s="106"/>
      <c r="Q370" s="106"/>
      <c r="R370" s="106"/>
      <c r="V370" s="106"/>
    </row>
    <row r="371" spans="1:22" s="107" customFormat="1" x14ac:dyDescent="0.3">
      <c r="A371" s="103"/>
      <c r="B371" s="108"/>
      <c r="C371" s="103"/>
      <c r="G371" s="106"/>
      <c r="J371" s="104"/>
      <c r="K371" s="104"/>
      <c r="L371" s="106"/>
      <c r="M371" s="106"/>
      <c r="N371" s="106"/>
      <c r="O371" s="104"/>
      <c r="P371" s="106"/>
      <c r="Q371" s="106"/>
      <c r="R371" s="106"/>
      <c r="V371" s="106"/>
    </row>
    <row r="372" spans="1:22" s="107" customFormat="1" x14ac:dyDescent="0.3">
      <c r="A372" s="103"/>
      <c r="B372" s="108"/>
      <c r="C372" s="103"/>
      <c r="G372" s="106"/>
      <c r="J372" s="104"/>
      <c r="K372" s="104"/>
      <c r="L372" s="106"/>
      <c r="M372" s="106"/>
      <c r="N372" s="106"/>
      <c r="O372" s="104"/>
      <c r="P372" s="106"/>
      <c r="Q372" s="106"/>
      <c r="R372" s="106"/>
      <c r="V372" s="106"/>
    </row>
    <row r="373" spans="1:22" s="107" customFormat="1" x14ac:dyDescent="0.3">
      <c r="A373" s="103"/>
      <c r="B373" s="108"/>
      <c r="C373" s="103"/>
      <c r="G373" s="106"/>
      <c r="J373" s="104"/>
      <c r="K373" s="104"/>
      <c r="L373" s="106"/>
      <c r="M373" s="106"/>
      <c r="N373" s="106"/>
      <c r="O373" s="104"/>
      <c r="P373" s="106"/>
      <c r="Q373" s="106"/>
      <c r="R373" s="106"/>
      <c r="V373" s="106"/>
    </row>
    <row r="374" spans="1:22" s="107" customFormat="1" x14ac:dyDescent="0.3">
      <c r="A374" s="103"/>
      <c r="B374" s="108"/>
      <c r="C374" s="103"/>
      <c r="G374" s="106"/>
      <c r="J374" s="104"/>
      <c r="K374" s="104"/>
      <c r="L374" s="106"/>
      <c r="M374" s="106"/>
      <c r="N374" s="106"/>
      <c r="O374" s="104"/>
      <c r="P374" s="106"/>
      <c r="Q374" s="106"/>
      <c r="R374" s="106"/>
      <c r="V374" s="106"/>
    </row>
    <row r="375" spans="1:22" s="107" customFormat="1" x14ac:dyDescent="0.3">
      <c r="A375" s="103"/>
      <c r="B375" s="108"/>
      <c r="C375" s="103"/>
      <c r="G375" s="106"/>
      <c r="J375" s="104"/>
      <c r="K375" s="104"/>
      <c r="L375" s="106"/>
      <c r="M375" s="106"/>
      <c r="N375" s="106"/>
      <c r="O375" s="104"/>
      <c r="P375" s="106"/>
      <c r="Q375" s="106"/>
      <c r="R375" s="106"/>
      <c r="V375" s="106"/>
    </row>
    <row r="376" spans="1:22" s="107" customFormat="1" x14ac:dyDescent="0.3">
      <c r="A376" s="103"/>
      <c r="B376" s="108"/>
      <c r="C376" s="103"/>
      <c r="G376" s="106"/>
      <c r="J376" s="104"/>
      <c r="K376" s="104"/>
      <c r="L376" s="106"/>
      <c r="M376" s="106"/>
      <c r="N376" s="106"/>
      <c r="O376" s="104"/>
      <c r="P376" s="106"/>
      <c r="Q376" s="106"/>
      <c r="R376" s="106"/>
      <c r="V376" s="106"/>
    </row>
    <row r="377" spans="1:22" s="107" customFormat="1" x14ac:dyDescent="0.3">
      <c r="A377" s="103"/>
      <c r="B377" s="108"/>
      <c r="C377" s="103"/>
      <c r="G377" s="106"/>
      <c r="J377" s="104"/>
      <c r="K377" s="104"/>
      <c r="L377" s="106"/>
      <c r="M377" s="106"/>
      <c r="N377" s="106"/>
      <c r="O377" s="104"/>
      <c r="P377" s="106"/>
      <c r="Q377" s="106"/>
      <c r="R377" s="106"/>
      <c r="V377" s="106"/>
    </row>
    <row r="378" spans="1:22" s="107" customFormat="1" x14ac:dyDescent="0.3">
      <c r="A378" s="103"/>
      <c r="B378" s="108"/>
      <c r="C378" s="103"/>
      <c r="G378" s="106"/>
      <c r="J378" s="104"/>
      <c r="K378" s="104"/>
      <c r="L378" s="106"/>
      <c r="M378" s="106"/>
      <c r="N378" s="106"/>
      <c r="O378" s="104"/>
      <c r="P378" s="106"/>
      <c r="Q378" s="106"/>
      <c r="R378" s="106"/>
      <c r="V378" s="106"/>
    </row>
    <row r="379" spans="1:22" s="107" customFormat="1" x14ac:dyDescent="0.3">
      <c r="A379" s="103"/>
      <c r="B379" s="108"/>
      <c r="C379" s="103"/>
      <c r="G379" s="106"/>
      <c r="J379" s="104"/>
      <c r="K379" s="104"/>
      <c r="L379" s="106"/>
      <c r="M379" s="106"/>
      <c r="N379" s="106"/>
      <c r="O379" s="104"/>
      <c r="P379" s="106"/>
      <c r="Q379" s="106"/>
      <c r="R379" s="106"/>
      <c r="V379" s="106"/>
    </row>
    <row r="380" spans="1:22" s="107" customFormat="1" x14ac:dyDescent="0.3">
      <c r="A380" s="103"/>
      <c r="B380" s="108"/>
      <c r="C380" s="103"/>
      <c r="G380" s="106"/>
      <c r="J380" s="104"/>
      <c r="K380" s="104"/>
      <c r="L380" s="106"/>
      <c r="M380" s="106"/>
      <c r="N380" s="106"/>
      <c r="O380" s="104"/>
      <c r="P380" s="106"/>
      <c r="Q380" s="106"/>
      <c r="R380" s="106"/>
      <c r="V380" s="106"/>
    </row>
    <row r="381" spans="1:22" s="107" customFormat="1" x14ac:dyDescent="0.3">
      <c r="A381" s="103"/>
      <c r="B381" s="108"/>
      <c r="C381" s="103"/>
      <c r="G381" s="106"/>
      <c r="J381" s="104"/>
      <c r="K381" s="104"/>
      <c r="L381" s="106"/>
      <c r="M381" s="106"/>
      <c r="N381" s="106"/>
      <c r="O381" s="104"/>
      <c r="P381" s="106"/>
      <c r="Q381" s="106"/>
      <c r="R381" s="106"/>
      <c r="V381" s="106"/>
    </row>
    <row r="382" spans="1:22" s="107" customFormat="1" x14ac:dyDescent="0.3">
      <c r="A382" s="103"/>
      <c r="B382" s="108"/>
      <c r="C382" s="103"/>
      <c r="G382" s="106"/>
      <c r="J382" s="104"/>
      <c r="K382" s="104"/>
      <c r="L382" s="106"/>
      <c r="M382" s="106"/>
      <c r="N382" s="106"/>
      <c r="O382" s="104"/>
      <c r="P382" s="106"/>
      <c r="Q382" s="106"/>
      <c r="R382" s="106"/>
      <c r="V382" s="106"/>
    </row>
    <row r="383" spans="1:22" s="107" customFormat="1" x14ac:dyDescent="0.3">
      <c r="A383" s="103"/>
      <c r="B383" s="108"/>
      <c r="C383" s="103"/>
      <c r="G383" s="106"/>
      <c r="J383" s="104"/>
      <c r="K383" s="104"/>
      <c r="L383" s="106"/>
      <c r="M383" s="106"/>
      <c r="N383" s="106"/>
      <c r="O383" s="104"/>
      <c r="P383" s="106"/>
      <c r="Q383" s="106"/>
      <c r="R383" s="106"/>
      <c r="V383" s="106"/>
    </row>
    <row r="384" spans="1:22" s="107" customFormat="1" x14ac:dyDescent="0.3">
      <c r="A384" s="103"/>
      <c r="B384" s="108"/>
      <c r="C384" s="103"/>
      <c r="G384" s="106"/>
      <c r="J384" s="104"/>
      <c r="K384" s="104"/>
      <c r="L384" s="106"/>
      <c r="M384" s="106"/>
      <c r="N384" s="106"/>
      <c r="O384" s="104"/>
      <c r="P384" s="106"/>
      <c r="Q384" s="106"/>
      <c r="R384" s="106"/>
      <c r="V384" s="106"/>
    </row>
    <row r="385" spans="1:22" s="107" customFormat="1" x14ac:dyDescent="0.3">
      <c r="A385" s="103"/>
      <c r="B385" s="108"/>
      <c r="C385" s="103"/>
      <c r="G385" s="106"/>
      <c r="J385" s="104"/>
      <c r="K385" s="104"/>
      <c r="L385" s="106"/>
      <c r="M385" s="106"/>
      <c r="N385" s="106"/>
      <c r="O385" s="104"/>
      <c r="P385" s="106"/>
      <c r="Q385" s="106"/>
      <c r="R385" s="106"/>
      <c r="V385" s="106"/>
    </row>
    <row r="386" spans="1:22" s="107" customFormat="1" x14ac:dyDescent="0.3">
      <c r="A386" s="103"/>
      <c r="B386" s="108"/>
      <c r="C386" s="103"/>
      <c r="G386" s="106"/>
      <c r="J386" s="104"/>
      <c r="K386" s="104"/>
      <c r="L386" s="106"/>
      <c r="M386" s="106"/>
      <c r="N386" s="106"/>
      <c r="O386" s="104"/>
      <c r="P386" s="106"/>
      <c r="Q386" s="106"/>
      <c r="R386" s="106"/>
      <c r="V386" s="106"/>
    </row>
    <row r="387" spans="1:22" s="107" customFormat="1" x14ac:dyDescent="0.3">
      <c r="A387" s="103"/>
      <c r="B387" s="108"/>
      <c r="C387" s="103"/>
      <c r="G387" s="106"/>
      <c r="J387" s="104"/>
      <c r="K387" s="104"/>
      <c r="L387" s="106"/>
      <c r="M387" s="106"/>
      <c r="N387" s="106"/>
      <c r="O387" s="104"/>
      <c r="P387" s="106"/>
      <c r="Q387" s="106"/>
      <c r="R387" s="106"/>
      <c r="V387" s="106"/>
    </row>
    <row r="388" spans="1:22" s="107" customFormat="1" x14ac:dyDescent="0.3">
      <c r="A388" s="103"/>
      <c r="B388" s="108"/>
      <c r="C388" s="103"/>
      <c r="G388" s="106"/>
      <c r="J388" s="104"/>
      <c r="K388" s="104"/>
      <c r="L388" s="106"/>
      <c r="M388" s="106"/>
      <c r="N388" s="106"/>
      <c r="O388" s="104"/>
      <c r="P388" s="106"/>
      <c r="Q388" s="106"/>
      <c r="R388" s="106"/>
      <c r="V388" s="106"/>
    </row>
    <row r="389" spans="1:22" s="107" customFormat="1" x14ac:dyDescent="0.3">
      <c r="A389" s="103"/>
      <c r="B389" s="108"/>
      <c r="C389" s="103"/>
      <c r="G389" s="106"/>
      <c r="J389" s="104"/>
      <c r="K389" s="104"/>
      <c r="L389" s="106"/>
      <c r="M389" s="106"/>
      <c r="N389" s="106"/>
      <c r="O389" s="104"/>
      <c r="P389" s="106"/>
      <c r="Q389" s="106"/>
      <c r="R389" s="106"/>
      <c r="V389" s="106"/>
    </row>
    <row r="390" spans="1:22" s="107" customFormat="1" x14ac:dyDescent="0.3">
      <c r="A390" s="103"/>
      <c r="B390" s="108"/>
      <c r="C390" s="103"/>
      <c r="G390" s="106"/>
      <c r="J390" s="104"/>
      <c r="K390" s="104"/>
      <c r="L390" s="106"/>
      <c r="M390" s="106"/>
      <c r="N390" s="106"/>
      <c r="O390" s="104"/>
      <c r="P390" s="106"/>
      <c r="Q390" s="106"/>
      <c r="R390" s="106"/>
      <c r="V390" s="106"/>
    </row>
    <row r="391" spans="1:22" s="107" customFormat="1" x14ac:dyDescent="0.3">
      <c r="A391" s="103"/>
      <c r="B391" s="108"/>
      <c r="C391" s="103"/>
      <c r="G391" s="106"/>
      <c r="J391" s="104"/>
      <c r="K391" s="104"/>
      <c r="L391" s="106"/>
      <c r="M391" s="106"/>
      <c r="N391" s="106"/>
      <c r="O391" s="104"/>
      <c r="P391" s="106"/>
      <c r="Q391" s="106"/>
      <c r="R391" s="106"/>
      <c r="V391" s="106"/>
    </row>
    <row r="392" spans="1:22" s="107" customFormat="1" x14ac:dyDescent="0.3">
      <c r="A392" s="103"/>
      <c r="B392" s="108"/>
      <c r="C392" s="103"/>
      <c r="G392" s="106"/>
      <c r="J392" s="104"/>
      <c r="K392" s="104"/>
      <c r="L392" s="106"/>
      <c r="M392" s="106"/>
      <c r="N392" s="106"/>
      <c r="O392" s="104"/>
      <c r="P392" s="106"/>
      <c r="Q392" s="106"/>
      <c r="R392" s="106"/>
      <c r="V392" s="106"/>
    </row>
    <row r="393" spans="1:22" s="107" customFormat="1" x14ac:dyDescent="0.3">
      <c r="A393" s="103"/>
      <c r="B393" s="108"/>
      <c r="C393" s="103"/>
      <c r="G393" s="106"/>
      <c r="J393" s="104"/>
      <c r="K393" s="104"/>
      <c r="L393" s="106"/>
      <c r="M393" s="106"/>
      <c r="N393" s="106"/>
      <c r="O393" s="104"/>
      <c r="P393" s="106"/>
      <c r="Q393" s="106"/>
      <c r="R393" s="106"/>
      <c r="V393" s="106"/>
    </row>
    <row r="394" spans="1:22" s="107" customFormat="1" x14ac:dyDescent="0.3">
      <c r="A394" s="103"/>
      <c r="B394" s="108"/>
      <c r="C394" s="103"/>
      <c r="G394" s="106"/>
      <c r="J394" s="104"/>
      <c r="K394" s="104"/>
      <c r="L394" s="106"/>
      <c r="M394" s="106"/>
      <c r="N394" s="106"/>
      <c r="O394" s="104"/>
      <c r="P394" s="106"/>
      <c r="Q394" s="106"/>
      <c r="R394" s="106"/>
      <c r="V394" s="106"/>
    </row>
    <row r="395" spans="1:22" s="107" customFormat="1" x14ac:dyDescent="0.3">
      <c r="A395" s="103"/>
      <c r="B395" s="108"/>
      <c r="C395" s="103"/>
      <c r="G395" s="106"/>
      <c r="J395" s="104"/>
      <c r="K395" s="104"/>
      <c r="L395" s="106"/>
      <c r="M395" s="106"/>
      <c r="N395" s="106"/>
      <c r="O395" s="104"/>
      <c r="P395" s="106"/>
      <c r="Q395" s="106"/>
      <c r="R395" s="106"/>
      <c r="V395" s="106"/>
    </row>
    <row r="396" spans="1:22" s="107" customFormat="1" x14ac:dyDescent="0.3">
      <c r="A396" s="103"/>
      <c r="B396" s="108"/>
      <c r="C396" s="103"/>
      <c r="G396" s="106"/>
      <c r="J396" s="104"/>
      <c r="K396" s="104"/>
      <c r="L396" s="106"/>
      <c r="M396" s="106"/>
      <c r="N396" s="106"/>
      <c r="O396" s="104"/>
      <c r="P396" s="106"/>
      <c r="Q396" s="106"/>
      <c r="R396" s="106"/>
      <c r="V396" s="106"/>
    </row>
    <row r="397" spans="1:22" s="107" customFormat="1" x14ac:dyDescent="0.3">
      <c r="A397" s="103"/>
      <c r="B397" s="108"/>
      <c r="C397" s="103"/>
      <c r="G397" s="106"/>
      <c r="J397" s="104"/>
      <c r="K397" s="104"/>
      <c r="L397" s="106"/>
      <c r="M397" s="106"/>
      <c r="N397" s="106"/>
      <c r="O397" s="104"/>
      <c r="P397" s="106"/>
      <c r="Q397" s="106"/>
      <c r="R397" s="106"/>
      <c r="V397" s="106"/>
    </row>
    <row r="398" spans="1:22" s="107" customFormat="1" x14ac:dyDescent="0.3">
      <c r="A398" s="103"/>
      <c r="B398" s="108"/>
      <c r="C398" s="103"/>
      <c r="G398" s="106"/>
      <c r="J398" s="104"/>
      <c r="K398" s="104"/>
      <c r="L398" s="106"/>
      <c r="M398" s="106"/>
      <c r="N398" s="106"/>
      <c r="O398" s="104"/>
      <c r="P398" s="106"/>
      <c r="Q398" s="106"/>
      <c r="R398" s="106"/>
      <c r="V398" s="106"/>
    </row>
    <row r="399" spans="1:22" s="107" customFormat="1" x14ac:dyDescent="0.3">
      <c r="A399" s="103"/>
      <c r="B399" s="108"/>
      <c r="C399" s="103"/>
      <c r="G399" s="106"/>
      <c r="J399" s="104"/>
      <c r="K399" s="104"/>
      <c r="L399" s="106"/>
      <c r="M399" s="106"/>
      <c r="N399" s="106"/>
      <c r="O399" s="104"/>
      <c r="P399" s="106"/>
      <c r="Q399" s="106"/>
      <c r="R399" s="106"/>
      <c r="V399" s="106"/>
    </row>
    <row r="400" spans="1:22" s="107" customFormat="1" x14ac:dyDescent="0.3">
      <c r="A400" s="103"/>
      <c r="B400" s="108"/>
      <c r="C400" s="103"/>
      <c r="G400" s="106"/>
      <c r="J400" s="104"/>
      <c r="K400" s="104"/>
      <c r="L400" s="106"/>
      <c r="M400" s="106"/>
      <c r="N400" s="106"/>
      <c r="O400" s="104"/>
      <c r="P400" s="106"/>
      <c r="Q400" s="106"/>
      <c r="R400" s="106"/>
      <c r="V400" s="106"/>
    </row>
    <row r="401" spans="1:22" s="107" customFormat="1" x14ac:dyDescent="0.3">
      <c r="A401" s="103"/>
      <c r="B401" s="108"/>
      <c r="C401" s="103"/>
      <c r="G401" s="106"/>
      <c r="J401" s="104"/>
      <c r="K401" s="104"/>
      <c r="L401" s="106"/>
      <c r="M401" s="106"/>
      <c r="N401" s="106"/>
      <c r="O401" s="104"/>
      <c r="P401" s="106"/>
      <c r="Q401" s="106"/>
      <c r="R401" s="106"/>
      <c r="V401" s="106"/>
    </row>
    <row r="402" spans="1:22" s="107" customFormat="1" x14ac:dyDescent="0.3">
      <c r="A402" s="103"/>
      <c r="B402" s="108"/>
      <c r="C402" s="103"/>
      <c r="G402" s="106"/>
      <c r="J402" s="104"/>
      <c r="K402" s="104"/>
      <c r="L402" s="106"/>
      <c r="M402" s="106"/>
      <c r="N402" s="106"/>
      <c r="O402" s="104"/>
      <c r="P402" s="106"/>
      <c r="Q402" s="106"/>
      <c r="R402" s="106"/>
      <c r="V402" s="106"/>
    </row>
    <row r="403" spans="1:22" s="107" customFormat="1" x14ac:dyDescent="0.3">
      <c r="A403" s="103"/>
      <c r="B403" s="108"/>
      <c r="C403" s="103"/>
      <c r="G403" s="106"/>
      <c r="J403" s="104"/>
      <c r="K403" s="104"/>
      <c r="L403" s="106"/>
      <c r="M403" s="106"/>
      <c r="N403" s="106"/>
      <c r="O403" s="104"/>
      <c r="P403" s="106"/>
      <c r="Q403" s="106"/>
      <c r="R403" s="106"/>
      <c r="V403" s="106"/>
    </row>
    <row r="404" spans="1:22" s="107" customFormat="1" x14ac:dyDescent="0.3">
      <c r="A404" s="103"/>
      <c r="B404" s="108"/>
      <c r="C404" s="103"/>
      <c r="G404" s="106"/>
      <c r="J404" s="104"/>
      <c r="K404" s="104"/>
      <c r="L404" s="106"/>
      <c r="M404" s="106"/>
      <c r="N404" s="106"/>
      <c r="O404" s="104"/>
      <c r="P404" s="106"/>
      <c r="Q404" s="106"/>
      <c r="R404" s="106"/>
      <c r="V404" s="106"/>
    </row>
    <row r="405" spans="1:22" s="107" customFormat="1" x14ac:dyDescent="0.3">
      <c r="A405" s="103"/>
      <c r="B405" s="108"/>
      <c r="C405" s="103"/>
      <c r="G405" s="106"/>
      <c r="J405" s="104"/>
      <c r="K405" s="104"/>
      <c r="L405" s="106"/>
      <c r="M405" s="106"/>
      <c r="N405" s="106"/>
      <c r="O405" s="104"/>
      <c r="P405" s="106"/>
      <c r="Q405" s="106"/>
      <c r="R405" s="106"/>
      <c r="V405" s="106"/>
    </row>
    <row r="406" spans="1:22" s="107" customFormat="1" x14ac:dyDescent="0.3">
      <c r="A406" s="103"/>
      <c r="B406" s="108"/>
      <c r="C406" s="103"/>
      <c r="G406" s="106"/>
      <c r="J406" s="104"/>
      <c r="K406" s="104"/>
      <c r="L406" s="106"/>
      <c r="M406" s="106"/>
      <c r="N406" s="106"/>
      <c r="O406" s="104"/>
      <c r="P406" s="106"/>
      <c r="Q406" s="106"/>
      <c r="R406" s="106"/>
      <c r="V406" s="106"/>
    </row>
    <row r="407" spans="1:22" s="107" customFormat="1" x14ac:dyDescent="0.3">
      <c r="A407" s="103"/>
      <c r="B407" s="108"/>
      <c r="C407" s="103"/>
      <c r="G407" s="106"/>
      <c r="J407" s="104"/>
      <c r="K407" s="104"/>
      <c r="L407" s="106"/>
      <c r="M407" s="106"/>
      <c r="N407" s="106"/>
      <c r="O407" s="104"/>
      <c r="P407" s="106"/>
      <c r="Q407" s="106"/>
      <c r="R407" s="106"/>
      <c r="V407" s="106"/>
    </row>
    <row r="408" spans="1:22" s="107" customFormat="1" x14ac:dyDescent="0.3">
      <c r="A408" s="103"/>
      <c r="B408" s="108"/>
      <c r="C408" s="103"/>
      <c r="G408" s="106"/>
      <c r="J408" s="104"/>
      <c r="K408" s="104"/>
      <c r="L408" s="106"/>
      <c r="M408" s="106"/>
      <c r="N408" s="106"/>
      <c r="O408" s="104"/>
      <c r="P408" s="106"/>
      <c r="Q408" s="106"/>
      <c r="R408" s="106"/>
      <c r="V408" s="106"/>
    </row>
    <row r="409" spans="1:22" s="107" customFormat="1" x14ac:dyDescent="0.3">
      <c r="A409" s="103"/>
      <c r="B409" s="108"/>
      <c r="C409" s="103"/>
      <c r="G409" s="106"/>
      <c r="J409" s="104"/>
      <c r="K409" s="104"/>
      <c r="L409" s="106"/>
      <c r="M409" s="106"/>
      <c r="N409" s="106"/>
      <c r="O409" s="104"/>
      <c r="P409" s="106"/>
      <c r="Q409" s="106"/>
      <c r="R409" s="106"/>
      <c r="V409" s="106"/>
    </row>
    <row r="410" spans="1:22" s="107" customFormat="1" x14ac:dyDescent="0.3">
      <c r="A410" s="103"/>
      <c r="B410" s="108"/>
      <c r="C410" s="103"/>
      <c r="G410" s="106"/>
      <c r="J410" s="104"/>
      <c r="K410" s="104"/>
      <c r="L410" s="106"/>
      <c r="M410" s="106"/>
      <c r="N410" s="106"/>
      <c r="O410" s="104"/>
      <c r="P410" s="106"/>
      <c r="Q410" s="106"/>
      <c r="R410" s="106"/>
      <c r="V410" s="106"/>
    </row>
    <row r="411" spans="1:22" s="107" customFormat="1" x14ac:dyDescent="0.3">
      <c r="A411" s="103"/>
      <c r="B411" s="108"/>
      <c r="C411" s="103"/>
      <c r="G411" s="106"/>
      <c r="J411" s="104"/>
      <c r="K411" s="104"/>
      <c r="L411" s="106"/>
      <c r="M411" s="106"/>
      <c r="N411" s="106"/>
      <c r="O411" s="104"/>
      <c r="P411" s="106"/>
      <c r="Q411" s="106"/>
      <c r="R411" s="106"/>
      <c r="V411" s="106"/>
    </row>
    <row r="412" spans="1:22" s="107" customFormat="1" x14ac:dyDescent="0.3">
      <c r="A412" s="103"/>
      <c r="B412" s="108"/>
      <c r="C412" s="103"/>
      <c r="G412" s="106"/>
      <c r="J412" s="104"/>
      <c r="K412" s="104"/>
      <c r="L412" s="106"/>
      <c r="M412" s="106"/>
      <c r="N412" s="106"/>
      <c r="O412" s="104"/>
      <c r="P412" s="106"/>
      <c r="Q412" s="106"/>
      <c r="R412" s="106"/>
      <c r="V412" s="106"/>
    </row>
    <row r="413" spans="1:22" s="107" customFormat="1" x14ac:dyDescent="0.3">
      <c r="A413" s="103"/>
      <c r="B413" s="108"/>
      <c r="C413" s="103"/>
      <c r="G413" s="106"/>
      <c r="J413" s="104"/>
      <c r="K413" s="104"/>
      <c r="L413" s="106"/>
      <c r="M413" s="106"/>
      <c r="N413" s="106"/>
      <c r="O413" s="104"/>
      <c r="P413" s="106"/>
      <c r="Q413" s="106"/>
      <c r="R413" s="106"/>
      <c r="V413" s="106"/>
    </row>
    <row r="414" spans="1:22" s="107" customFormat="1" x14ac:dyDescent="0.3">
      <c r="A414" s="103"/>
      <c r="B414" s="108"/>
      <c r="C414" s="103"/>
      <c r="G414" s="106"/>
      <c r="J414" s="104"/>
      <c r="K414" s="104"/>
      <c r="L414" s="106"/>
      <c r="M414" s="106"/>
      <c r="N414" s="106"/>
      <c r="O414" s="104"/>
      <c r="P414" s="106"/>
      <c r="Q414" s="106"/>
      <c r="R414" s="106"/>
      <c r="V414" s="106"/>
    </row>
    <row r="415" spans="1:22" s="107" customFormat="1" x14ac:dyDescent="0.3">
      <c r="A415" s="103"/>
      <c r="B415" s="108"/>
      <c r="C415" s="103"/>
      <c r="G415" s="106"/>
      <c r="J415" s="104"/>
      <c r="K415" s="104"/>
      <c r="L415" s="106"/>
      <c r="M415" s="106"/>
      <c r="N415" s="106"/>
      <c r="O415" s="104"/>
      <c r="P415" s="106"/>
      <c r="Q415" s="106"/>
      <c r="R415" s="106"/>
      <c r="V415" s="106"/>
    </row>
    <row r="416" spans="1:22" s="107" customFormat="1" x14ac:dyDescent="0.3">
      <c r="A416" s="103"/>
      <c r="B416" s="108"/>
      <c r="C416" s="103"/>
      <c r="G416" s="106"/>
      <c r="J416" s="104"/>
      <c r="K416" s="104"/>
      <c r="L416" s="106"/>
      <c r="M416" s="106"/>
      <c r="N416" s="106"/>
      <c r="O416" s="104"/>
      <c r="P416" s="106"/>
      <c r="Q416" s="106"/>
      <c r="R416" s="106"/>
      <c r="V416" s="106"/>
    </row>
    <row r="417" spans="1:22" s="107" customFormat="1" x14ac:dyDescent="0.3">
      <c r="A417" s="103"/>
      <c r="B417" s="108"/>
      <c r="C417" s="103"/>
      <c r="G417" s="106"/>
      <c r="J417" s="104"/>
      <c r="K417" s="104"/>
      <c r="L417" s="106"/>
      <c r="M417" s="106"/>
      <c r="N417" s="106"/>
      <c r="O417" s="104"/>
      <c r="P417" s="106"/>
      <c r="Q417" s="106"/>
      <c r="R417" s="106"/>
      <c r="V417" s="106"/>
    </row>
    <row r="418" spans="1:22" s="107" customFormat="1" x14ac:dyDescent="0.3">
      <c r="A418" s="103"/>
      <c r="B418" s="108"/>
      <c r="C418" s="103"/>
      <c r="G418" s="106"/>
      <c r="J418" s="104"/>
      <c r="K418" s="104"/>
      <c r="L418" s="106"/>
      <c r="M418" s="106"/>
      <c r="N418" s="106"/>
      <c r="O418" s="104"/>
      <c r="P418" s="106"/>
      <c r="Q418" s="106"/>
      <c r="R418" s="106"/>
      <c r="V418" s="106"/>
    </row>
    <row r="419" spans="1:22" s="107" customFormat="1" x14ac:dyDescent="0.3">
      <c r="A419" s="103"/>
      <c r="B419" s="108"/>
      <c r="C419" s="103"/>
      <c r="G419" s="106"/>
      <c r="J419" s="104"/>
      <c r="K419" s="104"/>
      <c r="L419" s="106"/>
      <c r="M419" s="106"/>
      <c r="N419" s="106"/>
      <c r="O419" s="104"/>
      <c r="P419" s="106"/>
      <c r="Q419" s="106"/>
      <c r="R419" s="106"/>
      <c r="V419" s="106"/>
    </row>
    <row r="420" spans="1:22" s="107" customFormat="1" x14ac:dyDescent="0.3">
      <c r="A420" s="103"/>
      <c r="B420" s="108"/>
      <c r="C420" s="103"/>
      <c r="G420" s="106"/>
      <c r="J420" s="104"/>
      <c r="K420" s="104"/>
      <c r="L420" s="106"/>
      <c r="M420" s="106"/>
      <c r="N420" s="106"/>
      <c r="O420" s="104"/>
      <c r="P420" s="106"/>
      <c r="Q420" s="106"/>
      <c r="R420" s="106"/>
      <c r="V420" s="106"/>
    </row>
    <row r="421" spans="1:22" s="107" customFormat="1" x14ac:dyDescent="0.3">
      <c r="A421" s="103"/>
      <c r="B421" s="108"/>
      <c r="C421" s="103"/>
      <c r="G421" s="106"/>
      <c r="J421" s="104"/>
      <c r="K421" s="104"/>
      <c r="L421" s="106"/>
      <c r="M421" s="106"/>
      <c r="N421" s="106"/>
      <c r="O421" s="104"/>
      <c r="P421" s="106"/>
      <c r="Q421" s="106"/>
      <c r="R421" s="106"/>
      <c r="V421" s="106"/>
    </row>
    <row r="422" spans="1:22" s="107" customFormat="1" x14ac:dyDescent="0.3">
      <c r="A422" s="103"/>
      <c r="B422" s="108"/>
      <c r="C422" s="103"/>
      <c r="G422" s="106"/>
      <c r="J422" s="104"/>
      <c r="K422" s="104"/>
      <c r="L422" s="106"/>
      <c r="M422" s="106"/>
      <c r="N422" s="106"/>
      <c r="O422" s="104"/>
      <c r="P422" s="106"/>
      <c r="Q422" s="106"/>
      <c r="R422" s="106"/>
      <c r="V422" s="106"/>
    </row>
    <row r="423" spans="1:22" s="107" customFormat="1" x14ac:dyDescent="0.3">
      <c r="A423" s="103"/>
      <c r="B423" s="108"/>
      <c r="C423" s="103"/>
      <c r="G423" s="106"/>
      <c r="J423" s="104"/>
      <c r="K423" s="104"/>
      <c r="L423" s="106"/>
      <c r="M423" s="106"/>
      <c r="N423" s="106"/>
      <c r="O423" s="104"/>
      <c r="P423" s="106"/>
      <c r="Q423" s="106"/>
      <c r="R423" s="106"/>
      <c r="V423" s="106"/>
    </row>
    <row r="424" spans="1:22" s="107" customFormat="1" x14ac:dyDescent="0.3">
      <c r="A424" s="103"/>
      <c r="B424" s="108"/>
      <c r="C424" s="103"/>
      <c r="G424" s="106"/>
      <c r="J424" s="104"/>
      <c r="K424" s="104"/>
      <c r="L424" s="106"/>
      <c r="M424" s="106"/>
      <c r="N424" s="106"/>
      <c r="O424" s="104"/>
      <c r="P424" s="106"/>
      <c r="Q424" s="106"/>
      <c r="R424" s="106"/>
      <c r="V424" s="106"/>
    </row>
    <row r="425" spans="1:22" s="107" customFormat="1" x14ac:dyDescent="0.3">
      <c r="A425" s="103"/>
      <c r="B425" s="108"/>
      <c r="C425" s="103"/>
      <c r="G425" s="106"/>
      <c r="J425" s="104"/>
      <c r="K425" s="104"/>
      <c r="L425" s="106"/>
      <c r="M425" s="106"/>
      <c r="N425" s="106"/>
      <c r="O425" s="104"/>
      <c r="P425" s="106"/>
      <c r="Q425" s="106"/>
      <c r="R425" s="106"/>
      <c r="V425" s="106"/>
    </row>
    <row r="426" spans="1:22" s="107" customFormat="1" x14ac:dyDescent="0.3">
      <c r="A426" s="103"/>
      <c r="B426" s="108"/>
      <c r="C426" s="103"/>
      <c r="G426" s="106"/>
      <c r="J426" s="104"/>
      <c r="K426" s="104"/>
      <c r="L426" s="106"/>
      <c r="M426" s="106"/>
      <c r="N426" s="106"/>
      <c r="O426" s="104"/>
      <c r="P426" s="106"/>
      <c r="Q426" s="106"/>
      <c r="R426" s="106"/>
      <c r="V426" s="106"/>
    </row>
    <row r="427" spans="1:22" s="107" customFormat="1" x14ac:dyDescent="0.3">
      <c r="A427" s="103"/>
      <c r="B427" s="108"/>
      <c r="C427" s="103"/>
      <c r="G427" s="106"/>
      <c r="J427" s="104"/>
      <c r="K427" s="104"/>
      <c r="L427" s="106"/>
      <c r="M427" s="106"/>
      <c r="N427" s="106"/>
      <c r="O427" s="104"/>
      <c r="P427" s="106"/>
      <c r="Q427" s="106"/>
      <c r="R427" s="106"/>
      <c r="V427" s="106"/>
    </row>
    <row r="428" spans="1:22" s="107" customFormat="1" x14ac:dyDescent="0.3">
      <c r="A428" s="103"/>
      <c r="B428" s="108"/>
      <c r="C428" s="103"/>
      <c r="G428" s="106"/>
      <c r="J428" s="104"/>
      <c r="K428" s="104"/>
      <c r="L428" s="106"/>
      <c r="M428" s="106"/>
      <c r="N428" s="106"/>
      <c r="O428" s="104"/>
      <c r="P428" s="106"/>
      <c r="Q428" s="106"/>
      <c r="R428" s="106"/>
      <c r="V428" s="106"/>
    </row>
    <row r="429" spans="1:22" s="107" customFormat="1" x14ac:dyDescent="0.3">
      <c r="A429" s="103"/>
      <c r="B429" s="108"/>
      <c r="C429" s="103"/>
      <c r="G429" s="106"/>
      <c r="J429" s="104"/>
      <c r="K429" s="104"/>
      <c r="L429" s="106"/>
      <c r="M429" s="106"/>
      <c r="N429" s="106"/>
      <c r="O429" s="104"/>
      <c r="P429" s="106"/>
      <c r="Q429" s="106"/>
      <c r="R429" s="106"/>
      <c r="V429" s="106"/>
    </row>
    <row r="430" spans="1:22" s="107" customFormat="1" x14ac:dyDescent="0.3">
      <c r="A430" s="103"/>
      <c r="B430" s="108"/>
      <c r="C430" s="103"/>
      <c r="G430" s="106"/>
      <c r="J430" s="104"/>
      <c r="K430" s="104"/>
      <c r="L430" s="106"/>
      <c r="M430" s="106"/>
      <c r="N430" s="106"/>
      <c r="O430" s="104"/>
      <c r="P430" s="106"/>
      <c r="Q430" s="106"/>
      <c r="R430" s="106"/>
      <c r="V430" s="106"/>
    </row>
    <row r="431" spans="1:22" s="107" customFormat="1" x14ac:dyDescent="0.3">
      <c r="A431" s="103"/>
      <c r="B431" s="108"/>
      <c r="C431" s="103"/>
      <c r="G431" s="106"/>
      <c r="J431" s="104"/>
      <c r="K431" s="104"/>
      <c r="L431" s="106"/>
      <c r="M431" s="106"/>
      <c r="N431" s="106"/>
      <c r="O431" s="104"/>
      <c r="P431" s="106"/>
      <c r="Q431" s="106"/>
      <c r="R431" s="106"/>
      <c r="V431" s="106"/>
    </row>
    <row r="689" spans="2:22" s="103" customFormat="1" x14ac:dyDescent="0.3">
      <c r="B689" s="108"/>
      <c r="D689" s="107"/>
      <c r="E689" s="107"/>
      <c r="F689" s="107"/>
      <c r="G689" s="106"/>
      <c r="H689" s="107"/>
      <c r="I689" s="107"/>
      <c r="J689" s="104"/>
      <c r="K689" s="104"/>
      <c r="L689" s="106"/>
      <c r="M689" s="106"/>
      <c r="N689" s="106"/>
      <c r="O689" s="104"/>
      <c r="P689" s="106"/>
      <c r="V689" s="106"/>
    </row>
    <row r="690" spans="2:22" s="103" customFormat="1" x14ac:dyDescent="0.3">
      <c r="B690" s="108"/>
      <c r="D690" s="107"/>
      <c r="E690" s="107"/>
      <c r="F690" s="107"/>
      <c r="G690" s="106"/>
      <c r="H690" s="107"/>
      <c r="I690" s="107"/>
      <c r="J690" s="104"/>
      <c r="K690" s="104"/>
      <c r="L690" s="106"/>
      <c r="M690" s="106"/>
      <c r="N690" s="106"/>
      <c r="O690" s="104"/>
      <c r="P690" s="106"/>
      <c r="V690" s="106"/>
    </row>
    <row r="691" spans="2:22" s="103" customFormat="1" x14ac:dyDescent="0.3">
      <c r="B691" s="108"/>
      <c r="D691" s="107"/>
      <c r="E691" s="107"/>
      <c r="F691" s="107"/>
      <c r="G691" s="106"/>
      <c r="H691" s="107"/>
      <c r="I691" s="107"/>
      <c r="J691" s="104"/>
      <c r="K691" s="104"/>
      <c r="L691" s="106"/>
      <c r="M691" s="106"/>
      <c r="N691" s="106"/>
      <c r="O691" s="104"/>
      <c r="P691" s="106"/>
      <c r="V691" s="106"/>
    </row>
    <row r="692" spans="2:22" s="103" customFormat="1" x14ac:dyDescent="0.3">
      <c r="B692" s="108"/>
      <c r="D692" s="107"/>
      <c r="E692" s="107"/>
      <c r="F692" s="107"/>
      <c r="G692" s="106"/>
      <c r="H692" s="107"/>
      <c r="I692" s="107"/>
      <c r="J692" s="104"/>
      <c r="K692" s="104"/>
      <c r="L692" s="106"/>
      <c r="M692" s="106"/>
      <c r="N692" s="106"/>
      <c r="O692" s="104"/>
      <c r="P692" s="106"/>
      <c r="V692" s="106"/>
    </row>
    <row r="693" spans="2:22" s="103" customFormat="1" x14ac:dyDescent="0.3">
      <c r="B693" s="108"/>
      <c r="D693" s="107"/>
      <c r="E693" s="107"/>
      <c r="F693" s="107"/>
      <c r="G693" s="106"/>
      <c r="H693" s="107"/>
      <c r="I693" s="107"/>
      <c r="J693" s="104"/>
      <c r="K693" s="104"/>
      <c r="L693" s="106"/>
      <c r="M693" s="106"/>
      <c r="N693" s="106"/>
      <c r="O693" s="104"/>
      <c r="P693" s="106"/>
      <c r="V693" s="106"/>
    </row>
    <row r="694" spans="2:22" s="103" customFormat="1" x14ac:dyDescent="0.3">
      <c r="B694" s="108"/>
      <c r="D694" s="107"/>
      <c r="E694" s="107"/>
      <c r="F694" s="107"/>
      <c r="G694" s="106"/>
      <c r="H694" s="107"/>
      <c r="I694" s="107"/>
      <c r="J694" s="104"/>
      <c r="K694" s="104"/>
      <c r="L694" s="106"/>
      <c r="M694" s="106"/>
      <c r="N694" s="106"/>
      <c r="O694" s="104"/>
      <c r="P694" s="106"/>
      <c r="V694" s="106"/>
    </row>
    <row r="695" spans="2:22" s="103" customFormat="1" x14ac:dyDescent="0.3">
      <c r="B695" s="108"/>
      <c r="D695" s="107"/>
      <c r="E695" s="107"/>
      <c r="F695" s="107"/>
      <c r="G695" s="106"/>
      <c r="H695" s="107"/>
      <c r="I695" s="107"/>
      <c r="J695" s="104"/>
      <c r="K695" s="104"/>
      <c r="L695" s="106"/>
      <c r="M695" s="106"/>
      <c r="N695" s="106"/>
      <c r="O695" s="104"/>
      <c r="P695" s="106"/>
      <c r="V695" s="106"/>
    </row>
    <row r="696" spans="2:22" s="103" customFormat="1" x14ac:dyDescent="0.3">
      <c r="B696" s="108"/>
      <c r="D696" s="107"/>
      <c r="E696" s="107"/>
      <c r="F696" s="107"/>
      <c r="G696" s="106"/>
      <c r="H696" s="107"/>
      <c r="I696" s="107"/>
      <c r="J696" s="104"/>
      <c r="K696" s="104"/>
      <c r="L696" s="106"/>
      <c r="M696" s="106"/>
      <c r="N696" s="106"/>
      <c r="O696" s="104"/>
      <c r="P696" s="106"/>
      <c r="V696" s="106"/>
    </row>
    <row r="697" spans="2:22" s="103" customFormat="1" x14ac:dyDescent="0.3">
      <c r="B697" s="108"/>
      <c r="D697" s="107"/>
      <c r="E697" s="107"/>
      <c r="F697" s="107"/>
      <c r="G697" s="106"/>
      <c r="H697" s="107"/>
      <c r="I697" s="107"/>
      <c r="J697" s="104"/>
      <c r="K697" s="104"/>
      <c r="L697" s="106"/>
      <c r="M697" s="106"/>
      <c r="N697" s="106"/>
      <c r="O697" s="104"/>
      <c r="P697" s="106"/>
      <c r="V697" s="106"/>
    </row>
    <row r="698" spans="2:22" s="103" customFormat="1" x14ac:dyDescent="0.3">
      <c r="B698" s="108"/>
      <c r="D698" s="107"/>
      <c r="E698" s="107"/>
      <c r="F698" s="107"/>
      <c r="G698" s="106"/>
      <c r="H698" s="107"/>
      <c r="I698" s="107"/>
      <c r="J698" s="104"/>
      <c r="K698" s="104"/>
      <c r="L698" s="106"/>
      <c r="M698" s="106"/>
      <c r="N698" s="106"/>
      <c r="O698" s="104"/>
      <c r="P698" s="106"/>
      <c r="V698" s="106"/>
    </row>
    <row r="699" spans="2:22" s="103" customFormat="1" x14ac:dyDescent="0.3">
      <c r="B699" s="108"/>
      <c r="D699" s="107"/>
      <c r="E699" s="107"/>
      <c r="F699" s="107"/>
      <c r="G699" s="106"/>
      <c r="H699" s="107"/>
      <c r="I699" s="107"/>
      <c r="J699" s="104"/>
      <c r="K699" s="104"/>
      <c r="L699" s="106"/>
      <c r="M699" s="106"/>
      <c r="N699" s="106"/>
      <c r="O699" s="104"/>
      <c r="P699" s="106"/>
      <c r="V699" s="106"/>
    </row>
    <row r="700" spans="2:22" s="103" customFormat="1" x14ac:dyDescent="0.3">
      <c r="B700" s="108"/>
      <c r="D700" s="107"/>
      <c r="E700" s="107"/>
      <c r="F700" s="107"/>
      <c r="G700" s="106"/>
      <c r="H700" s="107"/>
      <c r="I700" s="107"/>
      <c r="J700" s="104"/>
      <c r="K700" s="104"/>
      <c r="L700" s="106"/>
      <c r="M700" s="106"/>
      <c r="N700" s="106"/>
      <c r="O700" s="104"/>
      <c r="P700" s="106"/>
      <c r="V700" s="106"/>
    </row>
    <row r="701" spans="2:22" s="103" customFormat="1" x14ac:dyDescent="0.3">
      <c r="B701" s="108"/>
      <c r="D701" s="107"/>
      <c r="E701" s="107"/>
      <c r="F701" s="107"/>
      <c r="G701" s="106"/>
      <c r="H701" s="107"/>
      <c r="I701" s="107"/>
      <c r="J701" s="104"/>
      <c r="K701" s="104"/>
      <c r="L701" s="106"/>
      <c r="M701" s="106"/>
      <c r="N701" s="106"/>
      <c r="O701" s="104"/>
      <c r="P701" s="106"/>
      <c r="V701" s="106"/>
    </row>
    <row r="702" spans="2:22" s="103" customFormat="1" x14ac:dyDescent="0.3">
      <c r="B702" s="108"/>
      <c r="D702" s="107"/>
      <c r="E702" s="107"/>
      <c r="F702" s="107"/>
      <c r="G702" s="106"/>
      <c r="H702" s="107"/>
      <c r="I702" s="107"/>
      <c r="J702" s="104"/>
      <c r="K702" s="104"/>
      <c r="L702" s="106"/>
      <c r="M702" s="106"/>
      <c r="N702" s="106"/>
      <c r="O702" s="104"/>
      <c r="P702" s="106"/>
      <c r="V702" s="106"/>
    </row>
    <row r="703" spans="2:22" s="103" customFormat="1" x14ac:dyDescent="0.3">
      <c r="B703" s="108"/>
      <c r="D703" s="107"/>
      <c r="E703" s="107"/>
      <c r="F703" s="107"/>
      <c r="G703" s="106"/>
      <c r="H703" s="107"/>
      <c r="I703" s="107"/>
      <c r="J703" s="104"/>
      <c r="K703" s="104"/>
      <c r="L703" s="106"/>
      <c r="M703" s="106"/>
      <c r="N703" s="106"/>
      <c r="O703" s="104"/>
      <c r="P703" s="106"/>
      <c r="V703" s="106"/>
    </row>
    <row r="704" spans="2:22" s="103" customFormat="1" x14ac:dyDescent="0.3">
      <c r="B704" s="108"/>
      <c r="D704" s="107"/>
      <c r="E704" s="107"/>
      <c r="F704" s="107"/>
      <c r="G704" s="106"/>
      <c r="H704" s="107"/>
      <c r="I704" s="107"/>
      <c r="J704" s="104"/>
      <c r="K704" s="104"/>
      <c r="L704" s="106"/>
      <c r="M704" s="106"/>
      <c r="N704" s="106"/>
      <c r="O704" s="104"/>
      <c r="P704" s="106"/>
      <c r="V704" s="106"/>
    </row>
  </sheetData>
  <mergeCells count="1">
    <mergeCell ref="F1:G1"/>
  </mergeCells>
  <phoneticPr fontId="39" type="noConversion"/>
  <conditionalFormatting sqref="H81:J91 H95:J103 H118:J131 H134:J147 H16:J37 H39:J67 H69:J76">
    <cfRule type="expression" priority="549">
      <formula>#REF!&lt;&gt;0</formula>
    </cfRule>
    <cfRule type="expression" dxfId="1" priority="550">
      <formula>AND(IF(ABS(H16)&gt;0.1*#REF!,1),IF(ABS(H16)&gt;0.0005*#REF!,1))</formula>
    </cfRule>
  </conditionalFormatting>
  <conditionalFormatting sqref="H92:J94">
    <cfRule type="expression" priority="1">
      <formula>#REF!&lt;&gt;0</formula>
    </cfRule>
    <cfRule type="expression" dxfId="0" priority="2">
      <formula>AND(IF(ABS(H92)&gt;0.1*#REF!,1),IF(ABS(H92)&gt;0.0005*#REF!,1))</formula>
    </cfRule>
  </conditionalFormatting>
  <pageMargins left="0.5" right="0.5" top="0.75" bottom="0.5" header="0.3" footer="0.3"/>
  <pageSetup scale="75" fitToHeight="0" orientation="portrait" r:id="rId1"/>
  <headerFooter>
    <oddHeader xml:space="preserve">&amp;RDEF’s Response to OPC POD 1 (1-26)
Q7
Page &amp;P of &amp;N
</oddHeader>
    <oddFooter>&amp;R20240025-OPCPOD1-00004214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E76B1-2B81-4BB3-900A-2C2908120E60}">
  <sheetPr>
    <tabColor rgb="FF002060"/>
  </sheetPr>
  <dimension ref="A1"/>
  <sheetViews>
    <sheetView tabSelected="1" workbookViewId="0">
      <selection activeCell="P33" sqref="P33"/>
    </sheetView>
  </sheetViews>
  <sheetFormatPr defaultRowHeight="13.2" x14ac:dyDescent="0.25"/>
  <sheetData/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DE43-3FA6-495E-8CDE-B59347F80301}">
  <dimension ref="A1:CP499"/>
  <sheetViews>
    <sheetView tabSelected="1" workbookViewId="0">
      <pane xSplit="1" ySplit="3" topLeftCell="N16" activePane="bottomRight" state="frozen"/>
      <selection activeCell="P33" sqref="P33"/>
      <selection pane="topRight" activeCell="P33" sqref="P33"/>
      <selection pane="bottomLeft" activeCell="P33" sqref="P33"/>
      <selection pane="bottomRight" activeCell="P33" sqref="P33"/>
    </sheetView>
  </sheetViews>
  <sheetFormatPr defaultColWidth="9.109375" defaultRowHeight="10.199999999999999" outlineLevelCol="1" x14ac:dyDescent="0.2"/>
  <cols>
    <col min="1" max="1" width="30.6640625" style="249" customWidth="1"/>
    <col min="2" max="13" width="10.6640625" style="250" hidden="1" customWidth="1" outlineLevel="1"/>
    <col min="14" max="14" width="10.6640625" style="250" customWidth="1" collapsed="1"/>
    <col min="15" max="26" width="10.6640625" style="250" hidden="1" customWidth="1" outlineLevel="1"/>
    <col min="27" max="27" width="10.6640625" style="250" customWidth="1" collapsed="1"/>
    <col min="28" max="39" width="10.6640625" style="250" hidden="1" customWidth="1" outlineLevel="1"/>
    <col min="40" max="40" width="11.77734375" style="250" bestFit="1" customWidth="1" collapsed="1"/>
    <col min="41" max="52" width="10.6640625" style="250" hidden="1" customWidth="1" outlineLevel="1"/>
    <col min="53" max="53" width="11.77734375" style="250" bestFit="1" customWidth="1" collapsed="1"/>
    <col min="54" max="65" width="10.6640625" style="250" hidden="1" customWidth="1" outlineLevel="1"/>
    <col min="66" max="66" width="11.77734375" style="250" bestFit="1" customWidth="1" collapsed="1"/>
    <col min="67" max="78" width="10.6640625" style="250" hidden="1" customWidth="1" outlineLevel="1"/>
    <col min="79" max="79" width="11.77734375" style="250" bestFit="1" customWidth="1" collapsed="1"/>
    <col min="80" max="91" width="10.6640625" style="250" hidden="1" customWidth="1" outlineLevel="1"/>
    <col min="92" max="92" width="11.77734375" style="250" bestFit="1" customWidth="1" collapsed="1"/>
    <col min="93" max="93" width="9.109375" style="250"/>
    <col min="94" max="94" width="11.109375" style="250" bestFit="1" customWidth="1"/>
    <col min="95" max="16384" width="9.109375" style="250"/>
  </cols>
  <sheetData>
    <row r="1" spans="1:92" s="248" customFormat="1" ht="30.6" x14ac:dyDescent="0.2">
      <c r="A1" s="282" t="s">
        <v>220</v>
      </c>
    </row>
    <row r="2" spans="1:92" s="248" customFormat="1" ht="20.399999999999999" x14ac:dyDescent="0.2">
      <c r="A2" s="274" t="s">
        <v>217</v>
      </c>
      <c r="AB2" s="275" t="s">
        <v>221</v>
      </c>
      <c r="AC2" s="275" t="s">
        <v>222</v>
      </c>
      <c r="AD2" s="275" t="s">
        <v>223</v>
      </c>
      <c r="AE2" s="275" t="s">
        <v>224</v>
      </c>
      <c r="AF2" s="275" t="s">
        <v>225</v>
      </c>
      <c r="AG2" s="275" t="s">
        <v>226</v>
      </c>
      <c r="AH2" s="275" t="s">
        <v>227</v>
      </c>
      <c r="AI2" s="275" t="s">
        <v>228</v>
      </c>
      <c r="AJ2" s="275" t="s">
        <v>229</v>
      </c>
      <c r="AK2" s="275" t="s">
        <v>230</v>
      </c>
      <c r="AL2" s="275" t="s">
        <v>231</v>
      </c>
      <c r="AM2" s="275" t="s">
        <v>232</v>
      </c>
      <c r="AN2" s="275" t="s">
        <v>23</v>
      </c>
      <c r="AO2" s="275" t="s">
        <v>233</v>
      </c>
      <c r="AP2" s="275" t="s">
        <v>234</v>
      </c>
      <c r="AQ2" s="275" t="s">
        <v>235</v>
      </c>
      <c r="AR2" s="275" t="s">
        <v>236</v>
      </c>
      <c r="AS2" s="275" t="s">
        <v>237</v>
      </c>
      <c r="AT2" s="275" t="s">
        <v>238</v>
      </c>
      <c r="AU2" s="275" t="s">
        <v>239</v>
      </c>
      <c r="AV2" s="275" t="s">
        <v>240</v>
      </c>
      <c r="AW2" s="275" t="s">
        <v>241</v>
      </c>
      <c r="AX2" s="275" t="s">
        <v>242</v>
      </c>
      <c r="AY2" s="275" t="s">
        <v>243</v>
      </c>
      <c r="AZ2" s="275" t="s">
        <v>244</v>
      </c>
      <c r="BA2" s="275" t="s">
        <v>20</v>
      </c>
      <c r="BB2" s="275" t="s">
        <v>245</v>
      </c>
      <c r="BC2" s="275" t="s">
        <v>246</v>
      </c>
      <c r="BD2" s="275" t="s">
        <v>247</v>
      </c>
      <c r="BE2" s="275" t="s">
        <v>248</v>
      </c>
      <c r="BF2" s="275" t="s">
        <v>249</v>
      </c>
      <c r="BG2" s="275" t="s">
        <v>250</v>
      </c>
      <c r="BH2" s="275" t="s">
        <v>251</v>
      </c>
      <c r="BI2" s="275" t="s">
        <v>252</v>
      </c>
      <c r="BJ2" s="275" t="s">
        <v>253</v>
      </c>
      <c r="BK2" s="275" t="s">
        <v>254</v>
      </c>
      <c r="BL2" s="275" t="s">
        <v>255</v>
      </c>
      <c r="BM2" s="275" t="s">
        <v>256</v>
      </c>
      <c r="BN2" s="275" t="s">
        <v>17</v>
      </c>
      <c r="BO2" s="275" t="s">
        <v>257</v>
      </c>
      <c r="BP2" s="275" t="s">
        <v>258</v>
      </c>
      <c r="BQ2" s="275" t="s">
        <v>259</v>
      </c>
      <c r="BR2" s="275" t="s">
        <v>260</v>
      </c>
      <c r="BS2" s="275" t="s">
        <v>261</v>
      </c>
      <c r="BT2" s="275" t="s">
        <v>262</v>
      </c>
      <c r="BU2" s="275" t="s">
        <v>263</v>
      </c>
      <c r="BV2" s="275" t="s">
        <v>264</v>
      </c>
      <c r="BW2" s="275" t="s">
        <v>265</v>
      </c>
      <c r="BX2" s="275" t="s">
        <v>266</v>
      </c>
      <c r="BY2" s="275" t="s">
        <v>267</v>
      </c>
      <c r="BZ2" s="275" t="s">
        <v>268</v>
      </c>
      <c r="CA2" s="275" t="s">
        <v>14</v>
      </c>
      <c r="CB2" s="275" t="s">
        <v>269</v>
      </c>
      <c r="CC2" s="275" t="s">
        <v>270</v>
      </c>
      <c r="CD2" s="275" t="s">
        <v>271</v>
      </c>
      <c r="CE2" s="275" t="s">
        <v>272</v>
      </c>
      <c r="CF2" s="275" t="s">
        <v>273</v>
      </c>
      <c r="CG2" s="275" t="s">
        <v>274</v>
      </c>
      <c r="CH2" s="275" t="s">
        <v>275</v>
      </c>
      <c r="CI2" s="275" t="s">
        <v>276</v>
      </c>
      <c r="CJ2" s="275" t="s">
        <v>277</v>
      </c>
      <c r="CK2" s="275" t="s">
        <v>278</v>
      </c>
      <c r="CL2" s="275" t="s">
        <v>279</v>
      </c>
      <c r="CM2" s="275" t="s">
        <v>280</v>
      </c>
      <c r="CN2" s="275" t="s">
        <v>11</v>
      </c>
    </row>
    <row r="3" spans="1:92" s="248" customFormat="1" x14ac:dyDescent="0.2">
      <c r="A3" s="274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</row>
    <row r="4" spans="1:92" x14ac:dyDescent="0.2">
      <c r="A4" s="224" t="s">
        <v>281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</row>
    <row r="5" spans="1:92" x14ac:dyDescent="0.2">
      <c r="A5" s="224" t="s">
        <v>282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</row>
    <row r="6" spans="1:92" x14ac:dyDescent="0.2">
      <c r="A6" s="224" t="s">
        <v>283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</row>
    <row r="7" spans="1:92" x14ac:dyDescent="0.2">
      <c r="A7" s="224" t="s">
        <v>284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</row>
    <row r="8" spans="1:92" x14ac:dyDescent="0.2">
      <c r="A8" s="224" t="s">
        <v>285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</row>
    <row r="9" spans="1:92" x14ac:dyDescent="0.2">
      <c r="A9" s="224" t="s">
        <v>286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19">
        <v>0</v>
      </c>
      <c r="AC9" s="219">
        <v>0</v>
      </c>
      <c r="AD9" s="219">
        <v>0</v>
      </c>
      <c r="AE9" s="219">
        <v>0</v>
      </c>
      <c r="AF9" s="219">
        <v>0</v>
      </c>
      <c r="AG9" s="219">
        <v>0</v>
      </c>
      <c r="AH9" s="219">
        <v>0</v>
      </c>
      <c r="AI9" s="219">
        <v>0</v>
      </c>
      <c r="AJ9" s="219">
        <v>0</v>
      </c>
      <c r="AK9" s="219">
        <v>0</v>
      </c>
      <c r="AL9" s="219">
        <v>0</v>
      </c>
      <c r="AM9" s="219">
        <v>0</v>
      </c>
      <c r="AN9" s="219">
        <v>0</v>
      </c>
      <c r="AO9" s="219">
        <v>0</v>
      </c>
      <c r="AP9" s="219">
        <v>0</v>
      </c>
      <c r="AQ9" s="219">
        <v>0</v>
      </c>
      <c r="AR9" s="219">
        <v>0</v>
      </c>
      <c r="AS9" s="219">
        <v>0</v>
      </c>
      <c r="AT9" s="219">
        <v>0</v>
      </c>
      <c r="AU9" s="219">
        <v>0</v>
      </c>
      <c r="AV9" s="219">
        <v>0</v>
      </c>
      <c r="AW9" s="219">
        <v>0</v>
      </c>
      <c r="AX9" s="219">
        <v>0</v>
      </c>
      <c r="AY9" s="219">
        <v>0</v>
      </c>
      <c r="AZ9" s="219">
        <v>0</v>
      </c>
      <c r="BA9" s="219">
        <v>0</v>
      </c>
      <c r="BB9" s="219">
        <v>0</v>
      </c>
      <c r="BC9" s="219">
        <v>0</v>
      </c>
      <c r="BD9" s="219">
        <v>0</v>
      </c>
      <c r="BE9" s="219">
        <v>0</v>
      </c>
      <c r="BF9" s="219">
        <v>0</v>
      </c>
      <c r="BG9" s="219">
        <v>0</v>
      </c>
      <c r="BH9" s="219">
        <v>0</v>
      </c>
      <c r="BI9" s="219">
        <v>0</v>
      </c>
      <c r="BJ9" s="219">
        <v>0</v>
      </c>
      <c r="BK9" s="219">
        <v>0</v>
      </c>
      <c r="BL9" s="219">
        <v>0</v>
      </c>
      <c r="BM9" s="219">
        <v>0</v>
      </c>
      <c r="BN9" s="219">
        <v>0</v>
      </c>
      <c r="BO9" s="219">
        <v>0</v>
      </c>
      <c r="BP9" s="219">
        <v>0</v>
      </c>
      <c r="BQ9" s="219">
        <v>0</v>
      </c>
      <c r="BR9" s="219">
        <v>0</v>
      </c>
      <c r="BS9" s="219">
        <v>0</v>
      </c>
      <c r="BT9" s="219">
        <v>0</v>
      </c>
      <c r="BU9" s="219">
        <v>0</v>
      </c>
      <c r="BV9" s="219">
        <v>0</v>
      </c>
      <c r="BW9" s="219">
        <v>0</v>
      </c>
      <c r="BX9" s="219">
        <v>0</v>
      </c>
      <c r="BY9" s="219">
        <v>0</v>
      </c>
      <c r="BZ9" s="219">
        <v>0</v>
      </c>
      <c r="CA9" s="219">
        <v>0</v>
      </c>
      <c r="CB9" s="219">
        <v>0</v>
      </c>
      <c r="CC9" s="219">
        <v>0</v>
      </c>
      <c r="CD9" s="219">
        <v>0</v>
      </c>
      <c r="CE9" s="219">
        <v>0</v>
      </c>
      <c r="CF9" s="219">
        <v>0</v>
      </c>
      <c r="CG9" s="219">
        <v>0</v>
      </c>
      <c r="CH9" s="219">
        <v>0</v>
      </c>
      <c r="CI9" s="219">
        <v>0</v>
      </c>
      <c r="CJ9" s="219">
        <v>0</v>
      </c>
      <c r="CK9" s="219">
        <v>0</v>
      </c>
      <c r="CL9" s="219">
        <v>0</v>
      </c>
      <c r="CM9" s="219">
        <v>0</v>
      </c>
      <c r="CN9" s="219">
        <v>0</v>
      </c>
    </row>
    <row r="10" spans="1:92" x14ac:dyDescent="0.2">
      <c r="A10" s="224" t="s">
        <v>287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19">
        <v>0</v>
      </c>
      <c r="AC10" s="219">
        <v>0</v>
      </c>
      <c r="AD10" s="219">
        <v>0</v>
      </c>
      <c r="AE10" s="219">
        <v>0</v>
      </c>
      <c r="AF10" s="219">
        <v>0</v>
      </c>
      <c r="AG10" s="219">
        <v>0</v>
      </c>
      <c r="AH10" s="219">
        <v>0</v>
      </c>
      <c r="AI10" s="219">
        <v>0</v>
      </c>
      <c r="AJ10" s="219">
        <v>0</v>
      </c>
      <c r="AK10" s="219">
        <v>0</v>
      </c>
      <c r="AL10" s="219">
        <v>0</v>
      </c>
      <c r="AM10" s="219">
        <v>0</v>
      </c>
      <c r="AN10" s="219">
        <v>0</v>
      </c>
      <c r="AO10" s="219">
        <v>0</v>
      </c>
      <c r="AP10" s="219">
        <v>0</v>
      </c>
      <c r="AQ10" s="219">
        <v>0</v>
      </c>
      <c r="AR10" s="219">
        <v>0</v>
      </c>
      <c r="AS10" s="219">
        <v>0</v>
      </c>
      <c r="AT10" s="219">
        <v>0</v>
      </c>
      <c r="AU10" s="219">
        <v>0</v>
      </c>
      <c r="AV10" s="219">
        <v>0</v>
      </c>
      <c r="AW10" s="219">
        <v>0</v>
      </c>
      <c r="AX10" s="219">
        <v>0</v>
      </c>
      <c r="AY10" s="219">
        <v>0</v>
      </c>
      <c r="AZ10" s="219">
        <v>0</v>
      </c>
      <c r="BA10" s="219">
        <v>0</v>
      </c>
      <c r="BB10" s="219">
        <v>0</v>
      </c>
      <c r="BC10" s="219">
        <v>0</v>
      </c>
      <c r="BD10" s="219">
        <v>0</v>
      </c>
      <c r="BE10" s="219">
        <v>0</v>
      </c>
      <c r="BF10" s="219">
        <v>0</v>
      </c>
      <c r="BG10" s="219">
        <v>0</v>
      </c>
      <c r="BH10" s="219">
        <v>0</v>
      </c>
      <c r="BI10" s="219">
        <v>0</v>
      </c>
      <c r="BJ10" s="219">
        <v>0</v>
      </c>
      <c r="BK10" s="219">
        <v>0</v>
      </c>
      <c r="BL10" s="219">
        <v>0</v>
      </c>
      <c r="BM10" s="219">
        <v>0</v>
      </c>
      <c r="BN10" s="219">
        <v>0</v>
      </c>
      <c r="BO10" s="219">
        <v>0</v>
      </c>
      <c r="BP10" s="219">
        <v>0</v>
      </c>
      <c r="BQ10" s="219">
        <v>0</v>
      </c>
      <c r="BR10" s="219">
        <v>0</v>
      </c>
      <c r="BS10" s="219">
        <v>0</v>
      </c>
      <c r="BT10" s="219">
        <v>0</v>
      </c>
      <c r="BU10" s="219">
        <v>0</v>
      </c>
      <c r="BV10" s="219">
        <v>0</v>
      </c>
      <c r="BW10" s="219">
        <v>0</v>
      </c>
      <c r="BX10" s="219">
        <v>0</v>
      </c>
      <c r="BY10" s="219">
        <v>0</v>
      </c>
      <c r="BZ10" s="219">
        <v>0</v>
      </c>
      <c r="CA10" s="219">
        <v>0</v>
      </c>
      <c r="CB10" s="219">
        <v>0</v>
      </c>
      <c r="CC10" s="219">
        <v>0</v>
      </c>
      <c r="CD10" s="219">
        <v>0</v>
      </c>
      <c r="CE10" s="219">
        <v>0</v>
      </c>
      <c r="CF10" s="219">
        <v>0</v>
      </c>
      <c r="CG10" s="219">
        <v>0</v>
      </c>
      <c r="CH10" s="219">
        <v>0</v>
      </c>
      <c r="CI10" s="219">
        <v>0</v>
      </c>
      <c r="CJ10" s="219">
        <v>0</v>
      </c>
      <c r="CK10" s="219">
        <v>0</v>
      </c>
      <c r="CL10" s="219">
        <v>0</v>
      </c>
      <c r="CM10" s="219">
        <v>0</v>
      </c>
      <c r="CN10" s="219">
        <v>0</v>
      </c>
    </row>
    <row r="11" spans="1:92" x14ac:dyDescent="0.2">
      <c r="A11" s="224" t="s">
        <v>288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19">
        <v>0</v>
      </c>
      <c r="AC11" s="219">
        <v>0</v>
      </c>
      <c r="AD11" s="219">
        <v>0</v>
      </c>
      <c r="AE11" s="219">
        <v>0</v>
      </c>
      <c r="AF11" s="219">
        <v>0</v>
      </c>
      <c r="AG11" s="219">
        <v>0</v>
      </c>
      <c r="AH11" s="219">
        <v>0</v>
      </c>
      <c r="AI11" s="219">
        <v>0</v>
      </c>
      <c r="AJ11" s="219">
        <v>0</v>
      </c>
      <c r="AK11" s="219">
        <v>0</v>
      </c>
      <c r="AL11" s="219">
        <v>0</v>
      </c>
      <c r="AM11" s="219">
        <v>0</v>
      </c>
      <c r="AN11" s="219">
        <v>0</v>
      </c>
      <c r="AO11" s="219">
        <v>0</v>
      </c>
      <c r="AP11" s="219">
        <v>0</v>
      </c>
      <c r="AQ11" s="219">
        <v>0</v>
      </c>
      <c r="AR11" s="219">
        <v>0</v>
      </c>
      <c r="AS11" s="219">
        <v>0</v>
      </c>
      <c r="AT11" s="219">
        <v>0</v>
      </c>
      <c r="AU11" s="219">
        <v>0</v>
      </c>
      <c r="AV11" s="219">
        <v>0</v>
      </c>
      <c r="AW11" s="219">
        <v>0</v>
      </c>
      <c r="AX11" s="219">
        <v>0</v>
      </c>
      <c r="AY11" s="219">
        <v>0</v>
      </c>
      <c r="AZ11" s="219">
        <v>0</v>
      </c>
      <c r="BA11" s="219">
        <v>0</v>
      </c>
      <c r="BB11" s="219">
        <v>0</v>
      </c>
      <c r="BC11" s="219">
        <v>0</v>
      </c>
      <c r="BD11" s="219">
        <v>0</v>
      </c>
      <c r="BE11" s="219">
        <v>0</v>
      </c>
      <c r="BF11" s="219">
        <v>0</v>
      </c>
      <c r="BG11" s="219">
        <v>0</v>
      </c>
      <c r="BH11" s="219">
        <v>0</v>
      </c>
      <c r="BI11" s="219">
        <v>0</v>
      </c>
      <c r="BJ11" s="219">
        <v>0</v>
      </c>
      <c r="BK11" s="219">
        <v>0</v>
      </c>
      <c r="BL11" s="219">
        <v>0</v>
      </c>
      <c r="BM11" s="219">
        <v>0</v>
      </c>
      <c r="BN11" s="219">
        <v>0</v>
      </c>
      <c r="BO11" s="219">
        <v>0</v>
      </c>
      <c r="BP11" s="219">
        <v>0</v>
      </c>
      <c r="BQ11" s="219">
        <v>0</v>
      </c>
      <c r="BR11" s="219">
        <v>0</v>
      </c>
      <c r="BS11" s="219">
        <v>0</v>
      </c>
      <c r="BT11" s="219">
        <v>0</v>
      </c>
      <c r="BU11" s="219">
        <v>0</v>
      </c>
      <c r="BV11" s="219">
        <v>0</v>
      </c>
      <c r="BW11" s="219">
        <v>0</v>
      </c>
      <c r="BX11" s="219">
        <v>0</v>
      </c>
      <c r="BY11" s="219">
        <v>0</v>
      </c>
      <c r="BZ11" s="219">
        <v>0</v>
      </c>
      <c r="CA11" s="219">
        <v>0</v>
      </c>
      <c r="CB11" s="219">
        <v>0</v>
      </c>
      <c r="CC11" s="219">
        <v>0</v>
      </c>
      <c r="CD11" s="219">
        <v>0</v>
      </c>
      <c r="CE11" s="219">
        <v>0</v>
      </c>
      <c r="CF11" s="219">
        <v>0</v>
      </c>
      <c r="CG11" s="219">
        <v>0</v>
      </c>
      <c r="CH11" s="219">
        <v>0</v>
      </c>
      <c r="CI11" s="219">
        <v>0</v>
      </c>
      <c r="CJ11" s="219">
        <v>0</v>
      </c>
      <c r="CK11" s="219">
        <v>0</v>
      </c>
      <c r="CL11" s="219">
        <v>0</v>
      </c>
      <c r="CM11" s="219">
        <v>0</v>
      </c>
      <c r="CN11" s="219">
        <v>0</v>
      </c>
    </row>
    <row r="12" spans="1:92" x14ac:dyDescent="0.2">
      <c r="A12" s="224" t="s">
        <v>289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19">
        <v>0</v>
      </c>
      <c r="AC12" s="219">
        <v>0</v>
      </c>
      <c r="AD12" s="219">
        <v>0</v>
      </c>
      <c r="AE12" s="219">
        <v>0</v>
      </c>
      <c r="AF12" s="219">
        <v>0</v>
      </c>
      <c r="AG12" s="219">
        <v>0</v>
      </c>
      <c r="AH12" s="219">
        <v>0</v>
      </c>
      <c r="AI12" s="219">
        <v>0</v>
      </c>
      <c r="AJ12" s="219">
        <v>0</v>
      </c>
      <c r="AK12" s="219">
        <v>0</v>
      </c>
      <c r="AL12" s="219">
        <v>0</v>
      </c>
      <c r="AM12" s="219">
        <v>0</v>
      </c>
      <c r="AN12" s="219">
        <v>0</v>
      </c>
      <c r="AO12" s="219">
        <v>0</v>
      </c>
      <c r="AP12" s="219">
        <v>0</v>
      </c>
      <c r="AQ12" s="219">
        <v>0</v>
      </c>
      <c r="AR12" s="219">
        <v>0</v>
      </c>
      <c r="AS12" s="219">
        <v>0</v>
      </c>
      <c r="AT12" s="219">
        <v>0</v>
      </c>
      <c r="AU12" s="219">
        <v>0</v>
      </c>
      <c r="AV12" s="219">
        <v>0</v>
      </c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0</v>
      </c>
      <c r="BM12" s="219">
        <v>0</v>
      </c>
      <c r="BN12" s="219">
        <v>0</v>
      </c>
      <c r="BO12" s="219">
        <v>0</v>
      </c>
      <c r="BP12" s="219">
        <v>0</v>
      </c>
      <c r="BQ12" s="219">
        <v>0</v>
      </c>
      <c r="BR12" s="219">
        <v>0</v>
      </c>
      <c r="BS12" s="219">
        <v>0</v>
      </c>
      <c r="BT12" s="219">
        <v>0</v>
      </c>
      <c r="BU12" s="219">
        <v>0</v>
      </c>
      <c r="BV12" s="219">
        <v>0</v>
      </c>
      <c r="BW12" s="219">
        <v>0</v>
      </c>
      <c r="BX12" s="219">
        <v>0</v>
      </c>
      <c r="BY12" s="219">
        <v>0</v>
      </c>
      <c r="BZ12" s="219">
        <v>0</v>
      </c>
      <c r="CA12" s="219">
        <v>0</v>
      </c>
      <c r="CB12" s="219">
        <v>0</v>
      </c>
      <c r="CC12" s="219">
        <v>0</v>
      </c>
      <c r="CD12" s="219">
        <v>0</v>
      </c>
      <c r="CE12" s="219">
        <v>0</v>
      </c>
      <c r="CF12" s="219">
        <v>0</v>
      </c>
      <c r="CG12" s="219">
        <v>0</v>
      </c>
      <c r="CH12" s="219">
        <v>0</v>
      </c>
      <c r="CI12" s="219">
        <v>0</v>
      </c>
      <c r="CJ12" s="219">
        <v>0</v>
      </c>
      <c r="CK12" s="219">
        <v>0</v>
      </c>
      <c r="CL12" s="219">
        <v>0</v>
      </c>
      <c r="CM12" s="219">
        <v>0</v>
      </c>
      <c r="CN12" s="219">
        <v>0</v>
      </c>
    </row>
    <row r="13" spans="1:92" x14ac:dyDescent="0.2">
      <c r="A13" s="224" t="s">
        <v>290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19">
        <v>0</v>
      </c>
      <c r="AC13" s="219">
        <v>0</v>
      </c>
      <c r="AD13" s="219">
        <v>0</v>
      </c>
      <c r="AE13" s="219">
        <v>0</v>
      </c>
      <c r="AF13" s="219">
        <v>0</v>
      </c>
      <c r="AG13" s="219">
        <v>0</v>
      </c>
      <c r="AH13" s="219">
        <v>0</v>
      </c>
      <c r="AI13" s="219">
        <v>0</v>
      </c>
      <c r="AJ13" s="219">
        <v>0</v>
      </c>
      <c r="AK13" s="219">
        <v>0</v>
      </c>
      <c r="AL13" s="219">
        <v>0</v>
      </c>
      <c r="AM13" s="219">
        <v>0</v>
      </c>
      <c r="AN13" s="219">
        <v>0</v>
      </c>
      <c r="AO13" s="219">
        <v>0</v>
      </c>
      <c r="AP13" s="219">
        <v>0</v>
      </c>
      <c r="AQ13" s="219">
        <v>0</v>
      </c>
      <c r="AR13" s="219">
        <v>0</v>
      </c>
      <c r="AS13" s="219">
        <v>0</v>
      </c>
      <c r="AT13" s="219">
        <v>0</v>
      </c>
      <c r="AU13" s="219">
        <v>0</v>
      </c>
      <c r="AV13" s="219">
        <v>0</v>
      </c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0</v>
      </c>
      <c r="BM13" s="219">
        <v>0</v>
      </c>
      <c r="BN13" s="219">
        <v>0</v>
      </c>
      <c r="BO13" s="219">
        <v>0</v>
      </c>
      <c r="BP13" s="219">
        <v>0</v>
      </c>
      <c r="BQ13" s="219">
        <v>0</v>
      </c>
      <c r="BR13" s="219">
        <v>0</v>
      </c>
      <c r="BS13" s="219">
        <v>0</v>
      </c>
      <c r="BT13" s="219">
        <v>0</v>
      </c>
      <c r="BU13" s="219">
        <v>0</v>
      </c>
      <c r="BV13" s="219">
        <v>0</v>
      </c>
      <c r="BW13" s="219">
        <v>0</v>
      </c>
      <c r="BX13" s="219">
        <v>0</v>
      </c>
      <c r="BY13" s="219">
        <v>0</v>
      </c>
      <c r="BZ13" s="219">
        <v>0</v>
      </c>
      <c r="CA13" s="219">
        <v>0</v>
      </c>
      <c r="CB13" s="219">
        <v>0</v>
      </c>
      <c r="CC13" s="219">
        <v>0</v>
      </c>
      <c r="CD13" s="219">
        <v>0</v>
      </c>
      <c r="CE13" s="219">
        <v>0</v>
      </c>
      <c r="CF13" s="219">
        <v>0</v>
      </c>
      <c r="CG13" s="219">
        <v>0</v>
      </c>
      <c r="CH13" s="219">
        <v>0</v>
      </c>
      <c r="CI13" s="219">
        <v>0</v>
      </c>
      <c r="CJ13" s="219">
        <v>0</v>
      </c>
      <c r="CK13" s="219">
        <v>0</v>
      </c>
      <c r="CL13" s="219">
        <v>0</v>
      </c>
      <c r="CM13" s="219">
        <v>0</v>
      </c>
      <c r="CN13" s="219">
        <v>0</v>
      </c>
    </row>
    <row r="14" spans="1:92" x14ac:dyDescent="0.2">
      <c r="A14" s="224" t="s">
        <v>291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19">
        <v>0</v>
      </c>
      <c r="AC14" s="219">
        <v>0</v>
      </c>
      <c r="AD14" s="219">
        <v>0</v>
      </c>
      <c r="AE14" s="219">
        <v>0</v>
      </c>
      <c r="AF14" s="219">
        <v>0</v>
      </c>
      <c r="AG14" s="219">
        <v>0</v>
      </c>
      <c r="AH14" s="219">
        <v>0</v>
      </c>
      <c r="AI14" s="219">
        <v>0</v>
      </c>
      <c r="AJ14" s="219">
        <v>0</v>
      </c>
      <c r="AK14" s="219">
        <v>0</v>
      </c>
      <c r="AL14" s="219">
        <v>0</v>
      </c>
      <c r="AM14" s="219">
        <v>0</v>
      </c>
      <c r="AN14" s="219">
        <v>0</v>
      </c>
      <c r="AO14" s="219">
        <v>0</v>
      </c>
      <c r="AP14" s="219">
        <v>0</v>
      </c>
      <c r="AQ14" s="219">
        <v>0</v>
      </c>
      <c r="AR14" s="219">
        <v>0</v>
      </c>
      <c r="AS14" s="219">
        <v>0</v>
      </c>
      <c r="AT14" s="219">
        <v>0</v>
      </c>
      <c r="AU14" s="219">
        <v>0</v>
      </c>
      <c r="AV14" s="219">
        <v>0</v>
      </c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0</v>
      </c>
      <c r="BR14" s="219">
        <v>0</v>
      </c>
      <c r="BS14" s="219">
        <v>0</v>
      </c>
      <c r="BT14" s="219">
        <v>0</v>
      </c>
      <c r="BU14" s="219">
        <v>0</v>
      </c>
      <c r="BV14" s="219">
        <v>0</v>
      </c>
      <c r="BW14" s="219">
        <v>0</v>
      </c>
      <c r="BX14" s="219">
        <v>0</v>
      </c>
      <c r="BY14" s="219">
        <v>0</v>
      </c>
      <c r="BZ14" s="219">
        <v>0</v>
      </c>
      <c r="CA14" s="219">
        <v>0</v>
      </c>
      <c r="CB14" s="219">
        <v>0</v>
      </c>
      <c r="CC14" s="219">
        <v>0</v>
      </c>
      <c r="CD14" s="219">
        <v>0</v>
      </c>
      <c r="CE14" s="219">
        <v>0</v>
      </c>
      <c r="CF14" s="219">
        <v>0</v>
      </c>
      <c r="CG14" s="219">
        <v>0</v>
      </c>
      <c r="CH14" s="219">
        <v>0</v>
      </c>
      <c r="CI14" s="219">
        <v>0</v>
      </c>
      <c r="CJ14" s="219">
        <v>0</v>
      </c>
      <c r="CK14" s="219">
        <v>0</v>
      </c>
      <c r="CL14" s="219">
        <v>0</v>
      </c>
      <c r="CM14" s="219">
        <v>0</v>
      </c>
      <c r="CN14" s="219">
        <v>0</v>
      </c>
    </row>
    <row r="15" spans="1:92" x14ac:dyDescent="0.2">
      <c r="A15" s="224" t="s">
        <v>292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19">
        <v>0</v>
      </c>
      <c r="AC15" s="219">
        <v>0</v>
      </c>
      <c r="AD15" s="219">
        <v>0</v>
      </c>
      <c r="AE15" s="219">
        <v>0</v>
      </c>
      <c r="AF15" s="219">
        <v>0</v>
      </c>
      <c r="AG15" s="219">
        <v>0</v>
      </c>
      <c r="AH15" s="219">
        <v>0</v>
      </c>
      <c r="AI15" s="219">
        <v>0</v>
      </c>
      <c r="AJ15" s="219">
        <v>0</v>
      </c>
      <c r="AK15" s="219">
        <v>0</v>
      </c>
      <c r="AL15" s="219">
        <v>0</v>
      </c>
      <c r="AM15" s="219">
        <v>0</v>
      </c>
      <c r="AN15" s="219">
        <v>0</v>
      </c>
      <c r="AO15" s="219">
        <v>0</v>
      </c>
      <c r="AP15" s="219">
        <v>0</v>
      </c>
      <c r="AQ15" s="219">
        <v>0</v>
      </c>
      <c r="AR15" s="219">
        <v>0</v>
      </c>
      <c r="AS15" s="219">
        <v>0</v>
      </c>
      <c r="AT15" s="219">
        <v>0</v>
      </c>
      <c r="AU15" s="219">
        <v>0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19">
        <v>0</v>
      </c>
      <c r="BT15" s="219">
        <v>0</v>
      </c>
      <c r="BU15" s="219">
        <v>0</v>
      </c>
      <c r="BV15" s="219">
        <v>0</v>
      </c>
      <c r="BW15" s="219">
        <v>0</v>
      </c>
      <c r="BX15" s="219">
        <v>0</v>
      </c>
      <c r="BY15" s="219">
        <v>0</v>
      </c>
      <c r="BZ15" s="219">
        <v>0</v>
      </c>
      <c r="CA15" s="219">
        <v>0</v>
      </c>
      <c r="CB15" s="219">
        <v>0</v>
      </c>
      <c r="CC15" s="219">
        <v>0</v>
      </c>
      <c r="CD15" s="219">
        <v>0</v>
      </c>
      <c r="CE15" s="219">
        <v>0</v>
      </c>
      <c r="CF15" s="219">
        <v>0</v>
      </c>
      <c r="CG15" s="219">
        <v>0</v>
      </c>
      <c r="CH15" s="219">
        <v>0</v>
      </c>
      <c r="CI15" s="219">
        <v>0</v>
      </c>
      <c r="CJ15" s="219">
        <v>0</v>
      </c>
      <c r="CK15" s="219">
        <v>0</v>
      </c>
      <c r="CL15" s="219">
        <v>0</v>
      </c>
      <c r="CM15" s="219">
        <v>0</v>
      </c>
      <c r="CN15" s="219">
        <v>0</v>
      </c>
    </row>
    <row r="16" spans="1:92" x14ac:dyDescent="0.2">
      <c r="A16" s="224" t="s">
        <v>293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19">
        <v>0</v>
      </c>
      <c r="AC16" s="219">
        <v>0</v>
      </c>
      <c r="AD16" s="219">
        <v>0</v>
      </c>
      <c r="AE16" s="219">
        <v>0</v>
      </c>
      <c r="AF16" s="219">
        <v>0</v>
      </c>
      <c r="AG16" s="219">
        <v>0</v>
      </c>
      <c r="AH16" s="219">
        <v>0</v>
      </c>
      <c r="AI16" s="219">
        <v>0</v>
      </c>
      <c r="AJ16" s="219">
        <v>0</v>
      </c>
      <c r="AK16" s="219">
        <v>0</v>
      </c>
      <c r="AL16" s="219">
        <v>0</v>
      </c>
      <c r="AM16" s="219">
        <v>0</v>
      </c>
      <c r="AN16" s="219">
        <v>0</v>
      </c>
      <c r="AO16" s="219">
        <v>0</v>
      </c>
      <c r="AP16" s="219">
        <v>0</v>
      </c>
      <c r="AQ16" s="219">
        <v>0</v>
      </c>
      <c r="AR16" s="219">
        <v>0</v>
      </c>
      <c r="AS16" s="219">
        <v>0</v>
      </c>
      <c r="AT16" s="219">
        <v>0</v>
      </c>
      <c r="AU16" s="219">
        <v>0</v>
      </c>
      <c r="AV16" s="219">
        <v>0</v>
      </c>
      <c r="AW16" s="219">
        <v>0</v>
      </c>
      <c r="AX16" s="219">
        <v>0</v>
      </c>
      <c r="AY16" s="219">
        <v>0</v>
      </c>
      <c r="AZ16" s="219">
        <v>0</v>
      </c>
      <c r="BA16" s="219">
        <v>0</v>
      </c>
      <c r="BB16" s="219">
        <v>0</v>
      </c>
      <c r="BC16" s="219">
        <v>0</v>
      </c>
      <c r="BD16" s="219">
        <v>0</v>
      </c>
      <c r="BE16" s="219">
        <v>0</v>
      </c>
      <c r="BF16" s="219">
        <v>0</v>
      </c>
      <c r="BG16" s="219">
        <v>0</v>
      </c>
      <c r="BH16" s="219">
        <v>0</v>
      </c>
      <c r="BI16" s="219">
        <v>0</v>
      </c>
      <c r="BJ16" s="219">
        <v>0</v>
      </c>
      <c r="BK16" s="219">
        <v>0</v>
      </c>
      <c r="BL16" s="219">
        <v>0</v>
      </c>
      <c r="BM16" s="219">
        <v>0</v>
      </c>
      <c r="BN16" s="219">
        <v>0</v>
      </c>
      <c r="BO16" s="219">
        <v>0</v>
      </c>
      <c r="BP16" s="219">
        <v>0</v>
      </c>
      <c r="BQ16" s="219">
        <v>0</v>
      </c>
      <c r="BR16" s="219">
        <v>0</v>
      </c>
      <c r="BS16" s="219">
        <v>0</v>
      </c>
      <c r="BT16" s="219">
        <v>0</v>
      </c>
      <c r="BU16" s="219">
        <v>0</v>
      </c>
      <c r="BV16" s="219">
        <v>0</v>
      </c>
      <c r="BW16" s="219">
        <v>0</v>
      </c>
      <c r="BX16" s="219">
        <v>0</v>
      </c>
      <c r="BY16" s="219">
        <v>0</v>
      </c>
      <c r="BZ16" s="219">
        <v>0</v>
      </c>
      <c r="CA16" s="219">
        <v>0</v>
      </c>
      <c r="CB16" s="219">
        <v>0</v>
      </c>
      <c r="CC16" s="219">
        <v>0</v>
      </c>
      <c r="CD16" s="219">
        <v>0</v>
      </c>
      <c r="CE16" s="219">
        <v>0</v>
      </c>
      <c r="CF16" s="219">
        <v>0</v>
      </c>
      <c r="CG16" s="219">
        <v>0</v>
      </c>
      <c r="CH16" s="219">
        <v>0</v>
      </c>
      <c r="CI16" s="219">
        <v>0</v>
      </c>
      <c r="CJ16" s="219">
        <v>0</v>
      </c>
      <c r="CK16" s="219">
        <v>0</v>
      </c>
      <c r="CL16" s="219">
        <v>0</v>
      </c>
      <c r="CM16" s="219">
        <v>0</v>
      </c>
      <c r="CN16" s="219">
        <v>0</v>
      </c>
    </row>
    <row r="17" spans="1:92" x14ac:dyDescent="0.2">
      <c r="A17" s="224" t="s">
        <v>294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19">
        <v>0</v>
      </c>
      <c r="AC17" s="219">
        <v>0</v>
      </c>
      <c r="AD17" s="219">
        <v>0</v>
      </c>
      <c r="AE17" s="219">
        <v>0</v>
      </c>
      <c r="AF17" s="219">
        <v>0</v>
      </c>
      <c r="AG17" s="219">
        <v>0</v>
      </c>
      <c r="AH17" s="219">
        <v>0</v>
      </c>
      <c r="AI17" s="219">
        <v>0</v>
      </c>
      <c r="AJ17" s="219">
        <v>0</v>
      </c>
      <c r="AK17" s="219">
        <v>0</v>
      </c>
      <c r="AL17" s="219">
        <v>0</v>
      </c>
      <c r="AM17" s="219">
        <v>0</v>
      </c>
      <c r="AN17" s="219">
        <v>0</v>
      </c>
      <c r="AO17" s="219">
        <v>0</v>
      </c>
      <c r="AP17" s="219">
        <v>0</v>
      </c>
      <c r="AQ17" s="219">
        <v>0</v>
      </c>
      <c r="AR17" s="219">
        <v>0</v>
      </c>
      <c r="AS17" s="219">
        <v>0</v>
      </c>
      <c r="AT17" s="219">
        <v>0</v>
      </c>
      <c r="AU17" s="219">
        <v>0</v>
      </c>
      <c r="AV17" s="219">
        <v>0</v>
      </c>
      <c r="AW17" s="219">
        <v>0</v>
      </c>
      <c r="AX17" s="219">
        <v>0</v>
      </c>
      <c r="AY17" s="219">
        <v>0</v>
      </c>
      <c r="AZ17" s="219">
        <v>0</v>
      </c>
      <c r="BA17" s="219">
        <v>0</v>
      </c>
      <c r="BB17" s="219">
        <v>0</v>
      </c>
      <c r="BC17" s="219">
        <v>0</v>
      </c>
      <c r="BD17" s="219">
        <v>0</v>
      </c>
      <c r="BE17" s="219">
        <v>0</v>
      </c>
      <c r="BF17" s="219">
        <v>0</v>
      </c>
      <c r="BG17" s="219">
        <v>0</v>
      </c>
      <c r="BH17" s="219">
        <v>0</v>
      </c>
      <c r="BI17" s="219">
        <v>0</v>
      </c>
      <c r="BJ17" s="219">
        <v>0</v>
      </c>
      <c r="BK17" s="219">
        <v>0</v>
      </c>
      <c r="BL17" s="219">
        <v>0</v>
      </c>
      <c r="BM17" s="219">
        <v>0</v>
      </c>
      <c r="BN17" s="219">
        <v>0</v>
      </c>
      <c r="BO17" s="219">
        <v>0</v>
      </c>
      <c r="BP17" s="219">
        <v>0</v>
      </c>
      <c r="BQ17" s="219">
        <v>0</v>
      </c>
      <c r="BR17" s="219">
        <v>0</v>
      </c>
      <c r="BS17" s="219">
        <v>0</v>
      </c>
      <c r="BT17" s="219">
        <v>0</v>
      </c>
      <c r="BU17" s="219">
        <v>0</v>
      </c>
      <c r="BV17" s="219">
        <v>0</v>
      </c>
      <c r="BW17" s="219">
        <v>0</v>
      </c>
      <c r="BX17" s="219">
        <v>0</v>
      </c>
      <c r="BY17" s="219">
        <v>0</v>
      </c>
      <c r="BZ17" s="219">
        <v>0</v>
      </c>
      <c r="CA17" s="219">
        <v>0</v>
      </c>
      <c r="CB17" s="219">
        <v>0</v>
      </c>
      <c r="CC17" s="219">
        <v>0</v>
      </c>
      <c r="CD17" s="219">
        <v>0</v>
      </c>
      <c r="CE17" s="219">
        <v>0</v>
      </c>
      <c r="CF17" s="219">
        <v>0</v>
      </c>
      <c r="CG17" s="219">
        <v>0</v>
      </c>
      <c r="CH17" s="219">
        <v>0</v>
      </c>
      <c r="CI17" s="219">
        <v>0</v>
      </c>
      <c r="CJ17" s="219">
        <v>0</v>
      </c>
      <c r="CK17" s="219">
        <v>0</v>
      </c>
      <c r="CL17" s="219">
        <v>0</v>
      </c>
      <c r="CM17" s="219">
        <v>0</v>
      </c>
      <c r="CN17" s="219">
        <v>0</v>
      </c>
    </row>
    <row r="18" spans="1:92" x14ac:dyDescent="0.2">
      <c r="A18" s="224" t="s">
        <v>295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19">
        <v>0</v>
      </c>
      <c r="AC18" s="219">
        <v>0</v>
      </c>
      <c r="AD18" s="219">
        <v>0</v>
      </c>
      <c r="AE18" s="219">
        <v>0</v>
      </c>
      <c r="AF18" s="219">
        <v>0</v>
      </c>
      <c r="AG18" s="219">
        <v>0</v>
      </c>
      <c r="AH18" s="219">
        <v>0</v>
      </c>
      <c r="AI18" s="219">
        <v>0</v>
      </c>
      <c r="AJ18" s="219">
        <v>0</v>
      </c>
      <c r="AK18" s="219">
        <v>0</v>
      </c>
      <c r="AL18" s="219">
        <v>0</v>
      </c>
      <c r="AM18" s="219">
        <v>0</v>
      </c>
      <c r="AN18" s="219">
        <v>0</v>
      </c>
      <c r="AO18" s="219">
        <v>0</v>
      </c>
      <c r="AP18" s="219">
        <v>0</v>
      </c>
      <c r="AQ18" s="219">
        <v>0</v>
      </c>
      <c r="AR18" s="219">
        <v>0</v>
      </c>
      <c r="AS18" s="219">
        <v>0</v>
      </c>
      <c r="AT18" s="219">
        <v>0</v>
      </c>
      <c r="AU18" s="219">
        <v>0</v>
      </c>
      <c r="AV18" s="219">
        <v>0</v>
      </c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0</v>
      </c>
      <c r="BM18" s="219">
        <v>0</v>
      </c>
      <c r="BN18" s="219">
        <v>0</v>
      </c>
      <c r="BO18" s="219">
        <v>0</v>
      </c>
      <c r="BP18" s="219">
        <v>0</v>
      </c>
      <c r="BQ18" s="219">
        <v>0</v>
      </c>
      <c r="BR18" s="219">
        <v>0</v>
      </c>
      <c r="BS18" s="219">
        <v>0</v>
      </c>
      <c r="BT18" s="219">
        <v>0</v>
      </c>
      <c r="BU18" s="219">
        <v>0</v>
      </c>
      <c r="BV18" s="219">
        <v>0</v>
      </c>
      <c r="BW18" s="219">
        <v>0</v>
      </c>
      <c r="BX18" s="219">
        <v>0</v>
      </c>
      <c r="BY18" s="219">
        <v>0</v>
      </c>
      <c r="BZ18" s="219">
        <v>0</v>
      </c>
      <c r="CA18" s="219">
        <v>0</v>
      </c>
      <c r="CB18" s="219">
        <v>0</v>
      </c>
      <c r="CC18" s="219">
        <v>0</v>
      </c>
      <c r="CD18" s="219">
        <v>0</v>
      </c>
      <c r="CE18" s="219">
        <v>0</v>
      </c>
      <c r="CF18" s="219">
        <v>0</v>
      </c>
      <c r="CG18" s="219">
        <v>0</v>
      </c>
      <c r="CH18" s="219">
        <v>0</v>
      </c>
      <c r="CI18" s="219">
        <v>0</v>
      </c>
      <c r="CJ18" s="219">
        <v>0</v>
      </c>
      <c r="CK18" s="219">
        <v>0</v>
      </c>
      <c r="CL18" s="219">
        <v>0</v>
      </c>
      <c r="CM18" s="219">
        <v>0</v>
      </c>
      <c r="CN18" s="219">
        <v>0</v>
      </c>
    </row>
    <row r="19" spans="1:92" x14ac:dyDescent="0.2">
      <c r="A19" s="224" t="s">
        <v>296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19">
        <v>0</v>
      </c>
      <c r="AC19" s="219">
        <v>0</v>
      </c>
      <c r="AD19" s="219">
        <v>0</v>
      </c>
      <c r="AE19" s="219">
        <v>0</v>
      </c>
      <c r="AF19" s="219">
        <v>0</v>
      </c>
      <c r="AG19" s="219">
        <v>0</v>
      </c>
      <c r="AH19" s="219">
        <v>0</v>
      </c>
      <c r="AI19" s="219">
        <v>0</v>
      </c>
      <c r="AJ19" s="219">
        <v>0</v>
      </c>
      <c r="AK19" s="219">
        <v>0</v>
      </c>
      <c r="AL19" s="219">
        <v>0</v>
      </c>
      <c r="AM19" s="219">
        <v>0</v>
      </c>
      <c r="AN19" s="219">
        <v>0</v>
      </c>
      <c r="AO19" s="219">
        <v>0</v>
      </c>
      <c r="AP19" s="219">
        <v>0</v>
      </c>
      <c r="AQ19" s="219">
        <v>0</v>
      </c>
      <c r="AR19" s="219">
        <v>0</v>
      </c>
      <c r="AS19" s="219">
        <v>0</v>
      </c>
      <c r="AT19" s="219">
        <v>0</v>
      </c>
      <c r="AU19" s="219">
        <v>0</v>
      </c>
      <c r="AV19" s="219">
        <v>0</v>
      </c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19">
        <v>0</v>
      </c>
      <c r="BQ19" s="219">
        <v>0</v>
      </c>
      <c r="BR19" s="219">
        <v>0</v>
      </c>
      <c r="BS19" s="219">
        <v>0</v>
      </c>
      <c r="BT19" s="219">
        <v>0</v>
      </c>
      <c r="BU19" s="219">
        <v>0</v>
      </c>
      <c r="BV19" s="219">
        <v>0</v>
      </c>
      <c r="BW19" s="219">
        <v>0</v>
      </c>
      <c r="BX19" s="219">
        <v>0</v>
      </c>
      <c r="BY19" s="219">
        <v>0</v>
      </c>
      <c r="BZ19" s="219">
        <v>0</v>
      </c>
      <c r="CA19" s="219">
        <v>0</v>
      </c>
      <c r="CB19" s="219">
        <v>0</v>
      </c>
      <c r="CC19" s="219">
        <v>0</v>
      </c>
      <c r="CD19" s="219">
        <v>0</v>
      </c>
      <c r="CE19" s="219">
        <v>0</v>
      </c>
      <c r="CF19" s="219">
        <v>0</v>
      </c>
      <c r="CG19" s="219">
        <v>0</v>
      </c>
      <c r="CH19" s="219">
        <v>0</v>
      </c>
      <c r="CI19" s="219">
        <v>0</v>
      </c>
      <c r="CJ19" s="219">
        <v>0</v>
      </c>
      <c r="CK19" s="219">
        <v>0</v>
      </c>
      <c r="CL19" s="219">
        <v>0</v>
      </c>
      <c r="CM19" s="219">
        <v>0</v>
      </c>
      <c r="CN19" s="219">
        <v>0</v>
      </c>
    </row>
    <row r="20" spans="1:92" x14ac:dyDescent="0.2">
      <c r="A20" s="224" t="s">
        <v>297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19">
        <v>0</v>
      </c>
      <c r="AC20" s="219">
        <v>0</v>
      </c>
      <c r="AD20" s="219">
        <v>0</v>
      </c>
      <c r="AE20" s="219">
        <v>0</v>
      </c>
      <c r="AF20" s="219">
        <v>0</v>
      </c>
      <c r="AG20" s="219">
        <v>0</v>
      </c>
      <c r="AH20" s="219">
        <v>0</v>
      </c>
      <c r="AI20" s="219">
        <v>0</v>
      </c>
      <c r="AJ20" s="219">
        <v>0</v>
      </c>
      <c r="AK20" s="219">
        <v>0</v>
      </c>
      <c r="AL20" s="219">
        <v>0</v>
      </c>
      <c r="AM20" s="219">
        <v>0</v>
      </c>
      <c r="AN20" s="219">
        <v>0</v>
      </c>
      <c r="AO20" s="219">
        <v>0</v>
      </c>
      <c r="AP20" s="219">
        <v>0</v>
      </c>
      <c r="AQ20" s="219">
        <v>0</v>
      </c>
      <c r="AR20" s="219">
        <v>0</v>
      </c>
      <c r="AS20" s="219">
        <v>0</v>
      </c>
      <c r="AT20" s="219">
        <v>0</v>
      </c>
      <c r="AU20" s="219">
        <v>0</v>
      </c>
      <c r="AV20" s="219">
        <v>0</v>
      </c>
      <c r="AW20" s="219">
        <v>0</v>
      </c>
      <c r="AX20" s="219">
        <v>0</v>
      </c>
      <c r="AY20" s="219">
        <v>0</v>
      </c>
      <c r="AZ20" s="219">
        <v>0</v>
      </c>
      <c r="BA20" s="219">
        <v>0</v>
      </c>
      <c r="BB20" s="219">
        <v>0</v>
      </c>
      <c r="BC20" s="219">
        <v>0</v>
      </c>
      <c r="BD20" s="219">
        <v>0</v>
      </c>
      <c r="BE20" s="219">
        <v>0</v>
      </c>
      <c r="BF20" s="219">
        <v>0</v>
      </c>
      <c r="BG20" s="219">
        <v>0</v>
      </c>
      <c r="BH20" s="219">
        <v>0</v>
      </c>
      <c r="BI20" s="219">
        <v>0</v>
      </c>
      <c r="BJ20" s="219">
        <v>0</v>
      </c>
      <c r="BK20" s="219">
        <v>0</v>
      </c>
      <c r="BL20" s="219">
        <v>0</v>
      </c>
      <c r="BM20" s="219">
        <v>0</v>
      </c>
      <c r="BN20" s="219">
        <v>0</v>
      </c>
      <c r="BO20" s="219">
        <v>0</v>
      </c>
      <c r="BP20" s="219">
        <v>0</v>
      </c>
      <c r="BQ20" s="219">
        <v>0</v>
      </c>
      <c r="BR20" s="219">
        <v>0</v>
      </c>
      <c r="BS20" s="219">
        <v>0</v>
      </c>
      <c r="BT20" s="219">
        <v>0</v>
      </c>
      <c r="BU20" s="219">
        <v>0</v>
      </c>
      <c r="BV20" s="219">
        <v>0</v>
      </c>
      <c r="BW20" s="219">
        <v>0</v>
      </c>
      <c r="BX20" s="219">
        <v>0</v>
      </c>
      <c r="BY20" s="219">
        <v>0</v>
      </c>
      <c r="BZ20" s="219">
        <v>0</v>
      </c>
      <c r="CA20" s="219">
        <v>0</v>
      </c>
      <c r="CB20" s="219">
        <v>0</v>
      </c>
      <c r="CC20" s="219">
        <v>0</v>
      </c>
      <c r="CD20" s="219">
        <v>0</v>
      </c>
      <c r="CE20" s="219">
        <v>0</v>
      </c>
      <c r="CF20" s="219">
        <v>0</v>
      </c>
      <c r="CG20" s="219">
        <v>0</v>
      </c>
      <c r="CH20" s="219">
        <v>0</v>
      </c>
      <c r="CI20" s="219">
        <v>0</v>
      </c>
      <c r="CJ20" s="219">
        <v>0</v>
      </c>
      <c r="CK20" s="219">
        <v>0</v>
      </c>
      <c r="CL20" s="219">
        <v>0</v>
      </c>
      <c r="CM20" s="219">
        <v>0</v>
      </c>
      <c r="CN20" s="219">
        <v>0</v>
      </c>
    </row>
    <row r="21" spans="1:92" x14ac:dyDescent="0.2">
      <c r="A21" s="224" t="s">
        <v>298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19">
        <v>0</v>
      </c>
      <c r="AC21" s="219">
        <v>0</v>
      </c>
      <c r="AD21" s="219">
        <v>0</v>
      </c>
      <c r="AE21" s="219">
        <v>0</v>
      </c>
      <c r="AF21" s="219">
        <v>0</v>
      </c>
      <c r="AG21" s="219">
        <v>0</v>
      </c>
      <c r="AH21" s="219">
        <v>0</v>
      </c>
      <c r="AI21" s="219">
        <v>0</v>
      </c>
      <c r="AJ21" s="219">
        <v>0</v>
      </c>
      <c r="AK21" s="219">
        <v>0</v>
      </c>
      <c r="AL21" s="219">
        <v>0</v>
      </c>
      <c r="AM21" s="219">
        <v>0</v>
      </c>
      <c r="AN21" s="219">
        <v>0</v>
      </c>
      <c r="AO21" s="219">
        <v>0</v>
      </c>
      <c r="AP21" s="219">
        <v>0</v>
      </c>
      <c r="AQ21" s="219">
        <v>0</v>
      </c>
      <c r="AR21" s="219">
        <v>0</v>
      </c>
      <c r="AS21" s="219">
        <v>0</v>
      </c>
      <c r="AT21" s="219">
        <v>0</v>
      </c>
      <c r="AU21" s="219">
        <v>0</v>
      </c>
      <c r="AV21" s="219">
        <v>0</v>
      </c>
      <c r="AW21" s="219">
        <v>0</v>
      </c>
      <c r="AX21" s="219">
        <v>0</v>
      </c>
      <c r="AY21" s="219">
        <v>0</v>
      </c>
      <c r="AZ21" s="219">
        <v>0</v>
      </c>
      <c r="BA21" s="219">
        <v>0</v>
      </c>
      <c r="BB21" s="219">
        <v>0</v>
      </c>
      <c r="BC21" s="219">
        <v>0</v>
      </c>
      <c r="BD21" s="219">
        <v>0</v>
      </c>
      <c r="BE21" s="219">
        <v>0</v>
      </c>
      <c r="BF21" s="219">
        <v>0</v>
      </c>
      <c r="BG21" s="219">
        <v>0</v>
      </c>
      <c r="BH21" s="219">
        <v>0</v>
      </c>
      <c r="BI21" s="219">
        <v>0</v>
      </c>
      <c r="BJ21" s="219">
        <v>0</v>
      </c>
      <c r="BK21" s="219">
        <v>0</v>
      </c>
      <c r="BL21" s="219">
        <v>0</v>
      </c>
      <c r="BM21" s="219">
        <v>0</v>
      </c>
      <c r="BN21" s="219">
        <v>0</v>
      </c>
      <c r="BO21" s="219">
        <v>0</v>
      </c>
      <c r="BP21" s="219">
        <v>0</v>
      </c>
      <c r="BQ21" s="219">
        <v>0</v>
      </c>
      <c r="BR21" s="219">
        <v>0</v>
      </c>
      <c r="BS21" s="219">
        <v>0</v>
      </c>
      <c r="BT21" s="219">
        <v>0</v>
      </c>
      <c r="BU21" s="219">
        <v>0</v>
      </c>
      <c r="BV21" s="219">
        <v>0</v>
      </c>
      <c r="BW21" s="219">
        <v>0</v>
      </c>
      <c r="BX21" s="219">
        <v>0</v>
      </c>
      <c r="BY21" s="219">
        <v>0</v>
      </c>
      <c r="BZ21" s="219">
        <v>0</v>
      </c>
      <c r="CA21" s="219">
        <v>0</v>
      </c>
      <c r="CB21" s="219">
        <v>0</v>
      </c>
      <c r="CC21" s="219">
        <v>0</v>
      </c>
      <c r="CD21" s="219">
        <v>0</v>
      </c>
      <c r="CE21" s="219">
        <v>0</v>
      </c>
      <c r="CF21" s="219">
        <v>0</v>
      </c>
      <c r="CG21" s="219">
        <v>0</v>
      </c>
      <c r="CH21" s="219">
        <v>0</v>
      </c>
      <c r="CI21" s="219">
        <v>0</v>
      </c>
      <c r="CJ21" s="219">
        <v>0</v>
      </c>
      <c r="CK21" s="219">
        <v>0</v>
      </c>
      <c r="CL21" s="219">
        <v>0</v>
      </c>
      <c r="CM21" s="219">
        <v>0</v>
      </c>
      <c r="CN21" s="219">
        <v>0</v>
      </c>
    </row>
    <row r="22" spans="1:92" x14ac:dyDescent="0.2">
      <c r="A22" s="224" t="s">
        <v>299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19">
        <v>0</v>
      </c>
      <c r="AC22" s="219">
        <v>0</v>
      </c>
      <c r="AD22" s="219">
        <v>0</v>
      </c>
      <c r="AE22" s="219">
        <v>0</v>
      </c>
      <c r="AF22" s="219">
        <v>0</v>
      </c>
      <c r="AG22" s="219">
        <v>0</v>
      </c>
      <c r="AH22" s="219">
        <v>0</v>
      </c>
      <c r="AI22" s="219">
        <v>0</v>
      </c>
      <c r="AJ22" s="219">
        <v>0</v>
      </c>
      <c r="AK22" s="219">
        <v>0</v>
      </c>
      <c r="AL22" s="219">
        <v>0</v>
      </c>
      <c r="AM22" s="219">
        <v>0</v>
      </c>
      <c r="AN22" s="219">
        <v>0</v>
      </c>
      <c r="AO22" s="219">
        <v>0</v>
      </c>
      <c r="AP22" s="219">
        <v>0</v>
      </c>
      <c r="AQ22" s="219">
        <v>0</v>
      </c>
      <c r="AR22" s="219">
        <v>0</v>
      </c>
      <c r="AS22" s="219">
        <v>0</v>
      </c>
      <c r="AT22" s="219">
        <v>0</v>
      </c>
      <c r="AU22" s="219">
        <v>0</v>
      </c>
      <c r="AV22" s="219">
        <v>0</v>
      </c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19">
        <v>0</v>
      </c>
      <c r="BQ22" s="219">
        <v>0</v>
      </c>
      <c r="BR22" s="219">
        <v>0</v>
      </c>
      <c r="BS22" s="219">
        <v>0</v>
      </c>
      <c r="BT22" s="219">
        <v>0</v>
      </c>
      <c r="BU22" s="21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219">
        <v>0</v>
      </c>
      <c r="CB22" s="219">
        <v>0</v>
      </c>
      <c r="CC22" s="219">
        <v>0</v>
      </c>
      <c r="CD22" s="219">
        <v>0</v>
      </c>
      <c r="CE22" s="219">
        <v>0</v>
      </c>
      <c r="CF22" s="219">
        <v>0</v>
      </c>
      <c r="CG22" s="219">
        <v>0</v>
      </c>
      <c r="CH22" s="219">
        <v>0</v>
      </c>
      <c r="CI22" s="219">
        <v>0</v>
      </c>
      <c r="CJ22" s="219">
        <v>0</v>
      </c>
      <c r="CK22" s="219">
        <v>0</v>
      </c>
      <c r="CL22" s="219">
        <v>0</v>
      </c>
      <c r="CM22" s="219">
        <v>0</v>
      </c>
      <c r="CN22" s="219">
        <v>0</v>
      </c>
    </row>
    <row r="23" spans="1:92" x14ac:dyDescent="0.2">
      <c r="A23" s="224" t="s">
        <v>300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19">
        <v>0</v>
      </c>
      <c r="AC23" s="219">
        <v>0</v>
      </c>
      <c r="AD23" s="219">
        <v>0</v>
      </c>
      <c r="AE23" s="219">
        <v>0</v>
      </c>
      <c r="AF23" s="219">
        <v>0</v>
      </c>
      <c r="AG23" s="219">
        <v>0</v>
      </c>
      <c r="AH23" s="219">
        <v>0</v>
      </c>
      <c r="AI23" s="219">
        <v>0</v>
      </c>
      <c r="AJ23" s="219">
        <v>0</v>
      </c>
      <c r="AK23" s="219">
        <v>0</v>
      </c>
      <c r="AL23" s="219">
        <v>0</v>
      </c>
      <c r="AM23" s="219">
        <v>0</v>
      </c>
      <c r="AN23" s="219">
        <v>0</v>
      </c>
      <c r="AO23" s="219">
        <v>0</v>
      </c>
      <c r="AP23" s="219">
        <v>0</v>
      </c>
      <c r="AQ23" s="219">
        <v>0</v>
      </c>
      <c r="AR23" s="219">
        <v>0</v>
      </c>
      <c r="AS23" s="219">
        <v>0</v>
      </c>
      <c r="AT23" s="219">
        <v>0</v>
      </c>
      <c r="AU23" s="219">
        <v>0</v>
      </c>
      <c r="AV23" s="219">
        <v>0</v>
      </c>
      <c r="AW23" s="219">
        <v>0</v>
      </c>
      <c r="AX23" s="219">
        <v>0</v>
      </c>
      <c r="AY23" s="219">
        <v>0</v>
      </c>
      <c r="AZ23" s="219">
        <v>0</v>
      </c>
      <c r="BA23" s="219">
        <v>0</v>
      </c>
      <c r="BB23" s="219">
        <v>0</v>
      </c>
      <c r="BC23" s="219">
        <v>0</v>
      </c>
      <c r="BD23" s="219">
        <v>0</v>
      </c>
      <c r="BE23" s="219">
        <v>0</v>
      </c>
      <c r="BF23" s="219">
        <v>0</v>
      </c>
      <c r="BG23" s="219">
        <v>0</v>
      </c>
      <c r="BH23" s="219">
        <v>0</v>
      </c>
      <c r="BI23" s="219">
        <v>0</v>
      </c>
      <c r="BJ23" s="219">
        <v>0</v>
      </c>
      <c r="BK23" s="219">
        <v>0</v>
      </c>
      <c r="BL23" s="219">
        <v>0</v>
      </c>
      <c r="BM23" s="219">
        <v>0</v>
      </c>
      <c r="BN23" s="219">
        <v>0</v>
      </c>
      <c r="BO23" s="219">
        <v>0</v>
      </c>
      <c r="BP23" s="219">
        <v>0</v>
      </c>
      <c r="BQ23" s="219">
        <v>0</v>
      </c>
      <c r="BR23" s="219">
        <v>0</v>
      </c>
      <c r="BS23" s="219">
        <v>0</v>
      </c>
      <c r="BT23" s="219">
        <v>0</v>
      </c>
      <c r="BU23" s="219">
        <v>0</v>
      </c>
      <c r="BV23" s="219">
        <v>0</v>
      </c>
      <c r="BW23" s="219">
        <v>0</v>
      </c>
      <c r="BX23" s="219">
        <v>0</v>
      </c>
      <c r="BY23" s="219">
        <v>0</v>
      </c>
      <c r="BZ23" s="219">
        <v>0</v>
      </c>
      <c r="CA23" s="219">
        <v>0</v>
      </c>
      <c r="CB23" s="219">
        <v>0</v>
      </c>
      <c r="CC23" s="219">
        <v>0</v>
      </c>
      <c r="CD23" s="219">
        <v>0</v>
      </c>
      <c r="CE23" s="219">
        <v>0</v>
      </c>
      <c r="CF23" s="219">
        <v>0</v>
      </c>
      <c r="CG23" s="219">
        <v>0</v>
      </c>
      <c r="CH23" s="219">
        <v>0</v>
      </c>
      <c r="CI23" s="219">
        <v>0</v>
      </c>
      <c r="CJ23" s="219">
        <v>0</v>
      </c>
      <c r="CK23" s="219">
        <v>0</v>
      </c>
      <c r="CL23" s="219">
        <v>0</v>
      </c>
      <c r="CM23" s="219">
        <v>0</v>
      </c>
      <c r="CN23" s="219">
        <v>0</v>
      </c>
    </row>
    <row r="24" spans="1:92" x14ac:dyDescent="0.2">
      <c r="A24" s="223" t="s">
        <v>301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</row>
    <row r="25" spans="1:92" x14ac:dyDescent="0.2">
      <c r="A25" s="224" t="s">
        <v>302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19">
        <v>0</v>
      </c>
      <c r="AC25" s="219">
        <v>0</v>
      </c>
      <c r="AD25" s="219">
        <v>0</v>
      </c>
      <c r="AE25" s="219">
        <v>0</v>
      </c>
      <c r="AF25" s="219">
        <v>0</v>
      </c>
      <c r="AG25" s="219">
        <v>0</v>
      </c>
      <c r="AH25" s="219">
        <v>0</v>
      </c>
      <c r="AI25" s="219">
        <v>0</v>
      </c>
      <c r="AJ25" s="219">
        <v>0</v>
      </c>
      <c r="AK25" s="219">
        <v>0</v>
      </c>
      <c r="AL25" s="219">
        <v>0</v>
      </c>
      <c r="AM25" s="219">
        <v>0</v>
      </c>
      <c r="AN25" s="219">
        <v>0</v>
      </c>
      <c r="AO25" s="219">
        <v>0</v>
      </c>
      <c r="AP25" s="219">
        <v>0</v>
      </c>
      <c r="AQ25" s="219">
        <v>0</v>
      </c>
      <c r="AR25" s="219">
        <v>0</v>
      </c>
      <c r="AS25" s="219">
        <v>0</v>
      </c>
      <c r="AT25" s="219">
        <v>0</v>
      </c>
      <c r="AU25" s="219">
        <v>0</v>
      </c>
      <c r="AV25" s="219">
        <v>0</v>
      </c>
      <c r="AW25" s="219">
        <v>0</v>
      </c>
      <c r="AX25" s="219">
        <v>0</v>
      </c>
      <c r="AY25" s="219">
        <v>0</v>
      </c>
      <c r="AZ25" s="219">
        <v>0</v>
      </c>
      <c r="BA25" s="219">
        <v>0</v>
      </c>
      <c r="BB25" s="219">
        <v>0</v>
      </c>
      <c r="BC25" s="219">
        <v>0</v>
      </c>
      <c r="BD25" s="219">
        <v>0</v>
      </c>
      <c r="BE25" s="219">
        <v>0</v>
      </c>
      <c r="BF25" s="219">
        <v>0</v>
      </c>
      <c r="BG25" s="219">
        <v>0</v>
      </c>
      <c r="BH25" s="219">
        <v>0</v>
      </c>
      <c r="BI25" s="219">
        <v>0</v>
      </c>
      <c r="BJ25" s="219">
        <v>0</v>
      </c>
      <c r="BK25" s="219">
        <v>0</v>
      </c>
      <c r="BL25" s="219">
        <v>0</v>
      </c>
      <c r="BM25" s="219">
        <v>0</v>
      </c>
      <c r="BN25" s="219">
        <v>0</v>
      </c>
      <c r="BO25" s="219">
        <v>0</v>
      </c>
      <c r="BP25" s="219">
        <v>0</v>
      </c>
      <c r="BQ25" s="219">
        <v>0</v>
      </c>
      <c r="BR25" s="219">
        <v>0</v>
      </c>
      <c r="BS25" s="219">
        <v>0</v>
      </c>
      <c r="BT25" s="219">
        <v>0</v>
      </c>
      <c r="BU25" s="219">
        <v>0</v>
      </c>
      <c r="BV25" s="219">
        <v>0</v>
      </c>
      <c r="BW25" s="219">
        <v>0</v>
      </c>
      <c r="BX25" s="219">
        <v>0</v>
      </c>
      <c r="BY25" s="219">
        <v>0</v>
      </c>
      <c r="BZ25" s="219">
        <v>0</v>
      </c>
      <c r="CA25" s="219">
        <v>0</v>
      </c>
      <c r="CB25" s="219">
        <v>0</v>
      </c>
      <c r="CC25" s="219">
        <v>0</v>
      </c>
      <c r="CD25" s="219">
        <v>0</v>
      </c>
      <c r="CE25" s="219">
        <v>0</v>
      </c>
      <c r="CF25" s="219">
        <v>0</v>
      </c>
      <c r="CG25" s="219">
        <v>0</v>
      </c>
      <c r="CH25" s="219">
        <v>0</v>
      </c>
      <c r="CI25" s="219">
        <v>0</v>
      </c>
      <c r="CJ25" s="219">
        <v>0</v>
      </c>
      <c r="CK25" s="219">
        <v>0</v>
      </c>
      <c r="CL25" s="219">
        <v>0</v>
      </c>
      <c r="CM25" s="219">
        <v>0</v>
      </c>
      <c r="CN25" s="219">
        <v>0</v>
      </c>
    </row>
    <row r="26" spans="1:92" x14ac:dyDescent="0.2">
      <c r="A26" s="224" t="s">
        <v>303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19">
        <v>84188944.456153795</v>
      </c>
      <c r="AC26" s="219">
        <v>84181096.9207692</v>
      </c>
      <c r="AD26" s="219">
        <v>84173249.385384604</v>
      </c>
      <c r="AE26" s="219">
        <v>84165401.849999994</v>
      </c>
      <c r="AF26" s="219">
        <v>84165401.849999994</v>
      </c>
      <c r="AG26" s="219">
        <v>84165401.849999994</v>
      </c>
      <c r="AH26" s="219">
        <v>84165401.849999994</v>
      </c>
      <c r="AI26" s="219">
        <v>84165401.849999994</v>
      </c>
      <c r="AJ26" s="219">
        <v>84165401.849999994</v>
      </c>
      <c r="AK26" s="219">
        <v>84165401.849999994</v>
      </c>
      <c r="AL26" s="219">
        <v>84165401.849999994</v>
      </c>
      <c r="AM26" s="219">
        <v>84165401.849999994</v>
      </c>
      <c r="AN26" s="219">
        <v>84165401.849999994</v>
      </c>
      <c r="AO26" s="219">
        <v>84165401.849999994</v>
      </c>
      <c r="AP26" s="219">
        <v>84165401.849999994</v>
      </c>
      <c r="AQ26" s="219">
        <v>84165401.849999994</v>
      </c>
      <c r="AR26" s="219">
        <v>84165401.849999994</v>
      </c>
      <c r="AS26" s="219">
        <v>84165401.849999994</v>
      </c>
      <c r="AT26" s="219">
        <v>84165401.849999994</v>
      </c>
      <c r="AU26" s="219">
        <v>84165401.849999994</v>
      </c>
      <c r="AV26" s="219">
        <v>84165401.849999994</v>
      </c>
      <c r="AW26" s="219">
        <v>84165401.849999994</v>
      </c>
      <c r="AX26" s="219">
        <v>84165401.849999994</v>
      </c>
      <c r="AY26" s="219">
        <v>84165401.849999994</v>
      </c>
      <c r="AZ26" s="219">
        <v>84165401.849999994</v>
      </c>
      <c r="BA26" s="219">
        <v>84165401.849999994</v>
      </c>
      <c r="BB26" s="219">
        <v>84165401.849999994</v>
      </c>
      <c r="BC26" s="219">
        <v>84165401.849999994</v>
      </c>
      <c r="BD26" s="219">
        <v>84165401.849999994</v>
      </c>
      <c r="BE26" s="219">
        <v>84165401.849999994</v>
      </c>
      <c r="BF26" s="219">
        <v>84165401.849999994</v>
      </c>
      <c r="BG26" s="219">
        <v>84165401.849999994</v>
      </c>
      <c r="BH26" s="219">
        <v>84165401.849999994</v>
      </c>
      <c r="BI26" s="219">
        <v>84165401.849999994</v>
      </c>
      <c r="BJ26" s="219">
        <v>84165401.849999994</v>
      </c>
      <c r="BK26" s="219">
        <v>84165401.849999994</v>
      </c>
      <c r="BL26" s="219">
        <v>84165401.849999994</v>
      </c>
      <c r="BM26" s="219">
        <v>84165401.849999994</v>
      </c>
      <c r="BN26" s="219">
        <v>84165401.849999994</v>
      </c>
      <c r="BO26" s="219">
        <v>84165401.849999994</v>
      </c>
      <c r="BP26" s="219">
        <v>84165401.849999994</v>
      </c>
      <c r="BQ26" s="219">
        <v>84165401.849999994</v>
      </c>
      <c r="BR26" s="219">
        <v>84165401.849999994</v>
      </c>
      <c r="BS26" s="219">
        <v>84165401.849999994</v>
      </c>
      <c r="BT26" s="219">
        <v>84165401.849999994</v>
      </c>
      <c r="BU26" s="219">
        <v>84165401.849999994</v>
      </c>
      <c r="BV26" s="219">
        <v>84165401.849999994</v>
      </c>
      <c r="BW26" s="219">
        <v>84165401.849999994</v>
      </c>
      <c r="BX26" s="219">
        <v>84165401.849999994</v>
      </c>
      <c r="BY26" s="219">
        <v>84165401.849999994</v>
      </c>
      <c r="BZ26" s="219">
        <v>84165401.849999994</v>
      </c>
      <c r="CA26" s="219">
        <v>84165401.849999994</v>
      </c>
      <c r="CB26" s="219">
        <v>84165401.849999994</v>
      </c>
      <c r="CC26" s="219">
        <v>84165401.849999994</v>
      </c>
      <c r="CD26" s="219">
        <v>84165401.849999994</v>
      </c>
      <c r="CE26" s="219">
        <v>84165401.849999994</v>
      </c>
      <c r="CF26" s="219">
        <v>84165401.849999994</v>
      </c>
      <c r="CG26" s="219">
        <v>84165401.849999994</v>
      </c>
      <c r="CH26" s="219">
        <v>84165401.849999994</v>
      </c>
      <c r="CI26" s="219">
        <v>84165401.849999994</v>
      </c>
      <c r="CJ26" s="219">
        <v>84165401.849999994</v>
      </c>
      <c r="CK26" s="219">
        <v>84165401.849999994</v>
      </c>
      <c r="CL26" s="219">
        <v>84165401.849999994</v>
      </c>
      <c r="CM26" s="219">
        <v>84165401.849999994</v>
      </c>
      <c r="CN26" s="219">
        <v>84165401.849999994</v>
      </c>
    </row>
    <row r="27" spans="1:92" x14ac:dyDescent="0.2">
      <c r="A27" s="224" t="s">
        <v>304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19">
        <v>5199309.2499999898</v>
      </c>
      <c r="AC27" s="219">
        <v>5199309.2499999898</v>
      </c>
      <c r="AD27" s="219">
        <v>5199309.2499999898</v>
      </c>
      <c r="AE27" s="219">
        <v>5199309.2499999898</v>
      </c>
      <c r="AF27" s="219">
        <v>5199309.2499999898</v>
      </c>
      <c r="AG27" s="219">
        <v>5199309.2499999898</v>
      </c>
      <c r="AH27" s="219">
        <v>5199309.2499999898</v>
      </c>
      <c r="AI27" s="219">
        <v>5199309.2499999898</v>
      </c>
      <c r="AJ27" s="219">
        <v>5199309.2499999898</v>
      </c>
      <c r="AK27" s="219">
        <v>5199309.2499999898</v>
      </c>
      <c r="AL27" s="219">
        <v>5199309.2499999898</v>
      </c>
      <c r="AM27" s="219">
        <v>5199309.2499999898</v>
      </c>
      <c r="AN27" s="219">
        <v>5199309.2499999898</v>
      </c>
      <c r="AO27" s="219">
        <v>5199309.2499999898</v>
      </c>
      <c r="AP27" s="219">
        <v>5199309.2499999898</v>
      </c>
      <c r="AQ27" s="219">
        <v>5199309.2499999898</v>
      </c>
      <c r="AR27" s="219">
        <v>5199309.2499999898</v>
      </c>
      <c r="AS27" s="219">
        <v>5199309.2499999898</v>
      </c>
      <c r="AT27" s="219">
        <v>5199309.2499999898</v>
      </c>
      <c r="AU27" s="219">
        <v>5199309.2499999898</v>
      </c>
      <c r="AV27" s="219">
        <v>5199309.2499999898</v>
      </c>
      <c r="AW27" s="219">
        <v>5199309.2499999898</v>
      </c>
      <c r="AX27" s="219">
        <v>5199309.2499999898</v>
      </c>
      <c r="AY27" s="219">
        <v>5199309.2499999898</v>
      </c>
      <c r="AZ27" s="219">
        <v>5199309.2499999898</v>
      </c>
      <c r="BA27" s="219">
        <v>5199309.2499999898</v>
      </c>
      <c r="BB27" s="219">
        <v>5199309.2499999898</v>
      </c>
      <c r="BC27" s="219">
        <v>5199309.2499999898</v>
      </c>
      <c r="BD27" s="219">
        <v>5199309.2499999898</v>
      </c>
      <c r="BE27" s="219">
        <v>5199309.2499999898</v>
      </c>
      <c r="BF27" s="219">
        <v>5199309.2499999898</v>
      </c>
      <c r="BG27" s="219">
        <v>5199309.2499999898</v>
      </c>
      <c r="BH27" s="219">
        <v>5199309.2499999898</v>
      </c>
      <c r="BI27" s="219">
        <v>5199309.2499999898</v>
      </c>
      <c r="BJ27" s="219">
        <v>5199309.2499999898</v>
      </c>
      <c r="BK27" s="219">
        <v>5199309.2499999898</v>
      </c>
      <c r="BL27" s="219">
        <v>5199309.2499999898</v>
      </c>
      <c r="BM27" s="219">
        <v>5199309.2499999898</v>
      </c>
      <c r="BN27" s="219">
        <v>5199309.2499999898</v>
      </c>
      <c r="BO27" s="219">
        <v>5199309.2499999898</v>
      </c>
      <c r="BP27" s="219">
        <v>5199309.2499999898</v>
      </c>
      <c r="BQ27" s="219">
        <v>5199309.2499999898</v>
      </c>
      <c r="BR27" s="219">
        <v>5199309.2499999898</v>
      </c>
      <c r="BS27" s="219">
        <v>5199309.2499999898</v>
      </c>
      <c r="BT27" s="219">
        <v>5199309.2499999898</v>
      </c>
      <c r="BU27" s="219">
        <v>5199309.2499999898</v>
      </c>
      <c r="BV27" s="219">
        <v>5199309.2499999898</v>
      </c>
      <c r="BW27" s="219">
        <v>5199309.2499999898</v>
      </c>
      <c r="BX27" s="219">
        <v>5199309.2499999898</v>
      </c>
      <c r="BY27" s="219">
        <v>5199309.2499999898</v>
      </c>
      <c r="BZ27" s="219">
        <v>5199309.2499999898</v>
      </c>
      <c r="CA27" s="219">
        <v>5199309.2499999898</v>
      </c>
      <c r="CB27" s="219">
        <v>5199309.2499999898</v>
      </c>
      <c r="CC27" s="219">
        <v>5199309.2499999898</v>
      </c>
      <c r="CD27" s="219">
        <v>5199309.2499999898</v>
      </c>
      <c r="CE27" s="219">
        <v>5199309.2499999898</v>
      </c>
      <c r="CF27" s="219">
        <v>5199309.2499999898</v>
      </c>
      <c r="CG27" s="219">
        <v>5199309.2499999898</v>
      </c>
      <c r="CH27" s="219">
        <v>5199309.2499999898</v>
      </c>
      <c r="CI27" s="219">
        <v>5199309.2499999898</v>
      </c>
      <c r="CJ27" s="219">
        <v>5199309.2499999898</v>
      </c>
      <c r="CK27" s="219">
        <v>5199309.2499999898</v>
      </c>
      <c r="CL27" s="219">
        <v>5199309.2499999898</v>
      </c>
      <c r="CM27" s="219">
        <v>5199309.2499999898</v>
      </c>
      <c r="CN27" s="219">
        <v>5199309.2499999898</v>
      </c>
    </row>
    <row r="28" spans="1:92" x14ac:dyDescent="0.2">
      <c r="A28" s="224" t="s">
        <v>305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19">
        <v>42838074.600769199</v>
      </c>
      <c r="AC28" s="219">
        <v>43269004.686153799</v>
      </c>
      <c r="AD28" s="219">
        <v>43692413.332307696</v>
      </c>
      <c r="AE28" s="219">
        <v>44080397.549999997</v>
      </c>
      <c r="AF28" s="219">
        <v>44337292.182307601</v>
      </c>
      <c r="AG28" s="219">
        <v>44507489.183846101</v>
      </c>
      <c r="AH28" s="219">
        <v>44598876.212307699</v>
      </c>
      <c r="AI28" s="219">
        <v>44677748.649230704</v>
      </c>
      <c r="AJ28" s="219">
        <v>44752424.420000002</v>
      </c>
      <c r="AK28" s="219">
        <v>44820609.856153801</v>
      </c>
      <c r="AL28" s="219">
        <v>44886882.283076897</v>
      </c>
      <c r="AM28" s="219">
        <v>44954482.780000001</v>
      </c>
      <c r="AN28" s="219">
        <v>44954482.780000001</v>
      </c>
      <c r="AO28" s="219">
        <v>44954482.780000001</v>
      </c>
      <c r="AP28" s="219">
        <v>44954482.780000001</v>
      </c>
      <c r="AQ28" s="219">
        <v>44954482.780000001</v>
      </c>
      <c r="AR28" s="219">
        <v>44954482.780000001</v>
      </c>
      <c r="AS28" s="219">
        <v>44954482.780000001</v>
      </c>
      <c r="AT28" s="219">
        <v>44954482.780000001</v>
      </c>
      <c r="AU28" s="219">
        <v>44954482.780000001</v>
      </c>
      <c r="AV28" s="219">
        <v>44954482.780000001</v>
      </c>
      <c r="AW28" s="219">
        <v>44954482.780000001</v>
      </c>
      <c r="AX28" s="219">
        <v>44954482.780000001</v>
      </c>
      <c r="AY28" s="219">
        <v>44954482.780000001</v>
      </c>
      <c r="AZ28" s="219">
        <v>44954482.780000001</v>
      </c>
      <c r="BA28" s="219">
        <v>44954482.780000001</v>
      </c>
      <c r="BB28" s="219">
        <v>44954482.780000001</v>
      </c>
      <c r="BC28" s="219">
        <v>44954482.780000001</v>
      </c>
      <c r="BD28" s="219">
        <v>44954482.780000001</v>
      </c>
      <c r="BE28" s="219">
        <v>44954482.780000001</v>
      </c>
      <c r="BF28" s="219">
        <v>44954482.780000001</v>
      </c>
      <c r="BG28" s="219">
        <v>44954482.780000001</v>
      </c>
      <c r="BH28" s="219">
        <v>44954482.780000001</v>
      </c>
      <c r="BI28" s="219">
        <v>44954482.780000001</v>
      </c>
      <c r="BJ28" s="219">
        <v>44954482.780000001</v>
      </c>
      <c r="BK28" s="219">
        <v>44954482.780000001</v>
      </c>
      <c r="BL28" s="219">
        <v>44954482.780000001</v>
      </c>
      <c r="BM28" s="219">
        <v>44954482.780000001</v>
      </c>
      <c r="BN28" s="219">
        <v>44954482.780000001</v>
      </c>
      <c r="BO28" s="219">
        <v>44954482.780000001</v>
      </c>
      <c r="BP28" s="219">
        <v>44954482.780000001</v>
      </c>
      <c r="BQ28" s="219">
        <v>44954482.780000001</v>
      </c>
      <c r="BR28" s="219">
        <v>44954482.780000001</v>
      </c>
      <c r="BS28" s="219">
        <v>44954482.780000001</v>
      </c>
      <c r="BT28" s="219">
        <v>44954482.780000001</v>
      </c>
      <c r="BU28" s="219">
        <v>44954482.780000001</v>
      </c>
      <c r="BV28" s="219">
        <v>44954482.780000001</v>
      </c>
      <c r="BW28" s="219">
        <v>44954482.780000001</v>
      </c>
      <c r="BX28" s="219">
        <v>44954482.780000001</v>
      </c>
      <c r="BY28" s="219">
        <v>44954482.780000001</v>
      </c>
      <c r="BZ28" s="219">
        <v>44954482.780000001</v>
      </c>
      <c r="CA28" s="219">
        <v>44954482.780000001</v>
      </c>
      <c r="CB28" s="219">
        <v>44954482.780000001</v>
      </c>
      <c r="CC28" s="219">
        <v>44954482.780000001</v>
      </c>
      <c r="CD28" s="219">
        <v>44954482.780000001</v>
      </c>
      <c r="CE28" s="219">
        <v>44954482.780000001</v>
      </c>
      <c r="CF28" s="219">
        <v>44954482.780000001</v>
      </c>
      <c r="CG28" s="219">
        <v>44954482.780000001</v>
      </c>
      <c r="CH28" s="219">
        <v>44954482.780000001</v>
      </c>
      <c r="CI28" s="219">
        <v>44954482.780000001</v>
      </c>
      <c r="CJ28" s="219">
        <v>44954482.780000001</v>
      </c>
      <c r="CK28" s="219">
        <v>44954482.780000001</v>
      </c>
      <c r="CL28" s="219">
        <v>44954482.780000001</v>
      </c>
      <c r="CM28" s="219">
        <v>44954482.780000001</v>
      </c>
      <c r="CN28" s="219">
        <v>44954482.780000001</v>
      </c>
    </row>
    <row r="29" spans="1:92" x14ac:dyDescent="0.2">
      <c r="A29" s="224" t="s">
        <v>306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19">
        <v>49738608.503076904</v>
      </c>
      <c r="AC29" s="219">
        <v>49838638.895384602</v>
      </c>
      <c r="AD29" s="219">
        <v>49931114.314615302</v>
      </c>
      <c r="AE29" s="219">
        <v>49988165.305384599</v>
      </c>
      <c r="AF29" s="219">
        <v>49914126.710769199</v>
      </c>
      <c r="AG29" s="219">
        <v>49753390.485384598</v>
      </c>
      <c r="AH29" s="219">
        <v>49513844.286922999</v>
      </c>
      <c r="AI29" s="219">
        <v>49011593.073846102</v>
      </c>
      <c r="AJ29" s="219">
        <v>48421085.194615297</v>
      </c>
      <c r="AK29" s="219">
        <v>48608595.183076903</v>
      </c>
      <c r="AL29" s="219">
        <v>48680261.683076903</v>
      </c>
      <c r="AM29" s="219">
        <v>48749991.530000001</v>
      </c>
      <c r="AN29" s="219">
        <v>48749991.530000001</v>
      </c>
      <c r="AO29" s="219">
        <v>48749991.530000001</v>
      </c>
      <c r="AP29" s="219">
        <v>48749991.530000001</v>
      </c>
      <c r="AQ29" s="219">
        <v>48749991.530000001</v>
      </c>
      <c r="AR29" s="219">
        <v>48749991.530000001</v>
      </c>
      <c r="AS29" s="219">
        <v>48749991.530000001</v>
      </c>
      <c r="AT29" s="219">
        <v>48749991.530000001</v>
      </c>
      <c r="AU29" s="219">
        <v>48749991.530000001</v>
      </c>
      <c r="AV29" s="219">
        <v>48749991.530000001</v>
      </c>
      <c r="AW29" s="219">
        <v>48749991.530000001</v>
      </c>
      <c r="AX29" s="219">
        <v>48749991.530000001</v>
      </c>
      <c r="AY29" s="219">
        <v>48749991.530000001</v>
      </c>
      <c r="AZ29" s="219">
        <v>48749991.530000001</v>
      </c>
      <c r="BA29" s="219">
        <v>48749991.530000001</v>
      </c>
      <c r="BB29" s="219">
        <v>48749991.530000001</v>
      </c>
      <c r="BC29" s="219">
        <v>48749991.530000001</v>
      </c>
      <c r="BD29" s="219">
        <v>48749991.530000001</v>
      </c>
      <c r="BE29" s="219">
        <v>48749991.530000001</v>
      </c>
      <c r="BF29" s="219">
        <v>48749991.530000001</v>
      </c>
      <c r="BG29" s="219">
        <v>48749991.530000001</v>
      </c>
      <c r="BH29" s="219">
        <v>48749991.530000001</v>
      </c>
      <c r="BI29" s="219">
        <v>48749991.530000001</v>
      </c>
      <c r="BJ29" s="219">
        <v>48749991.530000001</v>
      </c>
      <c r="BK29" s="219">
        <v>48749991.530000001</v>
      </c>
      <c r="BL29" s="219">
        <v>48749991.530000001</v>
      </c>
      <c r="BM29" s="219">
        <v>48749991.530000001</v>
      </c>
      <c r="BN29" s="219">
        <v>48749991.530000001</v>
      </c>
      <c r="BO29" s="219">
        <v>48749991.530000001</v>
      </c>
      <c r="BP29" s="219">
        <v>48749991.530000001</v>
      </c>
      <c r="BQ29" s="219">
        <v>48749991.530000001</v>
      </c>
      <c r="BR29" s="219">
        <v>48749991.530000001</v>
      </c>
      <c r="BS29" s="219">
        <v>48749991.530000001</v>
      </c>
      <c r="BT29" s="219">
        <v>48749991.530000001</v>
      </c>
      <c r="BU29" s="219">
        <v>48749991.530000001</v>
      </c>
      <c r="BV29" s="219">
        <v>48749991.530000001</v>
      </c>
      <c r="BW29" s="219">
        <v>48749991.530000001</v>
      </c>
      <c r="BX29" s="219">
        <v>48749991.530000001</v>
      </c>
      <c r="BY29" s="219">
        <v>48749991.530000001</v>
      </c>
      <c r="BZ29" s="219">
        <v>48749991.530000001</v>
      </c>
      <c r="CA29" s="219">
        <v>48749991.530000001</v>
      </c>
      <c r="CB29" s="219">
        <v>48749991.530000001</v>
      </c>
      <c r="CC29" s="219">
        <v>48749991.530000001</v>
      </c>
      <c r="CD29" s="219">
        <v>48749991.530000001</v>
      </c>
      <c r="CE29" s="219">
        <v>48749991.530000001</v>
      </c>
      <c r="CF29" s="219">
        <v>48749991.530000001</v>
      </c>
      <c r="CG29" s="219">
        <v>48749991.530000001</v>
      </c>
      <c r="CH29" s="219">
        <v>48749991.530000001</v>
      </c>
      <c r="CI29" s="219">
        <v>48749991.530000001</v>
      </c>
      <c r="CJ29" s="219">
        <v>48749991.530000001</v>
      </c>
      <c r="CK29" s="219">
        <v>48749991.530000001</v>
      </c>
      <c r="CL29" s="219">
        <v>48749991.530000001</v>
      </c>
      <c r="CM29" s="219">
        <v>48749991.530000001</v>
      </c>
      <c r="CN29" s="219">
        <v>48749991.530000001</v>
      </c>
    </row>
    <row r="30" spans="1:92" x14ac:dyDescent="0.2">
      <c r="A30" s="224" t="s">
        <v>307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19">
        <v>1665576980.1840999</v>
      </c>
      <c r="AC30" s="219">
        <v>1670517421.2129099</v>
      </c>
      <c r="AD30" s="219">
        <v>1678732513.2027199</v>
      </c>
      <c r="AE30" s="219">
        <v>1686827663.92135</v>
      </c>
      <c r="AF30" s="219">
        <v>1702831596.01823</v>
      </c>
      <c r="AG30" s="219">
        <v>1716605301.34442</v>
      </c>
      <c r="AH30" s="219">
        <v>1731538436.1128099</v>
      </c>
      <c r="AI30" s="219">
        <v>1746736988.0181201</v>
      </c>
      <c r="AJ30" s="219">
        <v>1763522979.97157</v>
      </c>
      <c r="AK30" s="219">
        <v>1779408965.1984501</v>
      </c>
      <c r="AL30" s="219">
        <v>1797216953.99353</v>
      </c>
      <c r="AM30" s="219">
        <v>1817695631.79421</v>
      </c>
      <c r="AN30" s="219">
        <v>1817695631.79421</v>
      </c>
      <c r="AO30" s="219">
        <v>1837693880.4785099</v>
      </c>
      <c r="AP30" s="219">
        <v>1857696617.87655</v>
      </c>
      <c r="AQ30" s="219">
        <v>1879014766.5871</v>
      </c>
      <c r="AR30" s="219">
        <v>1896742637.93471</v>
      </c>
      <c r="AS30" s="219">
        <v>1914474900.8864901</v>
      </c>
      <c r="AT30" s="219">
        <v>1925183439.21614</v>
      </c>
      <c r="AU30" s="219">
        <v>1934213672.7551301</v>
      </c>
      <c r="AV30" s="219">
        <v>1943228262.92468</v>
      </c>
      <c r="AW30" s="219">
        <v>1954151168.8148301</v>
      </c>
      <c r="AX30" s="219">
        <v>1963398475.29037</v>
      </c>
      <c r="AY30" s="219">
        <v>1973571191.0878</v>
      </c>
      <c r="AZ30" s="219">
        <v>1984525561.13834</v>
      </c>
      <c r="BA30" s="219">
        <v>1984525561.13834</v>
      </c>
      <c r="BB30" s="219">
        <v>1992551243.3761499</v>
      </c>
      <c r="BC30" s="219">
        <v>2000606544.7632599</v>
      </c>
      <c r="BD30" s="219">
        <v>2009999057.53613</v>
      </c>
      <c r="BE30" s="219">
        <v>2018110784.83109</v>
      </c>
      <c r="BF30" s="219">
        <v>2026252217.74964</v>
      </c>
      <c r="BG30" s="219">
        <v>2035727969.0631199</v>
      </c>
      <c r="BH30" s="219">
        <v>2043994385.8712399</v>
      </c>
      <c r="BI30" s="219">
        <v>2052295712.1581099</v>
      </c>
      <c r="BJ30" s="219">
        <v>2062639632.36689</v>
      </c>
      <c r="BK30" s="219">
        <v>2071094666.1831601</v>
      </c>
      <c r="BL30" s="219">
        <v>2079584230.9505899</v>
      </c>
      <c r="BM30" s="219">
        <v>2102053795.26724</v>
      </c>
      <c r="BN30" s="219">
        <v>2102053795.26724</v>
      </c>
      <c r="BO30" s="219">
        <v>2121946789.0193601</v>
      </c>
      <c r="BP30" s="219">
        <v>2141839799.6770899</v>
      </c>
      <c r="BQ30" s="219">
        <v>2162518290.4137502</v>
      </c>
      <c r="BR30" s="219">
        <v>2181890222.9539099</v>
      </c>
      <c r="BS30" s="219">
        <v>2201262224.9323101</v>
      </c>
      <c r="BT30" s="219">
        <v>2221294564.3206801</v>
      </c>
      <c r="BU30" s="219">
        <v>2240022376.58951</v>
      </c>
      <c r="BV30" s="219">
        <v>2258745396.8952498</v>
      </c>
      <c r="BW30" s="219">
        <v>2278675203.1395798</v>
      </c>
      <c r="BX30" s="219">
        <v>2296592922.2189999</v>
      </c>
      <c r="BY30" s="219">
        <v>2314505849.5002599</v>
      </c>
      <c r="BZ30" s="219">
        <v>2334004559.38308</v>
      </c>
      <c r="CA30" s="219">
        <v>2334004559.38308</v>
      </c>
      <c r="CB30" s="219">
        <v>2338598347.8796201</v>
      </c>
      <c r="CC30" s="219">
        <v>2343187502.2869902</v>
      </c>
      <c r="CD30" s="219">
        <v>2348383356.9660602</v>
      </c>
      <c r="CE30" s="219">
        <v>2352784757.2556601</v>
      </c>
      <c r="CF30" s="219">
        <v>2357177348.51018</v>
      </c>
      <c r="CG30" s="219">
        <v>2361998338.7168498</v>
      </c>
      <c r="CH30" s="219">
        <v>2366162515.1297402</v>
      </c>
      <c r="CI30" s="219">
        <v>2370332188.4012098</v>
      </c>
      <c r="CJ30" s="219">
        <v>2375363353.8548198</v>
      </c>
      <c r="CK30" s="219">
        <v>2379187088.6960702</v>
      </c>
      <c r="CL30" s="219">
        <v>2383018992.9090199</v>
      </c>
      <c r="CM30" s="219">
        <v>2391762400.2353101</v>
      </c>
      <c r="CN30" s="219">
        <v>2391762400.2353101</v>
      </c>
    </row>
    <row r="31" spans="1:92" x14ac:dyDescent="0.2">
      <c r="A31" s="224" t="s">
        <v>308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19">
        <v>1847541916.9941001</v>
      </c>
      <c r="AC31" s="219">
        <v>1853005470.96522</v>
      </c>
      <c r="AD31" s="219">
        <v>1861728599.4850199</v>
      </c>
      <c r="AE31" s="219">
        <v>1870260937.87673</v>
      </c>
      <c r="AF31" s="219">
        <v>1886447726.0113101</v>
      </c>
      <c r="AG31" s="219">
        <v>1900230892.1136501</v>
      </c>
      <c r="AH31" s="219">
        <v>1915015867.71205</v>
      </c>
      <c r="AI31" s="219">
        <v>1929791040.8412001</v>
      </c>
      <c r="AJ31" s="219">
        <v>1946061200.6861899</v>
      </c>
      <c r="AK31" s="219">
        <v>1962202881.3376801</v>
      </c>
      <c r="AL31" s="219">
        <v>1980148809.05968</v>
      </c>
      <c r="AM31" s="219">
        <v>2000764817.20421</v>
      </c>
      <c r="AN31" s="219">
        <v>2000764817.20421</v>
      </c>
      <c r="AO31" s="219">
        <v>2020763065.88851</v>
      </c>
      <c r="AP31" s="219">
        <v>2040765803.28655</v>
      </c>
      <c r="AQ31" s="219">
        <v>2062083951.9971001</v>
      </c>
      <c r="AR31" s="219">
        <v>2079811823.3447101</v>
      </c>
      <c r="AS31" s="219">
        <v>2097544086.29649</v>
      </c>
      <c r="AT31" s="219">
        <v>2108252624.6261401</v>
      </c>
      <c r="AU31" s="219">
        <v>2117282858.1651399</v>
      </c>
      <c r="AV31" s="219">
        <v>2126297448.3346801</v>
      </c>
      <c r="AW31" s="219">
        <v>2137220354.2248299</v>
      </c>
      <c r="AX31" s="219">
        <v>2146467660.7003701</v>
      </c>
      <c r="AY31" s="219">
        <v>2156640376.4977999</v>
      </c>
      <c r="AZ31" s="219">
        <v>2167594746.5483398</v>
      </c>
      <c r="BA31" s="219">
        <v>2167594746.5483398</v>
      </c>
      <c r="BB31" s="219">
        <v>2175620428.78615</v>
      </c>
      <c r="BC31" s="219">
        <v>2183675730.1732602</v>
      </c>
      <c r="BD31" s="219">
        <v>2193068242.9461298</v>
      </c>
      <c r="BE31" s="219">
        <v>2201179970.2410898</v>
      </c>
      <c r="BF31" s="219">
        <v>2209321403.1596398</v>
      </c>
      <c r="BG31" s="219">
        <v>2218797154.4731202</v>
      </c>
      <c r="BH31" s="219">
        <v>2227063571.28124</v>
      </c>
      <c r="BI31" s="219">
        <v>2235364897.56811</v>
      </c>
      <c r="BJ31" s="219">
        <v>2245708817.7768898</v>
      </c>
      <c r="BK31" s="219">
        <v>2254163851.5931602</v>
      </c>
      <c r="BL31" s="219">
        <v>2262653416.36059</v>
      </c>
      <c r="BM31" s="219">
        <v>2285122980.6772399</v>
      </c>
      <c r="BN31" s="219">
        <v>2285122980.6772399</v>
      </c>
      <c r="BO31" s="219">
        <v>2305015974.4293599</v>
      </c>
      <c r="BP31" s="219">
        <v>2324908985.08709</v>
      </c>
      <c r="BQ31" s="219">
        <v>2345587475.82375</v>
      </c>
      <c r="BR31" s="219">
        <v>2364959408.3639102</v>
      </c>
      <c r="BS31" s="219">
        <v>2384331410.34231</v>
      </c>
      <c r="BT31" s="219">
        <v>2404363749.73068</v>
      </c>
      <c r="BU31" s="219">
        <v>2423091561.9995098</v>
      </c>
      <c r="BV31" s="219">
        <v>2441814582.3052502</v>
      </c>
      <c r="BW31" s="219">
        <v>2461744388.5495801</v>
      </c>
      <c r="BX31" s="219">
        <v>2479662107.6290002</v>
      </c>
      <c r="BY31" s="219">
        <v>2497575034.9102602</v>
      </c>
      <c r="BZ31" s="219">
        <v>2517073744.7930799</v>
      </c>
      <c r="CA31" s="219">
        <v>2517073744.7930799</v>
      </c>
      <c r="CB31" s="219">
        <v>2521667533.2896199</v>
      </c>
      <c r="CC31" s="219">
        <v>2526256687.69699</v>
      </c>
      <c r="CD31" s="219">
        <v>2531452542.37606</v>
      </c>
      <c r="CE31" s="219">
        <v>2535853942.6656599</v>
      </c>
      <c r="CF31" s="219">
        <v>2540246533.9201798</v>
      </c>
      <c r="CG31" s="219">
        <v>2545067524.1268501</v>
      </c>
      <c r="CH31" s="219">
        <v>2549231700.5397401</v>
      </c>
      <c r="CI31" s="219">
        <v>2553401373.8112102</v>
      </c>
      <c r="CJ31" s="219">
        <v>2558432539.2648201</v>
      </c>
      <c r="CK31" s="219">
        <v>2562256274.10607</v>
      </c>
      <c r="CL31" s="219">
        <v>2566088178.3190198</v>
      </c>
      <c r="CM31" s="219">
        <v>2574831585.6453099</v>
      </c>
      <c r="CN31" s="219">
        <v>2574831585.6453099</v>
      </c>
    </row>
    <row r="32" spans="1:92" x14ac:dyDescent="0.2">
      <c r="A32" s="224" t="s">
        <v>309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19">
        <v>0</v>
      </c>
      <c r="AC32" s="219">
        <v>0</v>
      </c>
      <c r="AD32" s="219">
        <v>0</v>
      </c>
      <c r="AE32" s="219">
        <v>0</v>
      </c>
      <c r="AF32" s="219">
        <v>0</v>
      </c>
      <c r="AG32" s="219">
        <v>0</v>
      </c>
      <c r="AH32" s="219">
        <v>0</v>
      </c>
      <c r="AI32" s="219">
        <v>0</v>
      </c>
      <c r="AJ32" s="219">
        <v>0</v>
      </c>
      <c r="AK32" s="219">
        <v>0</v>
      </c>
      <c r="AL32" s="219">
        <v>0</v>
      </c>
      <c r="AM32" s="219">
        <v>0</v>
      </c>
      <c r="AN32" s="219">
        <v>0</v>
      </c>
      <c r="AO32" s="219">
        <v>0</v>
      </c>
      <c r="AP32" s="219">
        <v>0</v>
      </c>
      <c r="AQ32" s="219">
        <v>0</v>
      </c>
      <c r="AR32" s="219">
        <v>0</v>
      </c>
      <c r="AS32" s="219">
        <v>0</v>
      </c>
      <c r="AT32" s="219">
        <v>0</v>
      </c>
      <c r="AU32" s="219">
        <v>0</v>
      </c>
      <c r="AV32" s="219">
        <v>0</v>
      </c>
      <c r="AW32" s="219">
        <v>0</v>
      </c>
      <c r="AX32" s="219">
        <v>0</v>
      </c>
      <c r="AY32" s="219">
        <v>0</v>
      </c>
      <c r="AZ32" s="219">
        <v>0</v>
      </c>
      <c r="BA32" s="219">
        <v>0</v>
      </c>
      <c r="BB32" s="219">
        <v>0</v>
      </c>
      <c r="BC32" s="219">
        <v>0</v>
      </c>
      <c r="BD32" s="219">
        <v>0</v>
      </c>
      <c r="BE32" s="219">
        <v>0</v>
      </c>
      <c r="BF32" s="219">
        <v>0</v>
      </c>
      <c r="BG32" s="219">
        <v>0</v>
      </c>
      <c r="BH32" s="219">
        <v>0</v>
      </c>
      <c r="BI32" s="219">
        <v>0</v>
      </c>
      <c r="BJ32" s="219">
        <v>0</v>
      </c>
      <c r="BK32" s="219">
        <v>0</v>
      </c>
      <c r="BL32" s="219">
        <v>0</v>
      </c>
      <c r="BM32" s="219">
        <v>0</v>
      </c>
      <c r="BN32" s="219">
        <v>0</v>
      </c>
      <c r="BO32" s="219">
        <v>0</v>
      </c>
      <c r="BP32" s="219">
        <v>0</v>
      </c>
      <c r="BQ32" s="219">
        <v>0</v>
      </c>
      <c r="BR32" s="219">
        <v>0</v>
      </c>
      <c r="BS32" s="219">
        <v>0</v>
      </c>
      <c r="BT32" s="219">
        <v>0</v>
      </c>
      <c r="BU32" s="219">
        <v>0</v>
      </c>
      <c r="BV32" s="219">
        <v>0</v>
      </c>
      <c r="BW32" s="219">
        <v>0</v>
      </c>
      <c r="BX32" s="219">
        <v>0</v>
      </c>
      <c r="BY32" s="219">
        <v>0</v>
      </c>
      <c r="BZ32" s="219">
        <v>0</v>
      </c>
      <c r="CA32" s="219">
        <v>0</v>
      </c>
      <c r="CB32" s="219">
        <v>0</v>
      </c>
      <c r="CC32" s="219">
        <v>0</v>
      </c>
      <c r="CD32" s="219">
        <v>0</v>
      </c>
      <c r="CE32" s="219">
        <v>0</v>
      </c>
      <c r="CF32" s="219">
        <v>0</v>
      </c>
      <c r="CG32" s="219">
        <v>0</v>
      </c>
      <c r="CH32" s="219">
        <v>0</v>
      </c>
      <c r="CI32" s="219">
        <v>0</v>
      </c>
      <c r="CJ32" s="219">
        <v>0</v>
      </c>
      <c r="CK32" s="219">
        <v>0</v>
      </c>
      <c r="CL32" s="219">
        <v>0</v>
      </c>
      <c r="CM32" s="219">
        <v>0</v>
      </c>
      <c r="CN32" s="219">
        <v>0</v>
      </c>
    </row>
    <row r="33" spans="1:92" x14ac:dyDescent="0.2">
      <c r="A33" s="224" t="s">
        <v>310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19">
        <v>4899962015.8048697</v>
      </c>
      <c r="AC33" s="219">
        <v>4930536072.2117596</v>
      </c>
      <c r="AD33" s="219">
        <v>4968490127.8496599</v>
      </c>
      <c r="AE33" s="219">
        <v>5005395125.9644098</v>
      </c>
      <c r="AF33" s="219">
        <v>5051217742.9285097</v>
      </c>
      <c r="AG33" s="219">
        <v>5094946192.4333496</v>
      </c>
      <c r="AH33" s="219">
        <v>5139929194.8456297</v>
      </c>
      <c r="AI33" s="219">
        <v>5184656120.4065199</v>
      </c>
      <c r="AJ33" s="219">
        <v>5233235077.6858902</v>
      </c>
      <c r="AK33" s="219">
        <v>5280805407.7132797</v>
      </c>
      <c r="AL33" s="219">
        <v>5329793302.3484297</v>
      </c>
      <c r="AM33" s="219">
        <v>5382994648.4716301</v>
      </c>
      <c r="AN33" s="219">
        <v>5382994648.4716301</v>
      </c>
      <c r="AO33" s="219">
        <v>5431848517.0212498</v>
      </c>
      <c r="AP33" s="219">
        <v>5491532132.6020298</v>
      </c>
      <c r="AQ33" s="219">
        <v>5556180699.0725603</v>
      </c>
      <c r="AR33" s="219">
        <v>5613429877.3333597</v>
      </c>
      <c r="AS33" s="219">
        <v>5670784201.0652103</v>
      </c>
      <c r="AT33" s="219">
        <v>5717345331.2431097</v>
      </c>
      <c r="AU33" s="219">
        <v>5761133603.2394896</v>
      </c>
      <c r="AV33" s="219">
        <v>5803062409.7817698</v>
      </c>
      <c r="AW33" s="219">
        <v>5847857871.8005104</v>
      </c>
      <c r="AX33" s="219">
        <v>5898919644.9004698</v>
      </c>
      <c r="AY33" s="219">
        <v>5951030562.9073601</v>
      </c>
      <c r="AZ33" s="219">
        <v>6016579447.6938</v>
      </c>
      <c r="BA33" s="219">
        <v>6016579447.6938</v>
      </c>
      <c r="BB33" s="219">
        <v>6081086451.41084</v>
      </c>
      <c r="BC33" s="219">
        <v>6145734827.1766701</v>
      </c>
      <c r="BD33" s="219">
        <v>6201733717.9689398</v>
      </c>
      <c r="BE33" s="219">
        <v>6254912660.3571196</v>
      </c>
      <c r="BF33" s="219">
        <v>6308150871.4956198</v>
      </c>
      <c r="BG33" s="219">
        <v>6365383667.6556902</v>
      </c>
      <c r="BH33" s="219">
        <v>6420813549.5022297</v>
      </c>
      <c r="BI33" s="219">
        <v>6476542510.3949203</v>
      </c>
      <c r="BJ33" s="219">
        <v>6535936585.8636103</v>
      </c>
      <c r="BK33" s="219">
        <v>6592836026.8081503</v>
      </c>
      <c r="BL33" s="219">
        <v>6640738396.2791405</v>
      </c>
      <c r="BM33" s="219">
        <v>6704067090.6525097</v>
      </c>
      <c r="BN33" s="219">
        <v>6704067090.6525097</v>
      </c>
      <c r="BO33" s="219">
        <v>6754043910.5905304</v>
      </c>
      <c r="BP33" s="219">
        <v>6801070381.8800497</v>
      </c>
      <c r="BQ33" s="219">
        <v>6851284704.8111095</v>
      </c>
      <c r="BR33" s="219">
        <v>6896857916.8712902</v>
      </c>
      <c r="BS33" s="219">
        <v>6943797967.0416403</v>
      </c>
      <c r="BT33" s="219">
        <v>6993288153.8823795</v>
      </c>
      <c r="BU33" s="219">
        <v>7047695576.3822403</v>
      </c>
      <c r="BV33" s="219">
        <v>7102582816.0792904</v>
      </c>
      <c r="BW33" s="219">
        <v>7160620753.3497896</v>
      </c>
      <c r="BX33" s="219">
        <v>7215657477.5448599</v>
      </c>
      <c r="BY33" s="219">
        <v>7270902352.6950397</v>
      </c>
      <c r="BZ33" s="219">
        <v>7329447171.1209803</v>
      </c>
      <c r="CA33" s="219">
        <v>7329447171.1209803</v>
      </c>
      <c r="CB33" s="219">
        <v>7371430251.35571</v>
      </c>
      <c r="CC33" s="219">
        <v>7411655375.0367203</v>
      </c>
      <c r="CD33" s="219">
        <v>7453605859.3849096</v>
      </c>
      <c r="CE33" s="219">
        <v>7492274451.5722704</v>
      </c>
      <c r="CF33" s="219">
        <v>7532170024.5171299</v>
      </c>
      <c r="CG33" s="219">
        <v>7570062001.6170797</v>
      </c>
      <c r="CH33" s="219">
        <v>7615240238.1496201</v>
      </c>
      <c r="CI33" s="219">
        <v>7652064093.1613398</v>
      </c>
      <c r="CJ33" s="219">
        <v>7691406455.8241396</v>
      </c>
      <c r="CK33" s="219">
        <v>7731503441.7552605</v>
      </c>
      <c r="CL33" s="219">
        <v>7771704680.4114799</v>
      </c>
      <c r="CM33" s="219">
        <v>7818087458.2771301</v>
      </c>
      <c r="CN33" s="219">
        <v>7818087458.2771301</v>
      </c>
    </row>
    <row r="34" spans="1:92" x14ac:dyDescent="0.2">
      <c r="A34" s="224" t="s">
        <v>311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19">
        <v>5128495573.1887197</v>
      </c>
      <c r="AC34" s="219">
        <v>5159452150.6340704</v>
      </c>
      <c r="AD34" s="219">
        <v>5197773650.8981199</v>
      </c>
      <c r="AE34" s="219">
        <v>5234973638.11133</v>
      </c>
      <c r="AF34" s="219">
        <v>5280836912.5385103</v>
      </c>
      <c r="AG34" s="219">
        <v>5324432727.72258</v>
      </c>
      <c r="AH34" s="219">
        <v>5369125574.8764</v>
      </c>
      <c r="AI34" s="219">
        <v>5413287337.4388304</v>
      </c>
      <c r="AJ34" s="219">
        <v>5461208678.3874197</v>
      </c>
      <c r="AK34" s="219">
        <v>5509028014.6694298</v>
      </c>
      <c r="AL34" s="219">
        <v>5558150552.8999701</v>
      </c>
      <c r="AM34" s="219">
        <v>5611485934.0354795</v>
      </c>
      <c r="AN34" s="219">
        <v>5611485934.0354795</v>
      </c>
      <c r="AO34" s="219">
        <v>5660336540.1612501</v>
      </c>
      <c r="AP34" s="219">
        <v>5720020155.7420301</v>
      </c>
      <c r="AQ34" s="219">
        <v>5784668722.2125597</v>
      </c>
      <c r="AR34" s="219">
        <v>5841917900.4733601</v>
      </c>
      <c r="AS34" s="219">
        <v>5899272224.2052097</v>
      </c>
      <c r="AT34" s="219">
        <v>5945833354.38311</v>
      </c>
      <c r="AU34" s="219">
        <v>5989621626.3794899</v>
      </c>
      <c r="AV34" s="219">
        <v>6031550432.9217701</v>
      </c>
      <c r="AW34" s="219">
        <v>6076345894.9405098</v>
      </c>
      <c r="AX34" s="219">
        <v>6127407668.0404701</v>
      </c>
      <c r="AY34" s="219">
        <v>6179518586.0473604</v>
      </c>
      <c r="AZ34" s="219">
        <v>6245067470.8337898</v>
      </c>
      <c r="BA34" s="219">
        <v>6245067470.8337898</v>
      </c>
      <c r="BB34" s="219">
        <v>6309574474.5508404</v>
      </c>
      <c r="BC34" s="219">
        <v>6374222850.3166704</v>
      </c>
      <c r="BD34" s="219">
        <v>6430221741.1089401</v>
      </c>
      <c r="BE34" s="219">
        <v>6483400683.4971199</v>
      </c>
      <c r="BF34" s="219">
        <v>6536638894.6356201</v>
      </c>
      <c r="BG34" s="219">
        <v>6593871690.7956896</v>
      </c>
      <c r="BH34" s="219">
        <v>6649301572.64223</v>
      </c>
      <c r="BI34" s="219">
        <v>6705030533.5349197</v>
      </c>
      <c r="BJ34" s="219">
        <v>6764424609.0036097</v>
      </c>
      <c r="BK34" s="219">
        <v>6821324049.9481497</v>
      </c>
      <c r="BL34" s="219">
        <v>6869226419.4191399</v>
      </c>
      <c r="BM34" s="219">
        <v>6932555113.79251</v>
      </c>
      <c r="BN34" s="219">
        <v>6932555113.79251</v>
      </c>
      <c r="BO34" s="219">
        <v>6982531933.7305298</v>
      </c>
      <c r="BP34" s="219">
        <v>7029558405.02005</v>
      </c>
      <c r="BQ34" s="219">
        <v>7079772727.9511099</v>
      </c>
      <c r="BR34" s="219">
        <v>7125345940.0112896</v>
      </c>
      <c r="BS34" s="219">
        <v>7172285990.1816397</v>
      </c>
      <c r="BT34" s="219">
        <v>7221776177.0223799</v>
      </c>
      <c r="BU34" s="219">
        <v>7276183599.5222397</v>
      </c>
      <c r="BV34" s="219">
        <v>7331070839.2192898</v>
      </c>
      <c r="BW34" s="219">
        <v>7389108776.48979</v>
      </c>
      <c r="BX34" s="219">
        <v>7444145500.6848602</v>
      </c>
      <c r="BY34" s="219">
        <v>7499390375.8350401</v>
      </c>
      <c r="BZ34" s="219">
        <v>7557935194.2609797</v>
      </c>
      <c r="CA34" s="219">
        <v>7557935194.2609797</v>
      </c>
      <c r="CB34" s="219">
        <v>7599918274.4957104</v>
      </c>
      <c r="CC34" s="219">
        <v>7640143398.1767197</v>
      </c>
      <c r="CD34" s="219">
        <v>7682093882.52491</v>
      </c>
      <c r="CE34" s="219">
        <v>7720762474.7122698</v>
      </c>
      <c r="CF34" s="219">
        <v>7760658047.6571302</v>
      </c>
      <c r="CG34" s="219">
        <v>7798550024.7570801</v>
      </c>
      <c r="CH34" s="219">
        <v>7843728261.2896204</v>
      </c>
      <c r="CI34" s="219">
        <v>7880552116.3013401</v>
      </c>
      <c r="CJ34" s="219">
        <v>7919894478.9641399</v>
      </c>
      <c r="CK34" s="219">
        <v>7959991464.8952599</v>
      </c>
      <c r="CL34" s="219">
        <v>8000192703.5514803</v>
      </c>
      <c r="CM34" s="219">
        <v>8046575481.4171305</v>
      </c>
      <c r="CN34" s="219">
        <v>8046575481.4171305</v>
      </c>
    </row>
    <row r="35" spans="1:92" x14ac:dyDescent="0.2">
      <c r="A35" s="224" t="s">
        <v>312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19">
        <v>0</v>
      </c>
      <c r="AC35" s="219">
        <v>0</v>
      </c>
      <c r="AD35" s="219">
        <v>0</v>
      </c>
      <c r="AE35" s="219">
        <v>0</v>
      </c>
      <c r="AF35" s="219">
        <v>0</v>
      </c>
      <c r="AG35" s="219">
        <v>0</v>
      </c>
      <c r="AH35" s="219">
        <v>0</v>
      </c>
      <c r="AI35" s="219">
        <v>0</v>
      </c>
      <c r="AJ35" s="219">
        <v>0</v>
      </c>
      <c r="AK35" s="219">
        <v>0</v>
      </c>
      <c r="AL35" s="219">
        <v>0</v>
      </c>
      <c r="AM35" s="219">
        <v>0</v>
      </c>
      <c r="AN35" s="219">
        <v>0</v>
      </c>
      <c r="AO35" s="219">
        <v>0</v>
      </c>
      <c r="AP35" s="219">
        <v>0</v>
      </c>
      <c r="AQ35" s="219">
        <v>0</v>
      </c>
      <c r="AR35" s="219">
        <v>0</v>
      </c>
      <c r="AS35" s="219">
        <v>0</v>
      </c>
      <c r="AT35" s="219">
        <v>0</v>
      </c>
      <c r="AU35" s="219">
        <v>0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219">
        <v>0</v>
      </c>
      <c r="BM35" s="219">
        <v>0</v>
      </c>
      <c r="BN35" s="219">
        <v>0</v>
      </c>
      <c r="BO35" s="219">
        <v>0</v>
      </c>
      <c r="BP35" s="219">
        <v>0</v>
      </c>
      <c r="BQ35" s="219">
        <v>0</v>
      </c>
      <c r="BR35" s="219">
        <v>0</v>
      </c>
      <c r="BS35" s="219">
        <v>0</v>
      </c>
      <c r="BT35" s="219">
        <v>0</v>
      </c>
      <c r="BU35" s="219">
        <v>0</v>
      </c>
      <c r="BV35" s="219">
        <v>0</v>
      </c>
      <c r="BW35" s="219">
        <v>0</v>
      </c>
      <c r="BX35" s="219">
        <v>0</v>
      </c>
      <c r="BY35" s="219">
        <v>0</v>
      </c>
      <c r="BZ35" s="219">
        <v>0</v>
      </c>
      <c r="CA35" s="219">
        <v>0</v>
      </c>
      <c r="CB35" s="219">
        <v>0</v>
      </c>
      <c r="CC35" s="219">
        <v>0</v>
      </c>
      <c r="CD35" s="219">
        <v>0</v>
      </c>
      <c r="CE35" s="219">
        <v>0</v>
      </c>
      <c r="CF35" s="219">
        <v>0</v>
      </c>
      <c r="CG35" s="219">
        <v>0</v>
      </c>
      <c r="CH35" s="219">
        <v>0</v>
      </c>
      <c r="CI35" s="219">
        <v>0</v>
      </c>
      <c r="CJ35" s="219">
        <v>0</v>
      </c>
      <c r="CK35" s="219">
        <v>0</v>
      </c>
      <c r="CL35" s="219">
        <v>0</v>
      </c>
      <c r="CM35" s="219">
        <v>0</v>
      </c>
      <c r="CN35" s="219">
        <v>0</v>
      </c>
    </row>
    <row r="36" spans="1:92" s="254" customFormat="1" x14ac:dyDescent="0.2">
      <c r="A36" s="276" t="s">
        <v>313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77">
        <v>1.6424744306128801E-2</v>
      </c>
      <c r="AC36" s="277">
        <v>1.63242274028161E-2</v>
      </c>
      <c r="AD36" s="277">
        <v>1.6202957514743301E-2</v>
      </c>
      <c r="AE36" s="277">
        <v>1.6086051020768401E-2</v>
      </c>
      <c r="AF36" s="277">
        <v>1.5950224804548101E-2</v>
      </c>
      <c r="AG36" s="277">
        <v>1.58241677073254E-2</v>
      </c>
      <c r="AH36" s="277">
        <v>1.56963212010586E-2</v>
      </c>
      <c r="AI36" s="277">
        <v>1.55707153462271E-2</v>
      </c>
      <c r="AJ36" s="277">
        <v>1.54357211523079E-2</v>
      </c>
      <c r="AK36" s="277">
        <v>1.5301627148012999E-2</v>
      </c>
      <c r="AL36" s="277">
        <v>1.5165190606269899E-2</v>
      </c>
      <c r="AM36" s="277">
        <v>1.50192567874428E-2</v>
      </c>
      <c r="AN36" s="277">
        <v>1.50192567874428E-2</v>
      </c>
      <c r="AO36" s="277">
        <v>1.48876361371686E-2</v>
      </c>
      <c r="AP36" s="277">
        <v>1.4733038282797701E-2</v>
      </c>
      <c r="AQ36" s="277">
        <v>1.45680082636254E-2</v>
      </c>
      <c r="AR36" s="277">
        <v>1.4425094457103899E-2</v>
      </c>
      <c r="AS36" s="277">
        <v>1.42825159410996E-2</v>
      </c>
      <c r="AT36" s="277">
        <v>1.41711628250749E-2</v>
      </c>
      <c r="AU36" s="277">
        <v>1.40675431364784E-2</v>
      </c>
      <c r="AV36" s="277">
        <v>1.39691524894667E-2</v>
      </c>
      <c r="AW36" s="277">
        <v>1.38650694764563E-2</v>
      </c>
      <c r="AX36" s="277">
        <v>1.37499241158594E-2</v>
      </c>
      <c r="AY36" s="277">
        <v>1.3633111054284301E-2</v>
      </c>
      <c r="AZ36" s="277">
        <v>1.34916465289102E-2</v>
      </c>
      <c r="BA36" s="277">
        <v>1.34916465289102E-2</v>
      </c>
      <c r="BB36" s="277">
        <v>1.33552490594816E-2</v>
      </c>
      <c r="BC36" s="277">
        <v>1.3219104916488301E-2</v>
      </c>
      <c r="BD36" s="277">
        <v>1.3105993377881899E-2</v>
      </c>
      <c r="BE36" s="277">
        <v>1.3000514456561399E-2</v>
      </c>
      <c r="BF36" s="277">
        <v>1.28953485462123E-2</v>
      </c>
      <c r="BG36" s="277">
        <v>1.2783578373565099E-2</v>
      </c>
      <c r="BH36" s="277">
        <v>1.2676256563466701E-2</v>
      </c>
      <c r="BI36" s="277">
        <v>1.2568824526916799E-2</v>
      </c>
      <c r="BJ36" s="277">
        <v>1.24555279129305E-2</v>
      </c>
      <c r="BK36" s="277">
        <v>1.23480900874295E-2</v>
      </c>
      <c r="BL36" s="277">
        <v>1.2259717713713101E-2</v>
      </c>
      <c r="BM36" s="277">
        <v>1.2146946682518801E-2</v>
      </c>
      <c r="BN36" s="277">
        <v>1.2146946682518801E-2</v>
      </c>
      <c r="BO36" s="277">
        <v>1.2061172238501901E-2</v>
      </c>
      <c r="BP36" s="277">
        <v>1.19813425773533E-2</v>
      </c>
      <c r="BQ36" s="277">
        <v>1.18969082182891E-2</v>
      </c>
      <c r="BR36" s="277">
        <v>1.18212328193256E-2</v>
      </c>
      <c r="BS36" s="277">
        <v>1.17443309032854E-2</v>
      </c>
      <c r="BT36" s="277">
        <v>1.16639164168254E-2</v>
      </c>
      <c r="BU36" s="277">
        <v>1.15778092469841E-2</v>
      </c>
      <c r="BV36" s="277">
        <v>1.1491390760669899E-2</v>
      </c>
      <c r="BW36" s="277">
        <v>1.1400902390814399E-2</v>
      </c>
      <c r="BX36" s="277">
        <v>1.1316055696209901E-2</v>
      </c>
      <c r="BY36" s="277">
        <v>1.1231302542724799E-2</v>
      </c>
      <c r="BZ36" s="277">
        <v>1.1142374856325901E-2</v>
      </c>
      <c r="CA36" s="277">
        <v>1.1142374856325901E-2</v>
      </c>
      <c r="CB36" s="277">
        <v>1.10806617141644E-2</v>
      </c>
      <c r="CC36" s="277">
        <v>1.10219261002197E-2</v>
      </c>
      <c r="CD36" s="277">
        <v>1.09611413148936E-2</v>
      </c>
      <c r="CE36" s="277">
        <v>1.0905617104993199E-2</v>
      </c>
      <c r="CF36" s="277">
        <v>1.08486394798042E-2</v>
      </c>
      <c r="CG36" s="277">
        <v>1.0795149011961E-2</v>
      </c>
      <c r="CH36" s="277">
        <v>1.0732875940206599E-2</v>
      </c>
      <c r="CI36" s="277">
        <v>1.0683095308888699E-2</v>
      </c>
      <c r="CJ36" s="277">
        <v>1.06304186827407E-2</v>
      </c>
      <c r="CK36" s="277">
        <v>1.0577563399773501E-2</v>
      </c>
      <c r="CL36" s="277">
        <v>1.0524857192088901E-2</v>
      </c>
      <c r="CM36" s="277">
        <v>1.0464921286161E-2</v>
      </c>
      <c r="CN36" s="277">
        <v>1.0464921286161E-2</v>
      </c>
    </row>
    <row r="37" spans="1:92" s="254" customFormat="1" x14ac:dyDescent="0.2">
      <c r="A37" s="276" t="s">
        <v>314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77">
        <v>1.01434325981945E-3</v>
      </c>
      <c r="AC37" s="277">
        <v>1.0082320768460701E-3</v>
      </c>
      <c r="AD37" s="277">
        <v>1.00083861456319E-3</v>
      </c>
      <c r="AE37" s="277">
        <v>9.9371418694477794E-4</v>
      </c>
      <c r="AF37" s="277">
        <v>9.85323536073232E-4</v>
      </c>
      <c r="AG37" s="277">
        <v>9.7753637154705309E-4</v>
      </c>
      <c r="AH37" s="277">
        <v>9.6963866645680596E-4</v>
      </c>
      <c r="AI37" s="277">
        <v>9.6187937738404102E-4</v>
      </c>
      <c r="AJ37" s="277">
        <v>9.5354012460661898E-4</v>
      </c>
      <c r="AK37" s="277">
        <v>9.4525648095287096E-4</v>
      </c>
      <c r="AL37" s="277">
        <v>9.3682812728342296E-4</v>
      </c>
      <c r="AM37" s="277">
        <v>9.2781308027553697E-4</v>
      </c>
      <c r="AN37" s="277">
        <v>9.2781308027553697E-4</v>
      </c>
      <c r="AO37" s="277">
        <v>9.19682227818118E-4</v>
      </c>
      <c r="AP37" s="277">
        <v>9.1013196088428696E-4</v>
      </c>
      <c r="AQ37" s="277">
        <v>8.9993724801712503E-4</v>
      </c>
      <c r="AR37" s="277">
        <v>8.9110876196623798E-4</v>
      </c>
      <c r="AS37" s="277">
        <v>8.8230098845339295E-4</v>
      </c>
      <c r="AT37" s="277">
        <v>8.7542216088959998E-4</v>
      </c>
      <c r="AU37" s="277">
        <v>8.6902106502882996E-4</v>
      </c>
      <c r="AV37" s="277">
        <v>8.6294299268702699E-4</v>
      </c>
      <c r="AW37" s="277">
        <v>8.5651327500710004E-4</v>
      </c>
      <c r="AX37" s="277">
        <v>8.4940018191555797E-4</v>
      </c>
      <c r="AY37" s="277">
        <v>8.4218406676350699E-4</v>
      </c>
      <c r="AZ37" s="277">
        <v>8.3344510991000898E-4</v>
      </c>
      <c r="BA37" s="277">
        <v>8.3344510991000898E-4</v>
      </c>
      <c r="BB37" s="277">
        <v>8.2501916992886804E-4</v>
      </c>
      <c r="BC37" s="277">
        <v>8.1660887916283999E-4</v>
      </c>
      <c r="BD37" s="277">
        <v>8.0962142522058699E-4</v>
      </c>
      <c r="BE37" s="277">
        <v>8.0310547544493898E-4</v>
      </c>
      <c r="BF37" s="277">
        <v>7.96608861890631E-4</v>
      </c>
      <c r="BG37" s="277">
        <v>7.8970427069584596E-4</v>
      </c>
      <c r="BH37" s="277">
        <v>7.8307447665095301E-4</v>
      </c>
      <c r="BI37" s="277">
        <v>7.76437873378079E-4</v>
      </c>
      <c r="BJ37" s="277">
        <v>7.6943898642281604E-4</v>
      </c>
      <c r="BK37" s="277">
        <v>7.6280202553806996E-4</v>
      </c>
      <c r="BL37" s="277">
        <v>7.57342831023359E-4</v>
      </c>
      <c r="BM37" s="277">
        <v>7.5037641189230604E-4</v>
      </c>
      <c r="BN37" s="277">
        <v>7.5037641189230604E-4</v>
      </c>
      <c r="BO37" s="277">
        <v>7.4507770422397495E-4</v>
      </c>
      <c r="BP37" s="277">
        <v>7.4014623492054603E-4</v>
      </c>
      <c r="BQ37" s="277">
        <v>7.3493031086563701E-4</v>
      </c>
      <c r="BR37" s="277">
        <v>7.3025547069164904E-4</v>
      </c>
      <c r="BS37" s="277">
        <v>7.2550486254837102E-4</v>
      </c>
      <c r="BT37" s="277">
        <v>7.2053726572003998E-4</v>
      </c>
      <c r="BU37" s="277">
        <v>7.1521800394730699E-4</v>
      </c>
      <c r="BV37" s="277">
        <v>7.0987951063071996E-4</v>
      </c>
      <c r="BW37" s="277">
        <v>7.0428960066693501E-4</v>
      </c>
      <c r="BX37" s="277">
        <v>6.9904820462542204E-4</v>
      </c>
      <c r="BY37" s="277">
        <v>6.9381258707716404E-4</v>
      </c>
      <c r="BZ37" s="277">
        <v>6.8831908817723803E-4</v>
      </c>
      <c r="CA37" s="277">
        <v>6.8831908817723803E-4</v>
      </c>
      <c r="CB37" s="277">
        <v>6.8450676501553701E-4</v>
      </c>
      <c r="CC37" s="277">
        <v>6.8087837836051598E-4</v>
      </c>
      <c r="CD37" s="277">
        <v>6.7712340434912099E-4</v>
      </c>
      <c r="CE37" s="277">
        <v>6.73693401856543E-4</v>
      </c>
      <c r="CF37" s="277">
        <v>6.7017361478042203E-4</v>
      </c>
      <c r="CG37" s="277">
        <v>6.6686924649926301E-4</v>
      </c>
      <c r="CH37" s="277">
        <v>6.6302233374317002E-4</v>
      </c>
      <c r="CI37" s="277">
        <v>6.5994714024093803E-4</v>
      </c>
      <c r="CJ37" s="277">
        <v>6.5669304694880202E-4</v>
      </c>
      <c r="CK37" s="277">
        <v>6.5342791714959405E-4</v>
      </c>
      <c r="CL37" s="277">
        <v>6.5017199646100502E-4</v>
      </c>
      <c r="CM37" s="277">
        <v>6.4646946188921697E-4</v>
      </c>
      <c r="CN37" s="277">
        <v>6.4646946188921697E-4</v>
      </c>
    </row>
    <row r="38" spans="1:92" s="254" customFormat="1" x14ac:dyDescent="0.2">
      <c r="A38" s="276" t="s">
        <v>315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77">
        <v>8.3487308828398103E-3</v>
      </c>
      <c r="AC38" s="277">
        <v>8.38321816989635E-3</v>
      </c>
      <c r="AD38" s="277">
        <v>8.4048622597510496E-3</v>
      </c>
      <c r="AE38" s="277">
        <v>8.42126228303023E-3</v>
      </c>
      <c r="AF38" s="277">
        <v>8.3996736809413396E-3</v>
      </c>
      <c r="AG38" s="277">
        <v>8.3655905194846801E-3</v>
      </c>
      <c r="AH38" s="277">
        <v>8.3150793034070906E-3</v>
      </c>
      <c r="AI38" s="277">
        <v>8.2632749555622692E-3</v>
      </c>
      <c r="AJ38" s="277">
        <v>8.2056341951422199E-3</v>
      </c>
      <c r="AK38" s="277">
        <v>8.14718389196766E-3</v>
      </c>
      <c r="AL38" s="277">
        <v>8.0870678656308603E-3</v>
      </c>
      <c r="AM38" s="277">
        <v>8.0220958467329805E-3</v>
      </c>
      <c r="AN38" s="277">
        <v>8.0220958467329805E-3</v>
      </c>
      <c r="AO38" s="277">
        <v>7.95179453376842E-3</v>
      </c>
      <c r="AP38" s="277">
        <v>7.8692206206238402E-3</v>
      </c>
      <c r="AQ38" s="277">
        <v>7.78107467238392E-3</v>
      </c>
      <c r="AR38" s="277">
        <v>7.7047414509760796E-3</v>
      </c>
      <c r="AS38" s="277">
        <v>7.6285873151717299E-3</v>
      </c>
      <c r="AT38" s="277">
        <v>7.5691113116500798E-3</v>
      </c>
      <c r="AU38" s="277">
        <v>7.5137658917472103E-3</v>
      </c>
      <c r="AV38" s="277">
        <v>7.4612134111604498E-3</v>
      </c>
      <c r="AW38" s="277">
        <v>7.4056205201004496E-3</v>
      </c>
      <c r="AX38" s="277">
        <v>7.3441190002790898E-3</v>
      </c>
      <c r="AY38" s="277">
        <v>7.2817267268551903E-3</v>
      </c>
      <c r="AZ38" s="277">
        <v>7.2061675964984603E-3</v>
      </c>
      <c r="BA38" s="277">
        <v>7.2061675964984603E-3</v>
      </c>
      <c r="BB38" s="277">
        <v>7.1333148855758496E-3</v>
      </c>
      <c r="BC38" s="277">
        <v>7.0605974815444901E-3</v>
      </c>
      <c r="BD38" s="277">
        <v>7.0001822681345404E-3</v>
      </c>
      <c r="BE38" s="277">
        <v>6.9438437935603102E-3</v>
      </c>
      <c r="BF38" s="277">
        <v>6.8876725046231402E-3</v>
      </c>
      <c r="BG38" s="277">
        <v>6.8279737425291399E-3</v>
      </c>
      <c r="BH38" s="277">
        <v>6.7706509429233796E-3</v>
      </c>
      <c r="BI38" s="277">
        <v>6.7132692690888996E-3</v>
      </c>
      <c r="BJ38" s="277">
        <v>6.6527552030887799E-3</v>
      </c>
      <c r="BK38" s="277">
        <v>6.59537043725574E-3</v>
      </c>
      <c r="BL38" s="277">
        <v>6.5481689237461803E-3</v>
      </c>
      <c r="BM38" s="277">
        <v>6.4879355823912197E-3</v>
      </c>
      <c r="BN38" s="277">
        <v>6.4879355823912197E-3</v>
      </c>
      <c r="BO38" s="277">
        <v>6.4421216768936404E-3</v>
      </c>
      <c r="BP38" s="277">
        <v>6.3994830029426497E-3</v>
      </c>
      <c r="BQ38" s="277">
        <v>6.3543848645489396E-3</v>
      </c>
      <c r="BR38" s="277">
        <v>6.3139650679959998E-3</v>
      </c>
      <c r="BS38" s="277">
        <v>6.2728901632917904E-3</v>
      </c>
      <c r="BT38" s="277">
        <v>6.2299391220400702E-3</v>
      </c>
      <c r="BU38" s="277">
        <v>6.1839475007944896E-3</v>
      </c>
      <c r="BV38" s="277">
        <v>6.1377895989786603E-3</v>
      </c>
      <c r="BW38" s="277">
        <v>6.0894578881444299E-3</v>
      </c>
      <c r="BX38" s="277">
        <v>6.04413951280614E-3</v>
      </c>
      <c r="BY38" s="277">
        <v>5.99887109971533E-3</v>
      </c>
      <c r="BZ38" s="277">
        <v>5.9513729822108499E-3</v>
      </c>
      <c r="CA38" s="277">
        <v>5.9513729822108499E-3</v>
      </c>
      <c r="CB38" s="277">
        <v>5.9184107159397101E-3</v>
      </c>
      <c r="CC38" s="277">
        <v>5.88703880910375E-3</v>
      </c>
      <c r="CD38" s="277">
        <v>5.8545723974290503E-3</v>
      </c>
      <c r="CE38" s="277">
        <v>5.8249157679473602E-3</v>
      </c>
      <c r="CF38" s="277">
        <v>5.7944828392842403E-3</v>
      </c>
      <c r="CG38" s="277">
        <v>5.76591247351996E-3</v>
      </c>
      <c r="CH38" s="277">
        <v>5.7326511372665003E-3</v>
      </c>
      <c r="CI38" s="277">
        <v>5.7060622719588101E-3</v>
      </c>
      <c r="CJ38" s="277">
        <v>5.6779265958849497E-3</v>
      </c>
      <c r="CK38" s="277">
        <v>5.6496954955069598E-3</v>
      </c>
      <c r="CL38" s="277">
        <v>5.6215440193222704E-3</v>
      </c>
      <c r="CM38" s="277">
        <v>5.5895310117001903E-3</v>
      </c>
      <c r="CN38" s="277">
        <v>5.5895310117001903E-3</v>
      </c>
    </row>
    <row r="39" spans="1:92" s="254" customFormat="1" x14ac:dyDescent="0.2">
      <c r="A39" s="276" t="s">
        <v>316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77">
        <v>9.7012665407055308E-3</v>
      </c>
      <c r="AC39" s="277">
        <v>9.6642373093725406E-3</v>
      </c>
      <c r="AD39" s="277">
        <v>9.6136034375761507E-3</v>
      </c>
      <c r="AE39" s="277">
        <v>9.5582724798400406E-3</v>
      </c>
      <c r="AF39" s="277">
        <v>9.4649130000889602E-3</v>
      </c>
      <c r="AG39" s="277">
        <v>9.3605001861604108E-3</v>
      </c>
      <c r="AH39" s="277">
        <v>9.2398590270315901E-3</v>
      </c>
      <c r="AI39" s="277">
        <v>9.0697770138164994E-3</v>
      </c>
      <c r="AJ39" s="277">
        <v>8.8772226788536995E-3</v>
      </c>
      <c r="AK39" s="277">
        <v>8.8357764415150693E-3</v>
      </c>
      <c r="AL39" s="277">
        <v>8.7705460640916198E-3</v>
      </c>
      <c r="AM39" s="277">
        <v>8.6994017147288601E-3</v>
      </c>
      <c r="AN39" s="277">
        <v>8.6994017147288601E-3</v>
      </c>
      <c r="AO39" s="277">
        <v>8.62316485914447E-3</v>
      </c>
      <c r="AP39" s="277">
        <v>8.5336192272639395E-3</v>
      </c>
      <c r="AQ39" s="277">
        <v>8.4380311131457206E-3</v>
      </c>
      <c r="AR39" s="277">
        <v>8.3552530748508304E-3</v>
      </c>
      <c r="AS39" s="277">
        <v>8.2726692423639794E-3</v>
      </c>
      <c r="AT39" s="277">
        <v>8.2081716775247206E-3</v>
      </c>
      <c r="AU39" s="277">
        <v>8.1481534416417006E-3</v>
      </c>
      <c r="AV39" s="277">
        <v>8.0911639530511503E-3</v>
      </c>
      <c r="AW39" s="277">
        <v>8.0308773520114604E-3</v>
      </c>
      <c r="AX39" s="277">
        <v>7.9641832564515992E-3</v>
      </c>
      <c r="AY39" s="277">
        <v>7.8965232009274907E-3</v>
      </c>
      <c r="AZ39" s="277">
        <v>7.8145846102216105E-3</v>
      </c>
      <c r="BA39" s="277">
        <v>7.8145846102216105E-3</v>
      </c>
      <c r="BB39" s="277">
        <v>7.7355809420491702E-3</v>
      </c>
      <c r="BC39" s="277">
        <v>7.6567240047341403E-3</v>
      </c>
      <c r="BD39" s="277">
        <v>7.5912079324787496E-3</v>
      </c>
      <c r="BE39" s="277">
        <v>7.5301127982793899E-3</v>
      </c>
      <c r="BF39" s="277">
        <v>7.4691989652070096E-3</v>
      </c>
      <c r="BG39" s="277">
        <v>7.4044598342803596E-3</v>
      </c>
      <c r="BH39" s="277">
        <v>7.3422972684483298E-3</v>
      </c>
      <c r="BI39" s="277">
        <v>7.28007085763413E-3</v>
      </c>
      <c r="BJ39" s="277">
        <v>7.2144475866604899E-3</v>
      </c>
      <c r="BK39" s="277">
        <v>7.1522178227901604E-3</v>
      </c>
      <c r="BL39" s="277">
        <v>7.1010310836376904E-3</v>
      </c>
      <c r="BM39" s="277">
        <v>7.03571223890206E-3</v>
      </c>
      <c r="BN39" s="277">
        <v>7.03571223890206E-3</v>
      </c>
      <c r="BO39" s="277">
        <v>6.9860302635606098E-3</v>
      </c>
      <c r="BP39" s="277">
        <v>6.9397916046901797E-3</v>
      </c>
      <c r="BQ39" s="277">
        <v>6.8908858286973497E-3</v>
      </c>
      <c r="BR39" s="277">
        <v>6.8470533871309996E-3</v>
      </c>
      <c r="BS39" s="277">
        <v>6.8025105266063804E-3</v>
      </c>
      <c r="BT39" s="277">
        <v>6.75593312725172E-3</v>
      </c>
      <c r="BU39" s="277">
        <v>6.7060584316146902E-3</v>
      </c>
      <c r="BV39" s="277">
        <v>6.6560034163323E-3</v>
      </c>
      <c r="BW39" s="277">
        <v>6.6035910572505704E-3</v>
      </c>
      <c r="BX39" s="277">
        <v>6.5544464496992598E-3</v>
      </c>
      <c r="BY39" s="277">
        <v>6.5053560227099601E-3</v>
      </c>
      <c r="BZ39" s="277">
        <v>6.4538476372755999E-3</v>
      </c>
      <c r="CA39" s="277">
        <v>6.4538476372755999E-3</v>
      </c>
      <c r="CB39" s="277">
        <v>6.4181023655661799E-3</v>
      </c>
      <c r="CC39" s="277">
        <v>6.38408172740163E-3</v>
      </c>
      <c r="CD39" s="277">
        <v>6.3488741753117304E-3</v>
      </c>
      <c r="CE39" s="277">
        <v>6.3167136354359598E-3</v>
      </c>
      <c r="CF39" s="277">
        <v>6.2837112534083299E-3</v>
      </c>
      <c r="CG39" s="277">
        <v>6.2527286905383703E-3</v>
      </c>
      <c r="CH39" s="277">
        <v>6.21665909835626E-3</v>
      </c>
      <c r="CI39" s="277">
        <v>6.18782533410441E-3</v>
      </c>
      <c r="CJ39" s="277">
        <v>6.1573141617925504E-3</v>
      </c>
      <c r="CK39" s="277">
        <v>6.1266995084987997E-3</v>
      </c>
      <c r="CL39" s="277">
        <v>6.0961712020721204E-3</v>
      </c>
      <c r="CM39" s="277">
        <v>6.0614553349568404E-3</v>
      </c>
      <c r="CN39" s="277">
        <v>6.0614553349568404E-3</v>
      </c>
    </row>
    <row r="40" spans="1:92" s="254" customFormat="1" x14ac:dyDescent="0.2">
      <c r="A40" s="276" t="s">
        <v>317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77">
        <v>9.0880330851691293E-3</v>
      </c>
      <c r="AC40" s="277">
        <v>9.0061582077530997E-3</v>
      </c>
      <c r="AD40" s="277">
        <v>8.9131589856180707E-3</v>
      </c>
      <c r="AE40" s="277">
        <v>8.8223358686039793E-3</v>
      </c>
      <c r="AF40" s="277">
        <v>8.7208316309468001E-3</v>
      </c>
      <c r="AG40" s="277">
        <v>8.6250493745305603E-3</v>
      </c>
      <c r="AH40" s="277">
        <v>8.5284411409564699E-3</v>
      </c>
      <c r="AI40" s="277">
        <v>8.4331837324577198E-3</v>
      </c>
      <c r="AJ40" s="277">
        <v>8.3328764501160099E-3</v>
      </c>
      <c r="AK40" s="277">
        <v>8.2592220324702193E-3</v>
      </c>
      <c r="AL40" s="277">
        <v>8.1849613515495006E-3</v>
      </c>
      <c r="AM40" s="277">
        <v>8.1055774793000693E-3</v>
      </c>
      <c r="AN40" s="277">
        <v>8.1055774793000693E-3</v>
      </c>
      <c r="AO40" s="277">
        <v>8.0339321744395103E-3</v>
      </c>
      <c r="AP40" s="277">
        <v>7.9505053184305407E-3</v>
      </c>
      <c r="AQ40" s="277">
        <v>7.8614488712846903E-3</v>
      </c>
      <c r="AR40" s="277">
        <v>7.78432716990737E-3</v>
      </c>
      <c r="AS40" s="277">
        <v>7.7073864039888104E-3</v>
      </c>
      <c r="AT40" s="277">
        <v>7.6472960462374198E-3</v>
      </c>
      <c r="AU40" s="277">
        <v>7.5913789387496398E-3</v>
      </c>
      <c r="AV40" s="277">
        <v>7.5382836200967697E-3</v>
      </c>
      <c r="AW40" s="277">
        <v>7.4821164852116404E-3</v>
      </c>
      <c r="AX40" s="277">
        <v>7.4199796886971498E-3</v>
      </c>
      <c r="AY40" s="277">
        <v>7.35694293758795E-3</v>
      </c>
      <c r="AZ40" s="277">
        <v>7.28060332319427E-3</v>
      </c>
      <c r="BA40" s="277">
        <v>7.28060332319427E-3</v>
      </c>
      <c r="BB40" s="277">
        <v>7.2069980840509798E-3</v>
      </c>
      <c r="BC40" s="277">
        <v>7.1335295494443299E-3</v>
      </c>
      <c r="BD40" s="277">
        <v>7.0724902802858196E-3</v>
      </c>
      <c r="BE40" s="277">
        <v>7.0155698604210098E-3</v>
      </c>
      <c r="BF40" s="277">
        <v>6.9588183531284599E-3</v>
      </c>
      <c r="BG40" s="277">
        <v>6.8985029358318304E-3</v>
      </c>
      <c r="BH40" s="277">
        <v>6.8405880234022002E-3</v>
      </c>
      <c r="BI40" s="277">
        <v>6.7826136286056197E-3</v>
      </c>
      <c r="BJ40" s="277">
        <v>6.7214744857643496E-3</v>
      </c>
      <c r="BK40" s="277">
        <v>6.6634969670305603E-3</v>
      </c>
      <c r="BL40" s="277">
        <v>6.6158078879860298E-3</v>
      </c>
      <c r="BM40" s="277">
        <v>6.5549523695202904E-3</v>
      </c>
      <c r="BN40" s="277">
        <v>6.5549523695202904E-3</v>
      </c>
      <c r="BO40" s="277">
        <v>6.5086652317112399E-3</v>
      </c>
      <c r="BP40" s="277">
        <v>6.4655861238349498E-3</v>
      </c>
      <c r="BQ40" s="277">
        <v>6.4200221466081901E-3</v>
      </c>
      <c r="BR40" s="277">
        <v>6.3791848359065701E-3</v>
      </c>
      <c r="BS40" s="277">
        <v>6.3376856501486997E-3</v>
      </c>
      <c r="BT40" s="277">
        <v>6.2942909483901903E-3</v>
      </c>
      <c r="BU40" s="277">
        <v>6.24782425912774E-3</v>
      </c>
      <c r="BV40" s="277">
        <v>6.2011895717086797E-3</v>
      </c>
      <c r="BW40" s="277">
        <v>6.1523586210260502E-3</v>
      </c>
      <c r="BX40" s="277">
        <v>6.10657213192885E-3</v>
      </c>
      <c r="BY40" s="277">
        <v>6.0608361211615201E-3</v>
      </c>
      <c r="BZ40" s="277">
        <v>6.0128473743668101E-3</v>
      </c>
      <c r="CA40" s="277">
        <v>6.0128473743668101E-3</v>
      </c>
      <c r="CB40" s="277">
        <v>5.9795446261112304E-3</v>
      </c>
      <c r="CC40" s="277">
        <v>5.9478486648244303E-3</v>
      </c>
      <c r="CD40" s="277">
        <v>5.9150468930690902E-3</v>
      </c>
      <c r="CE40" s="277">
        <v>5.8850839270031896E-3</v>
      </c>
      <c r="CF40" s="277">
        <v>5.8543366430145504E-3</v>
      </c>
      <c r="CG40" s="277">
        <v>5.8254711611696102E-3</v>
      </c>
      <c r="CH40" s="277">
        <v>5.7918662537041702E-3</v>
      </c>
      <c r="CI40" s="277">
        <v>5.7650027401198898E-3</v>
      </c>
      <c r="CJ40" s="277">
        <v>5.7365764380695201E-3</v>
      </c>
      <c r="CK40" s="277">
        <v>5.7080537260347196E-3</v>
      </c>
      <c r="CL40" s="277">
        <v>5.6796114606671097E-3</v>
      </c>
      <c r="CM40" s="277">
        <v>5.64726777637755E-3</v>
      </c>
      <c r="CN40" s="277">
        <v>5.64726777637755E-3</v>
      </c>
    </row>
    <row r="41" spans="1:92" s="254" customFormat="1" x14ac:dyDescent="0.2">
      <c r="A41" s="276" t="s">
        <v>318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77">
        <v>0.95542288192533698</v>
      </c>
      <c r="AC41" s="277">
        <v>0.95561392683331503</v>
      </c>
      <c r="AD41" s="277">
        <v>0.95586457918774803</v>
      </c>
      <c r="AE41" s="277">
        <v>0.95611836416081197</v>
      </c>
      <c r="AF41" s="277">
        <v>0.95647903334740103</v>
      </c>
      <c r="AG41" s="277">
        <v>0.95684715584095104</v>
      </c>
      <c r="AH41" s="277">
        <v>0.95725066066108899</v>
      </c>
      <c r="AI41" s="277">
        <v>0.95770116957455198</v>
      </c>
      <c r="AJ41" s="277">
        <v>0.95819500539897295</v>
      </c>
      <c r="AK41" s="277">
        <v>0.95851093400508103</v>
      </c>
      <c r="AL41" s="277">
        <v>0.95885540598517405</v>
      </c>
      <c r="AM41" s="277">
        <v>0.95922585509151903</v>
      </c>
      <c r="AN41" s="277">
        <v>0.95922585509151903</v>
      </c>
      <c r="AO41" s="277">
        <v>0.95958379006766004</v>
      </c>
      <c r="AP41" s="277">
        <v>0.96000348458999896</v>
      </c>
      <c r="AQ41" s="277">
        <v>0.96045149983154199</v>
      </c>
      <c r="AR41" s="277">
        <v>0.96083947508519496</v>
      </c>
      <c r="AS41" s="277">
        <v>0.96122654010892195</v>
      </c>
      <c r="AT41" s="277">
        <v>0.96152883597862304</v>
      </c>
      <c r="AU41" s="277">
        <v>0.96181013752635403</v>
      </c>
      <c r="AV41" s="277">
        <v>0.96207724353353696</v>
      </c>
      <c r="AW41" s="277">
        <v>0.96235980289121303</v>
      </c>
      <c r="AX41" s="277">
        <v>0.96267239375679703</v>
      </c>
      <c r="AY41" s="277">
        <v>0.96298951201358096</v>
      </c>
      <c r="AZ41" s="277">
        <v>0.96337355283126502</v>
      </c>
      <c r="BA41" s="277">
        <v>0.96337355283126502</v>
      </c>
      <c r="BB41" s="277">
        <v>0.96374383785891304</v>
      </c>
      <c r="BC41" s="277">
        <v>0.96411343516862502</v>
      </c>
      <c r="BD41" s="277">
        <v>0.96442050471599805</v>
      </c>
      <c r="BE41" s="277">
        <v>0.96470685361573205</v>
      </c>
      <c r="BF41" s="277">
        <v>0.96499235276893802</v>
      </c>
      <c r="BG41" s="277">
        <v>0.96529578084309697</v>
      </c>
      <c r="BH41" s="277">
        <v>0.96558713272510799</v>
      </c>
      <c r="BI41" s="277">
        <v>0.96587878384437598</v>
      </c>
      <c r="BJ41" s="277">
        <v>0.96618635582513201</v>
      </c>
      <c r="BK41" s="277">
        <v>0.96647802265995497</v>
      </c>
      <c r="BL41" s="277">
        <v>0.96671793155989305</v>
      </c>
      <c r="BM41" s="277">
        <v>0.96702407671477497</v>
      </c>
      <c r="BN41" s="277">
        <v>0.96702407671477497</v>
      </c>
      <c r="BO41" s="277">
        <v>0.96725693288510795</v>
      </c>
      <c r="BP41" s="277">
        <v>0.96747365045625799</v>
      </c>
      <c r="BQ41" s="277">
        <v>0.96770286863098998</v>
      </c>
      <c r="BR41" s="277">
        <v>0.96790830841894904</v>
      </c>
      <c r="BS41" s="277">
        <v>0.96811707789411905</v>
      </c>
      <c r="BT41" s="277">
        <v>0.96833538311977196</v>
      </c>
      <c r="BU41" s="277">
        <v>0.96856914255753102</v>
      </c>
      <c r="BV41" s="277">
        <v>0.96880374714167905</v>
      </c>
      <c r="BW41" s="277">
        <v>0.96904940044209698</v>
      </c>
      <c r="BX41" s="277">
        <v>0.96927973800473</v>
      </c>
      <c r="BY41" s="277">
        <v>0.96950982162661103</v>
      </c>
      <c r="BZ41" s="277">
        <v>0.96975123806164298</v>
      </c>
      <c r="CA41" s="277">
        <v>0.96975123806164298</v>
      </c>
      <c r="CB41" s="277">
        <v>0.96991877381320302</v>
      </c>
      <c r="CC41" s="277">
        <v>0.970078226320089</v>
      </c>
      <c r="CD41" s="277">
        <v>0.97024324181494703</v>
      </c>
      <c r="CE41" s="277">
        <v>0.97039397616276302</v>
      </c>
      <c r="CF41" s="277">
        <v>0.97054865616970798</v>
      </c>
      <c r="CG41" s="277">
        <v>0.97069386941631197</v>
      </c>
      <c r="CH41" s="277">
        <v>0.97086292523672302</v>
      </c>
      <c r="CI41" s="277">
        <v>0.97099806720468695</v>
      </c>
      <c r="CJ41" s="277">
        <v>0.97114107107456304</v>
      </c>
      <c r="CK41" s="277">
        <v>0.97128455995303598</v>
      </c>
      <c r="CL41" s="277">
        <v>0.97142764412938798</v>
      </c>
      <c r="CM41" s="277">
        <v>0.97159035512891501</v>
      </c>
      <c r="CN41" s="277">
        <v>0.97159035512891501</v>
      </c>
    </row>
    <row r="42" spans="1:92" s="254" customFormat="1" x14ac:dyDescent="0.2">
      <c r="A42" s="276" t="s">
        <v>319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77">
        <v>1</v>
      </c>
      <c r="AC42" s="277">
        <v>1</v>
      </c>
      <c r="AD42" s="277">
        <v>1</v>
      </c>
      <c r="AE42" s="277">
        <v>1</v>
      </c>
      <c r="AF42" s="277">
        <v>1</v>
      </c>
      <c r="AG42" s="277">
        <v>1</v>
      </c>
      <c r="AH42" s="277">
        <v>1</v>
      </c>
      <c r="AI42" s="277">
        <v>1</v>
      </c>
      <c r="AJ42" s="277">
        <v>1</v>
      </c>
      <c r="AK42" s="277">
        <v>1</v>
      </c>
      <c r="AL42" s="277">
        <v>1</v>
      </c>
      <c r="AM42" s="277">
        <v>1</v>
      </c>
      <c r="AN42" s="277">
        <v>1</v>
      </c>
      <c r="AO42" s="277">
        <v>1</v>
      </c>
      <c r="AP42" s="277">
        <v>1</v>
      </c>
      <c r="AQ42" s="277">
        <v>1</v>
      </c>
      <c r="AR42" s="277">
        <v>1</v>
      </c>
      <c r="AS42" s="277">
        <v>1</v>
      </c>
      <c r="AT42" s="277">
        <v>1</v>
      </c>
      <c r="AU42" s="277">
        <v>1</v>
      </c>
      <c r="AV42" s="277">
        <v>1</v>
      </c>
      <c r="AW42" s="277">
        <v>1</v>
      </c>
      <c r="AX42" s="277">
        <v>1</v>
      </c>
      <c r="AY42" s="277">
        <v>1</v>
      </c>
      <c r="AZ42" s="277">
        <v>1</v>
      </c>
      <c r="BA42" s="277">
        <v>1</v>
      </c>
      <c r="BB42" s="277">
        <v>1</v>
      </c>
      <c r="BC42" s="277">
        <v>1</v>
      </c>
      <c r="BD42" s="277">
        <v>1</v>
      </c>
      <c r="BE42" s="277">
        <v>1</v>
      </c>
      <c r="BF42" s="277">
        <v>1</v>
      </c>
      <c r="BG42" s="277">
        <v>1</v>
      </c>
      <c r="BH42" s="277">
        <v>1</v>
      </c>
      <c r="BI42" s="277">
        <v>1</v>
      </c>
      <c r="BJ42" s="277">
        <v>1</v>
      </c>
      <c r="BK42" s="277">
        <v>1</v>
      </c>
      <c r="BL42" s="277">
        <v>1</v>
      </c>
      <c r="BM42" s="277">
        <v>1</v>
      </c>
      <c r="BN42" s="277">
        <v>1</v>
      </c>
      <c r="BO42" s="277">
        <v>1</v>
      </c>
      <c r="BP42" s="277">
        <v>1</v>
      </c>
      <c r="BQ42" s="277">
        <v>1</v>
      </c>
      <c r="BR42" s="277">
        <v>1</v>
      </c>
      <c r="BS42" s="277">
        <v>1</v>
      </c>
      <c r="BT42" s="277">
        <v>1</v>
      </c>
      <c r="BU42" s="277">
        <v>1</v>
      </c>
      <c r="BV42" s="277">
        <v>1</v>
      </c>
      <c r="BW42" s="277">
        <v>1</v>
      </c>
      <c r="BX42" s="277">
        <v>1</v>
      </c>
      <c r="BY42" s="277">
        <v>1</v>
      </c>
      <c r="BZ42" s="277">
        <v>1</v>
      </c>
      <c r="CA42" s="277">
        <v>1</v>
      </c>
      <c r="CB42" s="277">
        <v>1</v>
      </c>
      <c r="CC42" s="277">
        <v>1</v>
      </c>
      <c r="CD42" s="277">
        <v>1</v>
      </c>
      <c r="CE42" s="277">
        <v>1</v>
      </c>
      <c r="CF42" s="277">
        <v>1</v>
      </c>
      <c r="CG42" s="277">
        <v>1</v>
      </c>
      <c r="CH42" s="277">
        <v>1</v>
      </c>
      <c r="CI42" s="277">
        <v>1</v>
      </c>
      <c r="CJ42" s="277">
        <v>1</v>
      </c>
      <c r="CK42" s="277">
        <v>1</v>
      </c>
      <c r="CL42" s="277">
        <v>1</v>
      </c>
      <c r="CM42" s="277">
        <v>1</v>
      </c>
      <c r="CN42" s="277">
        <v>1</v>
      </c>
    </row>
    <row r="43" spans="1:92" x14ac:dyDescent="0.2">
      <c r="A43" s="224" t="s">
        <v>320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19">
        <v>0</v>
      </c>
      <c r="AC43" s="219">
        <v>0</v>
      </c>
      <c r="AD43" s="219">
        <v>0</v>
      </c>
      <c r="AE43" s="219">
        <v>0</v>
      </c>
      <c r="AF43" s="219">
        <v>0</v>
      </c>
      <c r="AG43" s="219">
        <v>0</v>
      </c>
      <c r="AH43" s="219">
        <v>0</v>
      </c>
      <c r="AI43" s="219">
        <v>0</v>
      </c>
      <c r="AJ43" s="219">
        <v>0</v>
      </c>
      <c r="AK43" s="219">
        <v>0</v>
      </c>
      <c r="AL43" s="219">
        <v>0</v>
      </c>
      <c r="AM43" s="219">
        <v>0</v>
      </c>
      <c r="AN43" s="219">
        <v>0</v>
      </c>
      <c r="AO43" s="219">
        <v>0</v>
      </c>
      <c r="AP43" s="219">
        <v>0</v>
      </c>
      <c r="AQ43" s="219">
        <v>0</v>
      </c>
      <c r="AR43" s="219">
        <v>0</v>
      </c>
      <c r="AS43" s="219">
        <v>0</v>
      </c>
      <c r="AT43" s="219">
        <v>0</v>
      </c>
      <c r="AU43" s="219">
        <v>0</v>
      </c>
      <c r="AV43" s="219">
        <v>0</v>
      </c>
      <c r="AW43" s="219">
        <v>0</v>
      </c>
      <c r="AX43" s="219">
        <v>0</v>
      </c>
      <c r="AY43" s="219">
        <v>0</v>
      </c>
      <c r="AZ43" s="219">
        <v>0</v>
      </c>
      <c r="BA43" s="219">
        <v>0</v>
      </c>
      <c r="BB43" s="219">
        <v>0</v>
      </c>
      <c r="BC43" s="219">
        <v>0</v>
      </c>
      <c r="BD43" s="219">
        <v>0</v>
      </c>
      <c r="BE43" s="219">
        <v>0</v>
      </c>
      <c r="BF43" s="219">
        <v>0</v>
      </c>
      <c r="BG43" s="219">
        <v>0</v>
      </c>
      <c r="BH43" s="219">
        <v>0</v>
      </c>
      <c r="BI43" s="219">
        <v>0</v>
      </c>
      <c r="BJ43" s="219">
        <v>0</v>
      </c>
      <c r="BK43" s="219">
        <v>0</v>
      </c>
      <c r="BL43" s="219">
        <v>0</v>
      </c>
      <c r="BM43" s="219">
        <v>0</v>
      </c>
      <c r="BN43" s="219">
        <v>0</v>
      </c>
      <c r="BO43" s="219">
        <v>0</v>
      </c>
      <c r="BP43" s="219">
        <v>0</v>
      </c>
      <c r="BQ43" s="219">
        <v>0</v>
      </c>
      <c r="BR43" s="219">
        <v>0</v>
      </c>
      <c r="BS43" s="219">
        <v>0</v>
      </c>
      <c r="BT43" s="219">
        <v>0</v>
      </c>
      <c r="BU43" s="219">
        <v>0</v>
      </c>
      <c r="BV43" s="219">
        <v>0</v>
      </c>
      <c r="BW43" s="219">
        <v>0</v>
      </c>
      <c r="BX43" s="219">
        <v>0</v>
      </c>
      <c r="BY43" s="219">
        <v>0</v>
      </c>
      <c r="BZ43" s="219">
        <v>0</v>
      </c>
      <c r="CA43" s="219">
        <v>0</v>
      </c>
      <c r="CB43" s="219">
        <v>0</v>
      </c>
      <c r="CC43" s="219">
        <v>0</v>
      </c>
      <c r="CD43" s="219">
        <v>0</v>
      </c>
      <c r="CE43" s="219">
        <v>0</v>
      </c>
      <c r="CF43" s="219">
        <v>0</v>
      </c>
      <c r="CG43" s="219">
        <v>0</v>
      </c>
      <c r="CH43" s="219">
        <v>0</v>
      </c>
      <c r="CI43" s="219">
        <v>0</v>
      </c>
      <c r="CJ43" s="219">
        <v>0</v>
      </c>
      <c r="CK43" s="219">
        <v>0</v>
      </c>
      <c r="CL43" s="219">
        <v>0</v>
      </c>
      <c r="CM43" s="219">
        <v>0</v>
      </c>
      <c r="CN43" s="219">
        <v>0</v>
      </c>
    </row>
    <row r="44" spans="1:92" s="254" customFormat="1" x14ac:dyDescent="0.2">
      <c r="A44" s="276" t="s">
        <v>321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77">
        <v>0.95542288192533698</v>
      </c>
      <c r="AC44" s="277">
        <v>0.95561392683331503</v>
      </c>
      <c r="AD44" s="277">
        <v>0.95586457918774803</v>
      </c>
      <c r="AE44" s="277">
        <v>0.95611836416081197</v>
      </c>
      <c r="AF44" s="277">
        <v>0.95647903334740103</v>
      </c>
      <c r="AG44" s="277">
        <v>0.95684715584095104</v>
      </c>
      <c r="AH44" s="277">
        <v>0.95725066066108899</v>
      </c>
      <c r="AI44" s="277">
        <v>0.95770116957455198</v>
      </c>
      <c r="AJ44" s="277">
        <v>0.95819500539897295</v>
      </c>
      <c r="AK44" s="277">
        <v>0.95851093400508103</v>
      </c>
      <c r="AL44" s="277">
        <v>0.95885540598517405</v>
      </c>
      <c r="AM44" s="277">
        <v>0.95922585509151903</v>
      </c>
      <c r="AN44" s="277">
        <v>0.95922585509151903</v>
      </c>
      <c r="AO44" s="277">
        <v>0.95958379006766004</v>
      </c>
      <c r="AP44" s="277">
        <v>0.96000348458999896</v>
      </c>
      <c r="AQ44" s="277">
        <v>0.96045149983154199</v>
      </c>
      <c r="AR44" s="277">
        <v>0.96083947508519496</v>
      </c>
      <c r="AS44" s="277">
        <v>0.96122654010892195</v>
      </c>
      <c r="AT44" s="277">
        <v>0.96152883597862304</v>
      </c>
      <c r="AU44" s="277">
        <v>0.96181013752635403</v>
      </c>
      <c r="AV44" s="277">
        <v>0.96207724353353696</v>
      </c>
      <c r="AW44" s="277">
        <v>0.96235980289121303</v>
      </c>
      <c r="AX44" s="277">
        <v>0.96267239375679703</v>
      </c>
      <c r="AY44" s="277">
        <v>0.96298951201358096</v>
      </c>
      <c r="AZ44" s="277">
        <v>0.96337355283126502</v>
      </c>
      <c r="BA44" s="277">
        <v>0.96337355283126502</v>
      </c>
      <c r="BB44" s="277">
        <v>0.96374383785891304</v>
      </c>
      <c r="BC44" s="277">
        <v>0.96411343516862502</v>
      </c>
      <c r="BD44" s="277">
        <v>0.96442050471599805</v>
      </c>
      <c r="BE44" s="277">
        <v>0.96470685361573205</v>
      </c>
      <c r="BF44" s="277">
        <v>0.96499235276893802</v>
      </c>
      <c r="BG44" s="277">
        <v>0.96529578084309697</v>
      </c>
      <c r="BH44" s="277">
        <v>0.96558713272510799</v>
      </c>
      <c r="BI44" s="277">
        <v>0.96587878384437598</v>
      </c>
      <c r="BJ44" s="277">
        <v>0.96618635582513201</v>
      </c>
      <c r="BK44" s="277">
        <v>0.96647802265995497</v>
      </c>
      <c r="BL44" s="277">
        <v>0.96671793155989305</v>
      </c>
      <c r="BM44" s="277">
        <v>0.96702407671477497</v>
      </c>
      <c r="BN44" s="277">
        <v>0.96702407671477497</v>
      </c>
      <c r="BO44" s="277">
        <v>0.96725693288510795</v>
      </c>
      <c r="BP44" s="277">
        <v>0.96747365045625799</v>
      </c>
      <c r="BQ44" s="277">
        <v>0.96770286863098998</v>
      </c>
      <c r="BR44" s="277">
        <v>0.96790830841894904</v>
      </c>
      <c r="BS44" s="277">
        <v>0.96811707789411905</v>
      </c>
      <c r="BT44" s="277">
        <v>0.96833538311977196</v>
      </c>
      <c r="BU44" s="277">
        <v>0.96856914255753102</v>
      </c>
      <c r="BV44" s="277">
        <v>0.96880374714167905</v>
      </c>
      <c r="BW44" s="277">
        <v>0.96904940044209698</v>
      </c>
      <c r="BX44" s="277">
        <v>0.96927973800473</v>
      </c>
      <c r="BY44" s="277">
        <v>0.96950982162661103</v>
      </c>
      <c r="BZ44" s="277">
        <v>0.96975123806164298</v>
      </c>
      <c r="CA44" s="277">
        <v>0.96975123806164298</v>
      </c>
      <c r="CB44" s="277">
        <v>0.96991877381320302</v>
      </c>
      <c r="CC44" s="277">
        <v>0.970078226320089</v>
      </c>
      <c r="CD44" s="277">
        <v>0.97024324181494703</v>
      </c>
      <c r="CE44" s="277">
        <v>0.97039397616276302</v>
      </c>
      <c r="CF44" s="277">
        <v>0.97054865616970798</v>
      </c>
      <c r="CG44" s="277">
        <v>0.97069386941631197</v>
      </c>
      <c r="CH44" s="277">
        <v>0.97086292523672302</v>
      </c>
      <c r="CI44" s="277">
        <v>0.97099806720468695</v>
      </c>
      <c r="CJ44" s="277">
        <v>0.97114107107456304</v>
      </c>
      <c r="CK44" s="277">
        <v>0.97128455995303598</v>
      </c>
      <c r="CL44" s="277">
        <v>0.97142764412938798</v>
      </c>
      <c r="CM44" s="277">
        <v>0.97159035512891501</v>
      </c>
      <c r="CN44" s="277">
        <v>0.97159035512891501</v>
      </c>
    </row>
    <row r="45" spans="1:92" x14ac:dyDescent="0.2">
      <c r="A45" s="224" t="s">
        <v>322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19">
        <v>0</v>
      </c>
      <c r="AC45" s="219">
        <v>0</v>
      </c>
      <c r="AD45" s="219">
        <v>0</v>
      </c>
      <c r="AE45" s="219">
        <v>0</v>
      </c>
      <c r="AF45" s="219">
        <v>0</v>
      </c>
      <c r="AG45" s="219">
        <v>0</v>
      </c>
      <c r="AH45" s="219">
        <v>0</v>
      </c>
      <c r="AI45" s="219">
        <v>0</v>
      </c>
      <c r="AJ45" s="219">
        <v>0</v>
      </c>
      <c r="AK45" s="219">
        <v>0</v>
      </c>
      <c r="AL45" s="219">
        <v>0</v>
      </c>
      <c r="AM45" s="219">
        <v>0</v>
      </c>
      <c r="AN45" s="219">
        <v>0</v>
      </c>
      <c r="AO45" s="219">
        <v>0</v>
      </c>
      <c r="AP45" s="219">
        <v>0</v>
      </c>
      <c r="AQ45" s="219">
        <v>0</v>
      </c>
      <c r="AR45" s="219">
        <v>0</v>
      </c>
      <c r="AS45" s="219">
        <v>0</v>
      </c>
      <c r="AT45" s="219">
        <v>0</v>
      </c>
      <c r="AU45" s="219">
        <v>0</v>
      </c>
      <c r="AV45" s="219">
        <v>0</v>
      </c>
      <c r="AW45" s="219">
        <v>0</v>
      </c>
      <c r="AX45" s="219">
        <v>0</v>
      </c>
      <c r="AY45" s="219">
        <v>0</v>
      </c>
      <c r="AZ45" s="219">
        <v>0</v>
      </c>
      <c r="BA45" s="219">
        <v>0</v>
      </c>
      <c r="BB45" s="219">
        <v>0</v>
      </c>
      <c r="BC45" s="219">
        <v>0</v>
      </c>
      <c r="BD45" s="219">
        <v>0</v>
      </c>
      <c r="BE45" s="219">
        <v>0</v>
      </c>
      <c r="BF45" s="219">
        <v>0</v>
      </c>
      <c r="BG45" s="219">
        <v>0</v>
      </c>
      <c r="BH45" s="219">
        <v>0</v>
      </c>
      <c r="BI45" s="219">
        <v>0</v>
      </c>
      <c r="BJ45" s="219">
        <v>0</v>
      </c>
      <c r="BK45" s="219">
        <v>0</v>
      </c>
      <c r="BL45" s="219">
        <v>0</v>
      </c>
      <c r="BM45" s="219">
        <v>0</v>
      </c>
      <c r="BN45" s="219">
        <v>0</v>
      </c>
      <c r="BO45" s="219">
        <v>0</v>
      </c>
      <c r="BP45" s="219">
        <v>0</v>
      </c>
      <c r="BQ45" s="219">
        <v>0</v>
      </c>
      <c r="BR45" s="219">
        <v>0</v>
      </c>
      <c r="BS45" s="219">
        <v>0</v>
      </c>
      <c r="BT45" s="219">
        <v>0</v>
      </c>
      <c r="BU45" s="219">
        <v>0</v>
      </c>
      <c r="BV45" s="219">
        <v>0</v>
      </c>
      <c r="BW45" s="219">
        <v>0</v>
      </c>
      <c r="BX45" s="219">
        <v>0</v>
      </c>
      <c r="BY45" s="219">
        <v>0</v>
      </c>
      <c r="BZ45" s="219">
        <v>0</v>
      </c>
      <c r="CA45" s="219">
        <v>0</v>
      </c>
      <c r="CB45" s="219">
        <v>0</v>
      </c>
      <c r="CC45" s="219">
        <v>0</v>
      </c>
      <c r="CD45" s="219">
        <v>0</v>
      </c>
      <c r="CE45" s="219">
        <v>0</v>
      </c>
      <c r="CF45" s="219">
        <v>0</v>
      </c>
      <c r="CG45" s="219">
        <v>0</v>
      </c>
      <c r="CH45" s="219">
        <v>0</v>
      </c>
      <c r="CI45" s="219">
        <v>0</v>
      </c>
      <c r="CJ45" s="219">
        <v>0</v>
      </c>
      <c r="CK45" s="219">
        <v>0</v>
      </c>
      <c r="CL45" s="219">
        <v>0</v>
      </c>
      <c r="CM45" s="219">
        <v>0</v>
      </c>
      <c r="CN45" s="219">
        <v>0</v>
      </c>
    </row>
    <row r="46" spans="1:92" x14ac:dyDescent="0.2">
      <c r="A46" s="224" t="s">
        <v>323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19">
        <v>46568620.573846102</v>
      </c>
      <c r="AC46" s="219">
        <v>46428028.669999897</v>
      </c>
      <c r="AD46" s="219">
        <v>46287436.766153798</v>
      </c>
      <c r="AE46" s="219">
        <v>46145238.191538401</v>
      </c>
      <c r="AF46" s="219">
        <v>46003039.616922997</v>
      </c>
      <c r="AG46" s="219">
        <v>45860944.520000003</v>
      </c>
      <c r="AH46" s="219">
        <v>45718948.431538403</v>
      </c>
      <c r="AI46" s="219">
        <v>45577164.209230699</v>
      </c>
      <c r="AJ46" s="219">
        <v>45435379.986923002</v>
      </c>
      <c r="AK46" s="219">
        <v>45428690.816923</v>
      </c>
      <c r="AL46" s="219">
        <v>45425395.485384598</v>
      </c>
      <c r="AM46" s="219">
        <v>45422100.1538461</v>
      </c>
      <c r="AN46" s="219">
        <v>45422100.1538461</v>
      </c>
      <c r="AO46" s="219">
        <v>45418837.729999997</v>
      </c>
      <c r="AP46" s="219">
        <v>45418837.729999997</v>
      </c>
      <c r="AQ46" s="219">
        <v>45418837.729999997</v>
      </c>
      <c r="AR46" s="219">
        <v>45418837.729999997</v>
      </c>
      <c r="AS46" s="219">
        <v>45418837.729999997</v>
      </c>
      <c r="AT46" s="219">
        <v>45418837.729999997</v>
      </c>
      <c r="AU46" s="219">
        <v>45418837.729999997</v>
      </c>
      <c r="AV46" s="219">
        <v>45418837.729999997</v>
      </c>
      <c r="AW46" s="219">
        <v>45418837.729999997</v>
      </c>
      <c r="AX46" s="219">
        <v>45418837.729999997</v>
      </c>
      <c r="AY46" s="219">
        <v>45418837.729999997</v>
      </c>
      <c r="AZ46" s="219">
        <v>45418837.729999997</v>
      </c>
      <c r="BA46" s="219">
        <v>45418837.729999997</v>
      </c>
      <c r="BB46" s="219">
        <v>45418837.729999997</v>
      </c>
      <c r="BC46" s="219">
        <v>45418837.729999997</v>
      </c>
      <c r="BD46" s="219">
        <v>45418837.729999997</v>
      </c>
      <c r="BE46" s="219">
        <v>45418837.729999997</v>
      </c>
      <c r="BF46" s="219">
        <v>45418837.729999997</v>
      </c>
      <c r="BG46" s="219">
        <v>45418837.729999997</v>
      </c>
      <c r="BH46" s="219">
        <v>45418837.729999997</v>
      </c>
      <c r="BI46" s="219">
        <v>45418837.729999997</v>
      </c>
      <c r="BJ46" s="219">
        <v>45418837.729999997</v>
      </c>
      <c r="BK46" s="219">
        <v>45418837.729999997</v>
      </c>
      <c r="BL46" s="219">
        <v>45418837.729999997</v>
      </c>
      <c r="BM46" s="219">
        <v>45418837.729999997</v>
      </c>
      <c r="BN46" s="219">
        <v>45418837.729999997</v>
      </c>
      <c r="BO46" s="219">
        <v>45418837.729999997</v>
      </c>
      <c r="BP46" s="219">
        <v>45418837.729999997</v>
      </c>
      <c r="BQ46" s="219">
        <v>45418837.729999997</v>
      </c>
      <c r="BR46" s="219">
        <v>45418837.729999997</v>
      </c>
      <c r="BS46" s="219">
        <v>45418837.729999997</v>
      </c>
      <c r="BT46" s="219">
        <v>45418837.729999997</v>
      </c>
      <c r="BU46" s="219">
        <v>45418837.729999997</v>
      </c>
      <c r="BV46" s="219">
        <v>45418837.729999997</v>
      </c>
      <c r="BW46" s="219">
        <v>45418837.729999997</v>
      </c>
      <c r="BX46" s="219">
        <v>45418837.729999997</v>
      </c>
      <c r="BY46" s="219">
        <v>45418837.729999997</v>
      </c>
      <c r="BZ46" s="219">
        <v>45418837.729999997</v>
      </c>
      <c r="CA46" s="219">
        <v>45418837.729999997</v>
      </c>
      <c r="CB46" s="219">
        <v>45418837.729999997</v>
      </c>
      <c r="CC46" s="219">
        <v>45418837.729999997</v>
      </c>
      <c r="CD46" s="219">
        <v>45418837.729999997</v>
      </c>
      <c r="CE46" s="219">
        <v>45418837.729999997</v>
      </c>
      <c r="CF46" s="219">
        <v>45418837.729999997</v>
      </c>
      <c r="CG46" s="219">
        <v>45418837.729999997</v>
      </c>
      <c r="CH46" s="219">
        <v>45418837.729999997</v>
      </c>
      <c r="CI46" s="219">
        <v>45418837.729999997</v>
      </c>
      <c r="CJ46" s="219">
        <v>45418837.729999997</v>
      </c>
      <c r="CK46" s="219">
        <v>45418837.729999997</v>
      </c>
      <c r="CL46" s="219">
        <v>45418837.729999997</v>
      </c>
      <c r="CM46" s="219">
        <v>45418837.729999997</v>
      </c>
      <c r="CN46" s="219">
        <v>45418837.729999997</v>
      </c>
    </row>
    <row r="47" spans="1:92" x14ac:dyDescent="0.2">
      <c r="A47" s="224" t="s">
        <v>324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19">
        <v>0</v>
      </c>
      <c r="AC47" s="219">
        <v>0</v>
      </c>
      <c r="AD47" s="219">
        <v>0</v>
      </c>
      <c r="AE47" s="219">
        <v>0</v>
      </c>
      <c r="AF47" s="219">
        <v>0</v>
      </c>
      <c r="AG47" s="219">
        <v>0</v>
      </c>
      <c r="AH47" s="219">
        <v>0</v>
      </c>
      <c r="AI47" s="219">
        <v>0</v>
      </c>
      <c r="AJ47" s="219">
        <v>0</v>
      </c>
      <c r="AK47" s="219">
        <v>0</v>
      </c>
      <c r="AL47" s="219">
        <v>0</v>
      </c>
      <c r="AM47" s="219">
        <v>0</v>
      </c>
      <c r="AN47" s="219">
        <v>0</v>
      </c>
      <c r="AO47" s="219">
        <v>0</v>
      </c>
      <c r="AP47" s="219">
        <v>0</v>
      </c>
      <c r="AQ47" s="219">
        <v>0</v>
      </c>
      <c r="AR47" s="219">
        <v>0</v>
      </c>
      <c r="AS47" s="219">
        <v>0</v>
      </c>
      <c r="AT47" s="219">
        <v>0</v>
      </c>
      <c r="AU47" s="219">
        <v>0</v>
      </c>
      <c r="AV47" s="219">
        <v>0</v>
      </c>
      <c r="AW47" s="219">
        <v>0</v>
      </c>
      <c r="AX47" s="219">
        <v>0</v>
      </c>
      <c r="AY47" s="219">
        <v>0</v>
      </c>
      <c r="AZ47" s="219">
        <v>0</v>
      </c>
      <c r="BA47" s="219">
        <v>0</v>
      </c>
      <c r="BB47" s="219">
        <v>0</v>
      </c>
      <c r="BC47" s="219">
        <v>0</v>
      </c>
      <c r="BD47" s="219">
        <v>0</v>
      </c>
      <c r="BE47" s="219">
        <v>0</v>
      </c>
      <c r="BF47" s="219">
        <v>0</v>
      </c>
      <c r="BG47" s="219">
        <v>0</v>
      </c>
      <c r="BH47" s="219">
        <v>0</v>
      </c>
      <c r="BI47" s="219">
        <v>0</v>
      </c>
      <c r="BJ47" s="219">
        <v>0</v>
      </c>
      <c r="BK47" s="219">
        <v>0</v>
      </c>
      <c r="BL47" s="219">
        <v>0</v>
      </c>
      <c r="BM47" s="219">
        <v>0</v>
      </c>
      <c r="BN47" s="219">
        <v>0</v>
      </c>
      <c r="BO47" s="219">
        <v>0</v>
      </c>
      <c r="BP47" s="219">
        <v>0</v>
      </c>
      <c r="BQ47" s="219">
        <v>0</v>
      </c>
      <c r="BR47" s="219">
        <v>0</v>
      </c>
      <c r="BS47" s="219">
        <v>0</v>
      </c>
      <c r="BT47" s="219">
        <v>0</v>
      </c>
      <c r="BU47" s="219">
        <v>0</v>
      </c>
      <c r="BV47" s="219">
        <v>0</v>
      </c>
      <c r="BW47" s="219">
        <v>0</v>
      </c>
      <c r="BX47" s="219">
        <v>0</v>
      </c>
      <c r="BY47" s="219">
        <v>0</v>
      </c>
      <c r="BZ47" s="219">
        <v>0</v>
      </c>
      <c r="CA47" s="219">
        <v>0</v>
      </c>
      <c r="CB47" s="219">
        <v>0</v>
      </c>
      <c r="CC47" s="219">
        <v>0</v>
      </c>
      <c r="CD47" s="219">
        <v>0</v>
      </c>
      <c r="CE47" s="219">
        <v>0</v>
      </c>
      <c r="CF47" s="219">
        <v>0</v>
      </c>
      <c r="CG47" s="219">
        <v>0</v>
      </c>
      <c r="CH47" s="219">
        <v>0</v>
      </c>
      <c r="CI47" s="219">
        <v>0</v>
      </c>
      <c r="CJ47" s="219">
        <v>0</v>
      </c>
      <c r="CK47" s="219">
        <v>0</v>
      </c>
      <c r="CL47" s="219">
        <v>0</v>
      </c>
      <c r="CM47" s="219">
        <v>0</v>
      </c>
      <c r="CN47" s="219">
        <v>0</v>
      </c>
    </row>
    <row r="48" spans="1:92" x14ac:dyDescent="0.2">
      <c r="A48" s="224" t="s">
        <v>325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19">
        <v>702526.57476922998</v>
      </c>
      <c r="AC48" s="219">
        <v>1053789.86215384</v>
      </c>
      <c r="AD48" s="219">
        <v>1405053.14953846</v>
      </c>
      <c r="AE48" s="219">
        <v>1756316.4369230701</v>
      </c>
      <c r="AF48" s="219">
        <v>2107579.7243076898</v>
      </c>
      <c r="AG48" s="219">
        <v>2458843.0116923</v>
      </c>
      <c r="AH48" s="219">
        <v>2810106.2990769199</v>
      </c>
      <c r="AI48" s="219">
        <v>3161369.5864615301</v>
      </c>
      <c r="AJ48" s="219">
        <v>3512632.87384615</v>
      </c>
      <c r="AK48" s="219">
        <v>3863896.1612307602</v>
      </c>
      <c r="AL48" s="219">
        <v>4215159.4486153796</v>
      </c>
      <c r="AM48" s="219">
        <v>4566422.7359999996</v>
      </c>
      <c r="AN48" s="219">
        <v>4566422.7359999996</v>
      </c>
      <c r="AO48" s="219">
        <v>4566422.7359999996</v>
      </c>
      <c r="AP48" s="219">
        <v>4566422.7359999996</v>
      </c>
      <c r="AQ48" s="219">
        <v>4566422.7359999996</v>
      </c>
      <c r="AR48" s="219">
        <v>4566422.7359999996</v>
      </c>
      <c r="AS48" s="219">
        <v>4566422.7359999996</v>
      </c>
      <c r="AT48" s="219">
        <v>4566422.7359999996</v>
      </c>
      <c r="AU48" s="219">
        <v>4566422.7359999996</v>
      </c>
      <c r="AV48" s="219">
        <v>4566422.7359999996</v>
      </c>
      <c r="AW48" s="219">
        <v>4566422.7359999996</v>
      </c>
      <c r="AX48" s="219">
        <v>4566422.7359999996</v>
      </c>
      <c r="AY48" s="219">
        <v>4566422.7359999996</v>
      </c>
      <c r="AZ48" s="219">
        <v>4566422.7359999996</v>
      </c>
      <c r="BA48" s="219">
        <v>4566422.7359999996</v>
      </c>
      <c r="BB48" s="219">
        <v>4566422.7359999996</v>
      </c>
      <c r="BC48" s="219">
        <v>4566422.7359999996</v>
      </c>
      <c r="BD48" s="219">
        <v>4566422.7359999996</v>
      </c>
      <c r="BE48" s="219">
        <v>4566422.7359999996</v>
      </c>
      <c r="BF48" s="219">
        <v>4566422.7359999996</v>
      </c>
      <c r="BG48" s="219">
        <v>4566422.7359999996</v>
      </c>
      <c r="BH48" s="219">
        <v>4566422.7359999996</v>
      </c>
      <c r="BI48" s="219">
        <v>4566422.7359999996</v>
      </c>
      <c r="BJ48" s="219">
        <v>4566422.7359999996</v>
      </c>
      <c r="BK48" s="219">
        <v>4566422.7359999996</v>
      </c>
      <c r="BL48" s="219">
        <v>4566422.7359999996</v>
      </c>
      <c r="BM48" s="219">
        <v>4566422.7359999996</v>
      </c>
      <c r="BN48" s="219">
        <v>4566422.7359999996</v>
      </c>
      <c r="BO48" s="219">
        <v>4566422.7359999996</v>
      </c>
      <c r="BP48" s="219">
        <v>4566422.7359999996</v>
      </c>
      <c r="BQ48" s="219">
        <v>4566422.7359999996</v>
      </c>
      <c r="BR48" s="219">
        <v>4566422.7359999996</v>
      </c>
      <c r="BS48" s="219">
        <v>4566422.7359999996</v>
      </c>
      <c r="BT48" s="219">
        <v>4566422.7359999996</v>
      </c>
      <c r="BU48" s="219">
        <v>4566422.7359999996</v>
      </c>
      <c r="BV48" s="219">
        <v>4566422.7359999996</v>
      </c>
      <c r="BW48" s="219">
        <v>4566422.7359999996</v>
      </c>
      <c r="BX48" s="219">
        <v>4566422.7359999996</v>
      </c>
      <c r="BY48" s="219">
        <v>4566422.7359999996</v>
      </c>
      <c r="BZ48" s="219">
        <v>4566422.7359999996</v>
      </c>
      <c r="CA48" s="219">
        <v>4566422.7359999996</v>
      </c>
      <c r="CB48" s="219">
        <v>4566422.7359999996</v>
      </c>
      <c r="CC48" s="219">
        <v>4566422.7359999996</v>
      </c>
      <c r="CD48" s="219">
        <v>4566422.7359999996</v>
      </c>
      <c r="CE48" s="219">
        <v>4566422.7359999996</v>
      </c>
      <c r="CF48" s="219">
        <v>4566422.7359999996</v>
      </c>
      <c r="CG48" s="219">
        <v>4566422.7359999996</v>
      </c>
      <c r="CH48" s="219">
        <v>4566422.7359999996</v>
      </c>
      <c r="CI48" s="219">
        <v>4566422.7359999996</v>
      </c>
      <c r="CJ48" s="219">
        <v>4566422.7359999996</v>
      </c>
      <c r="CK48" s="219">
        <v>4566422.7359999996</v>
      </c>
      <c r="CL48" s="219">
        <v>4566422.7359999996</v>
      </c>
      <c r="CM48" s="219">
        <v>4566422.7359999996</v>
      </c>
      <c r="CN48" s="219">
        <v>4566422.7359999996</v>
      </c>
    </row>
    <row r="49" spans="1:92" x14ac:dyDescent="0.2">
      <c r="A49" s="224" t="s">
        <v>326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19">
        <v>0</v>
      </c>
      <c r="AC49" s="219">
        <v>0</v>
      </c>
      <c r="AD49" s="219">
        <v>0</v>
      </c>
      <c r="AE49" s="219">
        <v>0</v>
      </c>
      <c r="AF49" s="219">
        <v>0</v>
      </c>
      <c r="AG49" s="219">
        <v>0</v>
      </c>
      <c r="AH49" s="219">
        <v>0</v>
      </c>
      <c r="AI49" s="219">
        <v>0</v>
      </c>
      <c r="AJ49" s="219">
        <v>0</v>
      </c>
      <c r="AK49" s="219">
        <v>0</v>
      </c>
      <c r="AL49" s="219">
        <v>0</v>
      </c>
      <c r="AM49" s="219">
        <v>0</v>
      </c>
      <c r="AN49" s="219">
        <v>0</v>
      </c>
      <c r="AO49" s="219">
        <v>0</v>
      </c>
      <c r="AP49" s="219">
        <v>0</v>
      </c>
      <c r="AQ49" s="219">
        <v>0</v>
      </c>
      <c r="AR49" s="219">
        <v>0</v>
      </c>
      <c r="AS49" s="219">
        <v>0</v>
      </c>
      <c r="AT49" s="219">
        <v>0</v>
      </c>
      <c r="AU49" s="219">
        <v>0</v>
      </c>
      <c r="AV49" s="219">
        <v>0</v>
      </c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0</v>
      </c>
      <c r="BM49" s="219">
        <v>0</v>
      </c>
      <c r="BN49" s="219">
        <v>0</v>
      </c>
      <c r="BO49" s="219">
        <v>0</v>
      </c>
      <c r="BP49" s="219">
        <v>0</v>
      </c>
      <c r="BQ49" s="219">
        <v>0</v>
      </c>
      <c r="BR49" s="219">
        <v>0</v>
      </c>
      <c r="BS49" s="219">
        <v>0</v>
      </c>
      <c r="BT49" s="219">
        <v>0</v>
      </c>
      <c r="BU49" s="219">
        <v>0</v>
      </c>
      <c r="BV49" s="219">
        <v>0</v>
      </c>
      <c r="BW49" s="219">
        <v>0</v>
      </c>
      <c r="BX49" s="219">
        <v>0</v>
      </c>
      <c r="BY49" s="219">
        <v>0</v>
      </c>
      <c r="BZ49" s="219">
        <v>0</v>
      </c>
      <c r="CA49" s="219">
        <v>0</v>
      </c>
      <c r="CB49" s="219">
        <v>0</v>
      </c>
      <c r="CC49" s="219">
        <v>0</v>
      </c>
      <c r="CD49" s="219">
        <v>0</v>
      </c>
      <c r="CE49" s="219">
        <v>0</v>
      </c>
      <c r="CF49" s="219">
        <v>0</v>
      </c>
      <c r="CG49" s="219">
        <v>0</v>
      </c>
      <c r="CH49" s="219">
        <v>0</v>
      </c>
      <c r="CI49" s="219">
        <v>0</v>
      </c>
      <c r="CJ49" s="219">
        <v>0</v>
      </c>
      <c r="CK49" s="219">
        <v>0</v>
      </c>
      <c r="CL49" s="219">
        <v>0</v>
      </c>
      <c r="CM49" s="219">
        <v>0</v>
      </c>
      <c r="CN49" s="219">
        <v>0</v>
      </c>
    </row>
    <row r="50" spans="1:92" x14ac:dyDescent="0.2">
      <c r="A50" s="224" t="s">
        <v>327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19">
        <v>619.93389050563599</v>
      </c>
      <c r="AC50" s="219">
        <v>621.82835705622597</v>
      </c>
      <c r="AD50" s="219">
        <v>623.72282360681697</v>
      </c>
      <c r="AE50" s="219">
        <v>625.61729015740696</v>
      </c>
      <c r="AF50" s="219">
        <v>627.51175670799705</v>
      </c>
      <c r="AG50" s="219">
        <v>629.40622325858806</v>
      </c>
      <c r="AH50" s="219">
        <v>631.30068980917804</v>
      </c>
      <c r="AI50" s="219">
        <v>633.19515635976904</v>
      </c>
      <c r="AJ50" s="219">
        <v>635.08962291035903</v>
      </c>
      <c r="AK50" s="219">
        <v>636.98408946095003</v>
      </c>
      <c r="AL50" s="219">
        <v>638.87855601154001</v>
      </c>
      <c r="AM50" s="219">
        <v>640.77302256213</v>
      </c>
      <c r="AN50" s="219">
        <v>640.77302256213</v>
      </c>
      <c r="AO50" s="219">
        <v>643.87992733849899</v>
      </c>
      <c r="AP50" s="219">
        <v>645.09236556427697</v>
      </c>
      <c r="AQ50" s="219">
        <v>646.30480379005496</v>
      </c>
      <c r="AR50" s="219">
        <v>647.51724201583397</v>
      </c>
      <c r="AS50" s="219">
        <v>648.72968024161196</v>
      </c>
      <c r="AT50" s="219">
        <v>649.94211846738995</v>
      </c>
      <c r="AU50" s="219">
        <v>651.15455669316805</v>
      </c>
      <c r="AV50" s="219">
        <v>652.36699491894694</v>
      </c>
      <c r="AW50" s="219">
        <v>653.57943314472504</v>
      </c>
      <c r="AX50" s="219">
        <v>654.79187137050303</v>
      </c>
      <c r="AY50" s="219">
        <v>656.00430959628102</v>
      </c>
      <c r="AZ50" s="219">
        <v>657.21674782205901</v>
      </c>
      <c r="BA50" s="219">
        <v>657.21674782205901</v>
      </c>
      <c r="BB50" s="219">
        <v>659.23665095516401</v>
      </c>
      <c r="BC50" s="219">
        <v>660.04411586249</v>
      </c>
      <c r="BD50" s="219">
        <v>660.85158076981702</v>
      </c>
      <c r="BE50" s="219">
        <v>661.65904567714301</v>
      </c>
      <c r="BF50" s="219">
        <v>662.46651058446901</v>
      </c>
      <c r="BG50" s="219">
        <v>663.27397549179602</v>
      </c>
      <c r="BH50" s="219">
        <v>664.08144039912202</v>
      </c>
      <c r="BI50" s="219">
        <v>664.88890530644801</v>
      </c>
      <c r="BJ50" s="219">
        <v>665.696370213774</v>
      </c>
      <c r="BK50" s="219">
        <v>666.50383512110102</v>
      </c>
      <c r="BL50" s="219">
        <v>667.31130002842701</v>
      </c>
      <c r="BM50" s="219">
        <v>668.11876493575301</v>
      </c>
      <c r="BN50" s="219">
        <v>668.11876493575301</v>
      </c>
      <c r="BO50" s="219">
        <v>668.92622984308002</v>
      </c>
      <c r="BP50" s="219">
        <v>668.92622984308002</v>
      </c>
      <c r="BQ50" s="219">
        <v>668.92622984308002</v>
      </c>
      <c r="BR50" s="219">
        <v>668.92622984308002</v>
      </c>
      <c r="BS50" s="219">
        <v>668.92622984308002</v>
      </c>
      <c r="BT50" s="219">
        <v>668.92622984308002</v>
      </c>
      <c r="BU50" s="219">
        <v>668.92622984308002</v>
      </c>
      <c r="BV50" s="219">
        <v>668.92622984308002</v>
      </c>
      <c r="BW50" s="219">
        <v>668.92622984308002</v>
      </c>
      <c r="BX50" s="219">
        <v>668.92622984308002</v>
      </c>
      <c r="BY50" s="219">
        <v>668.92622984308002</v>
      </c>
      <c r="BZ50" s="219">
        <v>668.92622984308002</v>
      </c>
      <c r="CA50" s="219">
        <v>668.92622984308002</v>
      </c>
      <c r="CB50" s="219">
        <v>668.92622984308002</v>
      </c>
      <c r="CC50" s="219">
        <v>668.92622984308002</v>
      </c>
      <c r="CD50" s="219">
        <v>668.92622984308002</v>
      </c>
      <c r="CE50" s="219">
        <v>668.92622984308002</v>
      </c>
      <c r="CF50" s="219">
        <v>668.92622984308002</v>
      </c>
      <c r="CG50" s="219">
        <v>668.92622984308002</v>
      </c>
      <c r="CH50" s="219">
        <v>668.92622984308002</v>
      </c>
      <c r="CI50" s="219">
        <v>668.92622984308002</v>
      </c>
      <c r="CJ50" s="219">
        <v>668.92622984308002</v>
      </c>
      <c r="CK50" s="219">
        <v>668.92622984308002</v>
      </c>
      <c r="CL50" s="219">
        <v>668.92622984308002</v>
      </c>
      <c r="CM50" s="219">
        <v>668.92622984308002</v>
      </c>
      <c r="CN50" s="219">
        <v>668.92622984308002</v>
      </c>
    </row>
    <row r="51" spans="1:92" x14ac:dyDescent="0.2">
      <c r="A51" s="224" t="s">
        <v>328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19">
        <v>227.79856747408701</v>
      </c>
      <c r="AC51" s="219">
        <v>228.49470100213199</v>
      </c>
      <c r="AD51" s="219">
        <v>229.19083453017601</v>
      </c>
      <c r="AE51" s="219">
        <v>229.88696805822099</v>
      </c>
      <c r="AF51" s="219">
        <v>230.583101586265</v>
      </c>
      <c r="AG51" s="219">
        <v>231.27923511431001</v>
      </c>
      <c r="AH51" s="219">
        <v>231.975368642354</v>
      </c>
      <c r="AI51" s="219">
        <v>232.67150217039901</v>
      </c>
      <c r="AJ51" s="219">
        <v>233.367635698443</v>
      </c>
      <c r="AK51" s="219">
        <v>234.06376922648801</v>
      </c>
      <c r="AL51" s="219">
        <v>234.75990275453199</v>
      </c>
      <c r="AM51" s="219">
        <v>235.456036282577</v>
      </c>
      <c r="AN51" s="219">
        <v>235.456036282577</v>
      </c>
      <c r="AO51" s="219">
        <v>236.597687784736</v>
      </c>
      <c r="AP51" s="219">
        <v>237.043205758851</v>
      </c>
      <c r="AQ51" s="219">
        <v>237.48872373296601</v>
      </c>
      <c r="AR51" s="219">
        <v>237.93424170707999</v>
      </c>
      <c r="AS51" s="219">
        <v>238.379759681195</v>
      </c>
      <c r="AT51" s="219">
        <v>238.82527765531</v>
      </c>
      <c r="AU51" s="219">
        <v>239.27079562942399</v>
      </c>
      <c r="AV51" s="219">
        <v>239.71631360353899</v>
      </c>
      <c r="AW51" s="219">
        <v>240.161831577654</v>
      </c>
      <c r="AX51" s="219">
        <v>240.60734955176801</v>
      </c>
      <c r="AY51" s="219">
        <v>241.05286752588299</v>
      </c>
      <c r="AZ51" s="219">
        <v>241.49838549999799</v>
      </c>
      <c r="BA51" s="219">
        <v>241.49838549999799</v>
      </c>
      <c r="BB51" s="219">
        <v>242.24061148119401</v>
      </c>
      <c r="BC51" s="219">
        <v>242.53731948827601</v>
      </c>
      <c r="BD51" s="219">
        <v>242.83402749535799</v>
      </c>
      <c r="BE51" s="219">
        <v>243.13073550244101</v>
      </c>
      <c r="BF51" s="219">
        <v>243.42744350952299</v>
      </c>
      <c r="BG51" s="219">
        <v>243.72415151660499</v>
      </c>
      <c r="BH51" s="219">
        <v>244.02085952368699</v>
      </c>
      <c r="BI51" s="219">
        <v>244.317567530769</v>
      </c>
      <c r="BJ51" s="219">
        <v>244.614275537851</v>
      </c>
      <c r="BK51" s="219">
        <v>244.910983544933</v>
      </c>
      <c r="BL51" s="219">
        <v>245.20769155201501</v>
      </c>
      <c r="BM51" s="219">
        <v>245.50439955909701</v>
      </c>
      <c r="BN51" s="219">
        <v>245.50439955909701</v>
      </c>
      <c r="BO51" s="219">
        <v>245.80110756617901</v>
      </c>
      <c r="BP51" s="219">
        <v>245.80110756617901</v>
      </c>
      <c r="BQ51" s="219">
        <v>245.80110756617901</v>
      </c>
      <c r="BR51" s="219">
        <v>245.80110756617901</v>
      </c>
      <c r="BS51" s="219">
        <v>245.80110756617901</v>
      </c>
      <c r="BT51" s="219">
        <v>245.80110756617901</v>
      </c>
      <c r="BU51" s="219">
        <v>245.80110756617901</v>
      </c>
      <c r="BV51" s="219">
        <v>245.80110756617901</v>
      </c>
      <c r="BW51" s="219">
        <v>245.80110756617901</v>
      </c>
      <c r="BX51" s="219">
        <v>245.80110756617901</v>
      </c>
      <c r="BY51" s="219">
        <v>245.80110756617901</v>
      </c>
      <c r="BZ51" s="219">
        <v>245.80110756617901</v>
      </c>
      <c r="CA51" s="219">
        <v>245.80110756617901</v>
      </c>
      <c r="CB51" s="219">
        <v>245.80110756617901</v>
      </c>
      <c r="CC51" s="219">
        <v>245.80110756617901</v>
      </c>
      <c r="CD51" s="219">
        <v>245.80110756617901</v>
      </c>
      <c r="CE51" s="219">
        <v>245.80110756617901</v>
      </c>
      <c r="CF51" s="219">
        <v>245.80110756617901</v>
      </c>
      <c r="CG51" s="219">
        <v>245.80110756617901</v>
      </c>
      <c r="CH51" s="219">
        <v>245.80110756617901</v>
      </c>
      <c r="CI51" s="219">
        <v>245.80110756617901</v>
      </c>
      <c r="CJ51" s="219">
        <v>245.80110756617901</v>
      </c>
      <c r="CK51" s="219">
        <v>245.80110756617901</v>
      </c>
      <c r="CL51" s="219">
        <v>245.80110756617901</v>
      </c>
      <c r="CM51" s="219">
        <v>245.80110756617901</v>
      </c>
      <c r="CN51" s="219">
        <v>245.80110756617901</v>
      </c>
    </row>
    <row r="52" spans="1:92" x14ac:dyDescent="0.2">
      <c r="A52" s="224" t="s">
        <v>329</v>
      </c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19">
        <v>152.26754202027601</v>
      </c>
      <c r="AC52" s="219">
        <v>149.67694194164099</v>
      </c>
      <c r="AD52" s="219">
        <v>147.08634186300699</v>
      </c>
      <c r="AE52" s="219">
        <v>144.495741784372</v>
      </c>
      <c r="AF52" s="219">
        <v>141.90514170573601</v>
      </c>
      <c r="AG52" s="219">
        <v>139.31454162710199</v>
      </c>
      <c r="AH52" s="219">
        <v>136.723941548467</v>
      </c>
      <c r="AI52" s="219">
        <v>134.133341469832</v>
      </c>
      <c r="AJ52" s="219">
        <v>131.54274139119599</v>
      </c>
      <c r="AK52" s="219">
        <v>128.95214131256199</v>
      </c>
      <c r="AL52" s="219">
        <v>126.361541233926</v>
      </c>
      <c r="AM52" s="219">
        <v>123.77094115529199</v>
      </c>
      <c r="AN52" s="219">
        <v>123.77094115529199</v>
      </c>
      <c r="AO52" s="219">
        <v>119.52238487676399</v>
      </c>
      <c r="AP52" s="219">
        <v>117.864428676871</v>
      </c>
      <c r="AQ52" s="219">
        <v>116.20647247697801</v>
      </c>
      <c r="AR52" s="219">
        <v>114.548516277085</v>
      </c>
      <c r="AS52" s="219">
        <v>112.89056007719201</v>
      </c>
      <c r="AT52" s="219">
        <v>111.232603877299</v>
      </c>
      <c r="AU52" s="219">
        <v>109.57464767740601</v>
      </c>
      <c r="AV52" s="219">
        <v>107.916691477513</v>
      </c>
      <c r="AW52" s="219">
        <v>106.25873527762</v>
      </c>
      <c r="AX52" s="219">
        <v>104.60077907772801</v>
      </c>
      <c r="AY52" s="219">
        <v>102.942822877835</v>
      </c>
      <c r="AZ52" s="219">
        <v>101.28486667794201</v>
      </c>
      <c r="BA52" s="219">
        <v>101.28486667794201</v>
      </c>
      <c r="BB52" s="219">
        <v>98.522737563641002</v>
      </c>
      <c r="BC52" s="219">
        <v>97.418564649232707</v>
      </c>
      <c r="BD52" s="219">
        <v>96.314391734824298</v>
      </c>
      <c r="BE52" s="219">
        <v>95.210218820416003</v>
      </c>
      <c r="BF52" s="219">
        <v>94.106045906007694</v>
      </c>
      <c r="BG52" s="219">
        <v>93.001872991599299</v>
      </c>
      <c r="BH52" s="219">
        <v>91.897700077191004</v>
      </c>
      <c r="BI52" s="219">
        <v>90.793527162782595</v>
      </c>
      <c r="BJ52" s="219">
        <v>89.6893542483743</v>
      </c>
      <c r="BK52" s="219">
        <v>88.585181333965906</v>
      </c>
      <c r="BL52" s="219">
        <v>87.481008419557597</v>
      </c>
      <c r="BM52" s="219">
        <v>86.376835505149302</v>
      </c>
      <c r="BN52" s="219">
        <v>86.376835505149302</v>
      </c>
      <c r="BO52" s="219">
        <v>85.272662590740893</v>
      </c>
      <c r="BP52" s="219">
        <v>85.272662590740893</v>
      </c>
      <c r="BQ52" s="219">
        <v>85.272662590740893</v>
      </c>
      <c r="BR52" s="219">
        <v>85.272662590740893</v>
      </c>
      <c r="BS52" s="219">
        <v>85.272662590740893</v>
      </c>
      <c r="BT52" s="219">
        <v>85.272662590740893</v>
      </c>
      <c r="BU52" s="219">
        <v>85.272662590740893</v>
      </c>
      <c r="BV52" s="219">
        <v>85.272662590740893</v>
      </c>
      <c r="BW52" s="219">
        <v>85.272662590740893</v>
      </c>
      <c r="BX52" s="219">
        <v>85.272662590740893</v>
      </c>
      <c r="BY52" s="219">
        <v>85.272662590740893</v>
      </c>
      <c r="BZ52" s="219">
        <v>85.272662590740893</v>
      </c>
      <c r="CA52" s="219">
        <v>85.272662590740893</v>
      </c>
      <c r="CB52" s="219">
        <v>85.272662590740893</v>
      </c>
      <c r="CC52" s="219">
        <v>85.272662590740893</v>
      </c>
      <c r="CD52" s="219">
        <v>85.272662590740893</v>
      </c>
      <c r="CE52" s="219">
        <v>85.272662590740893</v>
      </c>
      <c r="CF52" s="219">
        <v>85.272662590740893</v>
      </c>
      <c r="CG52" s="219">
        <v>85.272662590740893</v>
      </c>
      <c r="CH52" s="219">
        <v>85.272662590740893</v>
      </c>
      <c r="CI52" s="219">
        <v>85.272662590740893</v>
      </c>
      <c r="CJ52" s="219">
        <v>85.272662590740893</v>
      </c>
      <c r="CK52" s="219">
        <v>85.272662590740893</v>
      </c>
      <c r="CL52" s="219">
        <v>85.272662590740893</v>
      </c>
      <c r="CM52" s="219">
        <v>85.272662590740893</v>
      </c>
      <c r="CN52" s="219">
        <v>85.272662590740893</v>
      </c>
    </row>
    <row r="53" spans="1:92" x14ac:dyDescent="0.2">
      <c r="A53" s="224" t="s">
        <v>330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19">
        <v>1000</v>
      </c>
      <c r="AC53" s="219">
        <v>1000</v>
      </c>
      <c r="AD53" s="219">
        <v>1000</v>
      </c>
      <c r="AE53" s="219">
        <v>1000</v>
      </c>
      <c r="AF53" s="219">
        <v>1000</v>
      </c>
      <c r="AG53" s="219">
        <v>1000</v>
      </c>
      <c r="AH53" s="219">
        <v>1000</v>
      </c>
      <c r="AI53" s="219">
        <v>1000</v>
      </c>
      <c r="AJ53" s="219">
        <v>1000</v>
      </c>
      <c r="AK53" s="219">
        <v>1000</v>
      </c>
      <c r="AL53" s="219">
        <v>1000</v>
      </c>
      <c r="AM53" s="219">
        <v>1000</v>
      </c>
      <c r="AN53" s="219">
        <v>1000</v>
      </c>
      <c r="AO53" s="219">
        <v>1000</v>
      </c>
      <c r="AP53" s="219">
        <v>1000</v>
      </c>
      <c r="AQ53" s="219">
        <v>1000</v>
      </c>
      <c r="AR53" s="219">
        <v>1000</v>
      </c>
      <c r="AS53" s="219">
        <v>1000</v>
      </c>
      <c r="AT53" s="219">
        <v>1000</v>
      </c>
      <c r="AU53" s="219">
        <v>1000</v>
      </c>
      <c r="AV53" s="219">
        <v>1000</v>
      </c>
      <c r="AW53" s="219">
        <v>1000</v>
      </c>
      <c r="AX53" s="219">
        <v>1000</v>
      </c>
      <c r="AY53" s="219">
        <v>1000</v>
      </c>
      <c r="AZ53" s="219">
        <v>1000</v>
      </c>
      <c r="BA53" s="219">
        <v>1000</v>
      </c>
      <c r="BB53" s="219">
        <v>1000</v>
      </c>
      <c r="BC53" s="219">
        <v>1000</v>
      </c>
      <c r="BD53" s="219">
        <v>1000</v>
      </c>
      <c r="BE53" s="219">
        <v>1000</v>
      </c>
      <c r="BF53" s="219">
        <v>1000</v>
      </c>
      <c r="BG53" s="219">
        <v>1000</v>
      </c>
      <c r="BH53" s="219">
        <v>1000</v>
      </c>
      <c r="BI53" s="219">
        <v>1000</v>
      </c>
      <c r="BJ53" s="219">
        <v>1000</v>
      </c>
      <c r="BK53" s="219">
        <v>1000</v>
      </c>
      <c r="BL53" s="219">
        <v>1000</v>
      </c>
      <c r="BM53" s="219">
        <v>1000</v>
      </c>
      <c r="BN53" s="219">
        <v>1000</v>
      </c>
      <c r="BO53" s="219">
        <v>1000</v>
      </c>
      <c r="BP53" s="219">
        <v>1000</v>
      </c>
      <c r="BQ53" s="219">
        <v>1000</v>
      </c>
      <c r="BR53" s="219">
        <v>1000</v>
      </c>
      <c r="BS53" s="219">
        <v>1000</v>
      </c>
      <c r="BT53" s="219">
        <v>1000</v>
      </c>
      <c r="BU53" s="219">
        <v>1000</v>
      </c>
      <c r="BV53" s="219">
        <v>1000</v>
      </c>
      <c r="BW53" s="219">
        <v>1000</v>
      </c>
      <c r="BX53" s="219">
        <v>1000</v>
      </c>
      <c r="BY53" s="219">
        <v>1000</v>
      </c>
      <c r="BZ53" s="219">
        <v>1000</v>
      </c>
      <c r="CA53" s="219">
        <v>1000</v>
      </c>
      <c r="CB53" s="219">
        <v>1000</v>
      </c>
      <c r="CC53" s="219">
        <v>1000</v>
      </c>
      <c r="CD53" s="219">
        <v>1000</v>
      </c>
      <c r="CE53" s="219">
        <v>1000</v>
      </c>
      <c r="CF53" s="219">
        <v>1000</v>
      </c>
      <c r="CG53" s="219">
        <v>1000</v>
      </c>
      <c r="CH53" s="219">
        <v>1000</v>
      </c>
      <c r="CI53" s="219">
        <v>1000</v>
      </c>
      <c r="CJ53" s="219">
        <v>1000</v>
      </c>
      <c r="CK53" s="219">
        <v>1000</v>
      </c>
      <c r="CL53" s="219">
        <v>1000</v>
      </c>
      <c r="CM53" s="219">
        <v>1000</v>
      </c>
      <c r="CN53" s="219">
        <v>1000</v>
      </c>
    </row>
    <row r="54" spans="1:92" x14ac:dyDescent="0.2">
      <c r="A54" s="224" t="s">
        <v>331</v>
      </c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19">
        <v>0</v>
      </c>
      <c r="AC54" s="219">
        <v>0</v>
      </c>
      <c r="AD54" s="219">
        <v>0</v>
      </c>
      <c r="AE54" s="219">
        <v>0</v>
      </c>
      <c r="AF54" s="219">
        <v>0</v>
      </c>
      <c r="AG54" s="219">
        <v>0</v>
      </c>
      <c r="AH54" s="219">
        <v>0</v>
      </c>
      <c r="AI54" s="219">
        <v>0</v>
      </c>
      <c r="AJ54" s="219">
        <v>0</v>
      </c>
      <c r="AK54" s="219">
        <v>0</v>
      </c>
      <c r="AL54" s="219">
        <v>0</v>
      </c>
      <c r="AM54" s="219">
        <v>0</v>
      </c>
      <c r="AN54" s="219">
        <v>0</v>
      </c>
      <c r="AO54" s="219">
        <v>0</v>
      </c>
      <c r="AP54" s="219">
        <v>0</v>
      </c>
      <c r="AQ54" s="219">
        <v>0</v>
      </c>
      <c r="AR54" s="219">
        <v>0</v>
      </c>
      <c r="AS54" s="219">
        <v>0</v>
      </c>
      <c r="AT54" s="219">
        <v>0</v>
      </c>
      <c r="AU54" s="219">
        <v>0</v>
      </c>
      <c r="AV54" s="219">
        <v>0</v>
      </c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</row>
    <row r="55" spans="1:92" s="254" customFormat="1" x14ac:dyDescent="0.2">
      <c r="A55" s="276" t="s">
        <v>332</v>
      </c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77">
        <v>0.7</v>
      </c>
      <c r="AC55" s="277">
        <v>0.7</v>
      </c>
      <c r="AD55" s="277">
        <v>0.7</v>
      </c>
      <c r="AE55" s="277">
        <v>0.7</v>
      </c>
      <c r="AF55" s="277">
        <v>0.7</v>
      </c>
      <c r="AG55" s="277">
        <v>0.7</v>
      </c>
      <c r="AH55" s="277">
        <v>0.7</v>
      </c>
      <c r="AI55" s="277">
        <v>0.7</v>
      </c>
      <c r="AJ55" s="277">
        <v>0.7</v>
      </c>
      <c r="AK55" s="277">
        <v>0.7</v>
      </c>
      <c r="AL55" s="277">
        <v>0.7</v>
      </c>
      <c r="AM55" s="277">
        <v>0.7</v>
      </c>
      <c r="AN55" s="277">
        <v>0.7</v>
      </c>
      <c r="AO55" s="277">
        <v>0.7</v>
      </c>
      <c r="AP55" s="277">
        <v>0.7</v>
      </c>
      <c r="AQ55" s="277">
        <v>0.7</v>
      </c>
      <c r="AR55" s="277">
        <v>0.7</v>
      </c>
      <c r="AS55" s="277">
        <v>0.7</v>
      </c>
      <c r="AT55" s="277">
        <v>0.7</v>
      </c>
      <c r="AU55" s="277">
        <v>0.7</v>
      </c>
      <c r="AV55" s="277">
        <v>0.7</v>
      </c>
      <c r="AW55" s="277">
        <v>0.7</v>
      </c>
      <c r="AX55" s="277">
        <v>0.7</v>
      </c>
      <c r="AY55" s="277">
        <v>0.7</v>
      </c>
      <c r="AZ55" s="277">
        <v>0.7</v>
      </c>
      <c r="BA55" s="277">
        <v>0.7</v>
      </c>
      <c r="BB55" s="277">
        <v>0.69</v>
      </c>
      <c r="BC55" s="277">
        <v>0.69</v>
      </c>
      <c r="BD55" s="277">
        <v>0.69</v>
      </c>
      <c r="BE55" s="277">
        <v>0.69</v>
      </c>
      <c r="BF55" s="277">
        <v>0.69</v>
      </c>
      <c r="BG55" s="277">
        <v>0.69</v>
      </c>
      <c r="BH55" s="277">
        <v>0.69</v>
      </c>
      <c r="BI55" s="277">
        <v>0.69</v>
      </c>
      <c r="BJ55" s="277">
        <v>0.69</v>
      </c>
      <c r="BK55" s="277">
        <v>0.69</v>
      </c>
      <c r="BL55" s="277">
        <v>0.69</v>
      </c>
      <c r="BM55" s="277">
        <v>0.69</v>
      </c>
      <c r="BN55" s="277">
        <v>0.69</v>
      </c>
      <c r="BO55" s="277">
        <v>0.69</v>
      </c>
      <c r="BP55" s="277">
        <v>0.69</v>
      </c>
      <c r="BQ55" s="277">
        <v>0.69</v>
      </c>
      <c r="BR55" s="277">
        <v>0.69</v>
      </c>
      <c r="BS55" s="277">
        <v>0.69</v>
      </c>
      <c r="BT55" s="277">
        <v>0.69</v>
      </c>
      <c r="BU55" s="277">
        <v>0.69</v>
      </c>
      <c r="BV55" s="277">
        <v>0.69</v>
      </c>
      <c r="BW55" s="277">
        <v>0.69</v>
      </c>
      <c r="BX55" s="277">
        <v>0.69</v>
      </c>
      <c r="BY55" s="277">
        <v>0.69</v>
      </c>
      <c r="BZ55" s="277">
        <v>0.69</v>
      </c>
      <c r="CA55" s="277">
        <v>0.69</v>
      </c>
      <c r="CB55" s="277">
        <v>0.69</v>
      </c>
      <c r="CC55" s="277">
        <v>0.69</v>
      </c>
      <c r="CD55" s="277">
        <v>0.69</v>
      </c>
      <c r="CE55" s="277">
        <v>0.69</v>
      </c>
      <c r="CF55" s="277">
        <v>0.69</v>
      </c>
      <c r="CG55" s="277">
        <v>0.69</v>
      </c>
      <c r="CH55" s="277">
        <v>0.69</v>
      </c>
      <c r="CI55" s="277">
        <v>0.69</v>
      </c>
      <c r="CJ55" s="277">
        <v>0.69</v>
      </c>
      <c r="CK55" s="277">
        <v>0.69</v>
      </c>
      <c r="CL55" s="277">
        <v>0.69</v>
      </c>
      <c r="CM55" s="277">
        <v>0.69</v>
      </c>
      <c r="CN55" s="277">
        <v>0.69</v>
      </c>
    </row>
    <row r="56" spans="1:92" s="254" customFormat="1" x14ac:dyDescent="0.2">
      <c r="A56" s="276" t="s">
        <v>333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77">
        <v>0.3</v>
      </c>
      <c r="AC56" s="277">
        <v>0.3</v>
      </c>
      <c r="AD56" s="277">
        <v>0.3</v>
      </c>
      <c r="AE56" s="277">
        <v>0.3</v>
      </c>
      <c r="AF56" s="277">
        <v>0.3</v>
      </c>
      <c r="AG56" s="277">
        <v>0.3</v>
      </c>
      <c r="AH56" s="277">
        <v>0.3</v>
      </c>
      <c r="AI56" s="277">
        <v>0.3</v>
      </c>
      <c r="AJ56" s="277">
        <v>0.3</v>
      </c>
      <c r="AK56" s="277">
        <v>0.3</v>
      </c>
      <c r="AL56" s="277">
        <v>0.3</v>
      </c>
      <c r="AM56" s="277">
        <v>0.3</v>
      </c>
      <c r="AN56" s="277">
        <v>0.3</v>
      </c>
      <c r="AO56" s="277">
        <v>0.3</v>
      </c>
      <c r="AP56" s="277">
        <v>0.3</v>
      </c>
      <c r="AQ56" s="277">
        <v>0.3</v>
      </c>
      <c r="AR56" s="277">
        <v>0.3</v>
      </c>
      <c r="AS56" s="277">
        <v>0.3</v>
      </c>
      <c r="AT56" s="277">
        <v>0.3</v>
      </c>
      <c r="AU56" s="277">
        <v>0.3</v>
      </c>
      <c r="AV56" s="277">
        <v>0.3</v>
      </c>
      <c r="AW56" s="277">
        <v>0.3</v>
      </c>
      <c r="AX56" s="277">
        <v>0.3</v>
      </c>
      <c r="AY56" s="277">
        <v>0.3</v>
      </c>
      <c r="AZ56" s="277">
        <v>0.3</v>
      </c>
      <c r="BA56" s="277">
        <v>0.3</v>
      </c>
      <c r="BB56" s="277">
        <v>0.31</v>
      </c>
      <c r="BC56" s="277">
        <v>0.31</v>
      </c>
      <c r="BD56" s="277">
        <v>0.31</v>
      </c>
      <c r="BE56" s="277">
        <v>0.31</v>
      </c>
      <c r="BF56" s="277">
        <v>0.31</v>
      </c>
      <c r="BG56" s="277">
        <v>0.31</v>
      </c>
      <c r="BH56" s="277">
        <v>0.31</v>
      </c>
      <c r="BI56" s="277">
        <v>0.31</v>
      </c>
      <c r="BJ56" s="277">
        <v>0.31</v>
      </c>
      <c r="BK56" s="277">
        <v>0.31</v>
      </c>
      <c r="BL56" s="277">
        <v>0.31</v>
      </c>
      <c r="BM56" s="277">
        <v>0.31</v>
      </c>
      <c r="BN56" s="277">
        <v>0.31</v>
      </c>
      <c r="BO56" s="277">
        <v>0.31</v>
      </c>
      <c r="BP56" s="277">
        <v>0.31</v>
      </c>
      <c r="BQ56" s="277">
        <v>0.31</v>
      </c>
      <c r="BR56" s="277">
        <v>0.31</v>
      </c>
      <c r="BS56" s="277">
        <v>0.31</v>
      </c>
      <c r="BT56" s="277">
        <v>0.31</v>
      </c>
      <c r="BU56" s="277">
        <v>0.31</v>
      </c>
      <c r="BV56" s="277">
        <v>0.31</v>
      </c>
      <c r="BW56" s="277">
        <v>0.31</v>
      </c>
      <c r="BX56" s="277">
        <v>0.31</v>
      </c>
      <c r="BY56" s="277">
        <v>0.31</v>
      </c>
      <c r="BZ56" s="277">
        <v>0.31</v>
      </c>
      <c r="CA56" s="277">
        <v>0.31</v>
      </c>
      <c r="CB56" s="277">
        <v>0.31</v>
      </c>
      <c r="CC56" s="277">
        <v>0.31</v>
      </c>
      <c r="CD56" s="277">
        <v>0.31</v>
      </c>
      <c r="CE56" s="277">
        <v>0.31</v>
      </c>
      <c r="CF56" s="277">
        <v>0.31</v>
      </c>
      <c r="CG56" s="277">
        <v>0.31</v>
      </c>
      <c r="CH56" s="277">
        <v>0.31</v>
      </c>
      <c r="CI56" s="277">
        <v>0.31</v>
      </c>
      <c r="CJ56" s="277">
        <v>0.31</v>
      </c>
      <c r="CK56" s="277">
        <v>0.31</v>
      </c>
      <c r="CL56" s="277">
        <v>0.31</v>
      </c>
      <c r="CM56" s="277">
        <v>0.31</v>
      </c>
      <c r="CN56" s="277">
        <v>0.31</v>
      </c>
    </row>
    <row r="57" spans="1:92" x14ac:dyDescent="0.2">
      <c r="A57" s="224" t="s">
        <v>334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19">
        <v>0</v>
      </c>
      <c r="AC57" s="219">
        <v>0</v>
      </c>
      <c r="AD57" s="219">
        <v>0</v>
      </c>
      <c r="AE57" s="219">
        <v>0</v>
      </c>
      <c r="AF57" s="219">
        <v>0</v>
      </c>
      <c r="AG57" s="219">
        <v>0</v>
      </c>
      <c r="AH57" s="219">
        <v>0</v>
      </c>
      <c r="AI57" s="219">
        <v>0</v>
      </c>
      <c r="AJ57" s="219">
        <v>0</v>
      </c>
      <c r="AK57" s="219">
        <v>0</v>
      </c>
      <c r="AL57" s="219">
        <v>0</v>
      </c>
      <c r="AM57" s="219">
        <v>0</v>
      </c>
      <c r="AN57" s="219">
        <v>0</v>
      </c>
      <c r="AO57" s="219">
        <v>0</v>
      </c>
      <c r="AP57" s="219">
        <v>0</v>
      </c>
      <c r="AQ57" s="219">
        <v>0</v>
      </c>
      <c r="AR57" s="219">
        <v>0</v>
      </c>
      <c r="AS57" s="219">
        <v>0</v>
      </c>
      <c r="AT57" s="219">
        <v>0</v>
      </c>
      <c r="AU57" s="219">
        <v>0</v>
      </c>
      <c r="AV57" s="219">
        <v>0</v>
      </c>
      <c r="AW57" s="219">
        <v>0</v>
      </c>
      <c r="AX57" s="219">
        <v>0</v>
      </c>
      <c r="AY57" s="219">
        <v>0</v>
      </c>
      <c r="AZ57" s="219">
        <v>0</v>
      </c>
      <c r="BA57" s="219">
        <v>0</v>
      </c>
      <c r="BB57" s="219">
        <v>0</v>
      </c>
      <c r="BC57" s="219">
        <v>0</v>
      </c>
      <c r="BD57" s="219">
        <v>0</v>
      </c>
      <c r="BE57" s="219">
        <v>0</v>
      </c>
      <c r="BF57" s="219">
        <v>0</v>
      </c>
      <c r="BG57" s="219">
        <v>0</v>
      </c>
      <c r="BH57" s="219">
        <v>0</v>
      </c>
      <c r="BI57" s="219">
        <v>0</v>
      </c>
      <c r="BJ57" s="219">
        <v>0</v>
      </c>
      <c r="BK57" s="219">
        <v>0</v>
      </c>
      <c r="BL57" s="219">
        <v>0</v>
      </c>
      <c r="BM57" s="219">
        <v>0</v>
      </c>
      <c r="BN57" s="219">
        <v>0</v>
      </c>
      <c r="BO57" s="219">
        <v>0</v>
      </c>
      <c r="BP57" s="219">
        <v>0</v>
      </c>
      <c r="BQ57" s="219">
        <v>0</v>
      </c>
      <c r="BR57" s="219">
        <v>0</v>
      </c>
      <c r="BS57" s="219">
        <v>0</v>
      </c>
      <c r="BT57" s="219">
        <v>0</v>
      </c>
      <c r="BU57" s="219">
        <v>0</v>
      </c>
      <c r="BV57" s="219">
        <v>0</v>
      </c>
      <c r="BW57" s="219">
        <v>0</v>
      </c>
      <c r="BX57" s="219">
        <v>0</v>
      </c>
      <c r="BY57" s="219">
        <v>0</v>
      </c>
      <c r="BZ57" s="219">
        <v>0</v>
      </c>
      <c r="CA57" s="219">
        <v>0</v>
      </c>
      <c r="CB57" s="219">
        <v>0</v>
      </c>
      <c r="CC57" s="219">
        <v>0</v>
      </c>
      <c r="CD57" s="219">
        <v>0</v>
      </c>
      <c r="CE57" s="219">
        <v>0</v>
      </c>
      <c r="CF57" s="219">
        <v>0</v>
      </c>
      <c r="CG57" s="219">
        <v>0</v>
      </c>
      <c r="CH57" s="219">
        <v>0</v>
      </c>
      <c r="CI57" s="219">
        <v>0</v>
      </c>
      <c r="CJ57" s="219">
        <v>0</v>
      </c>
      <c r="CK57" s="219">
        <v>0</v>
      </c>
      <c r="CL57" s="219">
        <v>0</v>
      </c>
      <c r="CM57" s="219">
        <v>0</v>
      </c>
      <c r="CN57" s="219">
        <v>0</v>
      </c>
    </row>
    <row r="58" spans="1:92" x14ac:dyDescent="0.2">
      <c r="A58" s="224" t="s">
        <v>335</v>
      </c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19">
        <v>496418.86714303202</v>
      </c>
      <c r="AC58" s="219">
        <v>744628.30071454798</v>
      </c>
      <c r="AD58" s="219">
        <v>992837.73428606405</v>
      </c>
      <c r="AE58" s="219">
        <v>1241047.1678575799</v>
      </c>
      <c r="AF58" s="219">
        <v>1489256.6014290899</v>
      </c>
      <c r="AG58" s="219">
        <v>1737466.0350006099</v>
      </c>
      <c r="AH58" s="219">
        <v>1985675.4685721199</v>
      </c>
      <c r="AI58" s="219">
        <v>2233884.90214364</v>
      </c>
      <c r="AJ58" s="219">
        <v>2482094.3357151598</v>
      </c>
      <c r="AK58" s="219">
        <v>2730303.7692866698</v>
      </c>
      <c r="AL58" s="219">
        <v>2978513.2028581901</v>
      </c>
      <c r="AM58" s="219">
        <v>3226722.6364297098</v>
      </c>
      <c r="AN58" s="219">
        <v>3226722.6364297098</v>
      </c>
      <c r="AO58" s="219">
        <v>3226722.6364297098</v>
      </c>
      <c r="AP58" s="219">
        <v>3226722.6364297098</v>
      </c>
      <c r="AQ58" s="219">
        <v>3226722.6364297098</v>
      </c>
      <c r="AR58" s="219">
        <v>3226722.6364297098</v>
      </c>
      <c r="AS58" s="219">
        <v>3226722.6364297098</v>
      </c>
      <c r="AT58" s="219">
        <v>3226722.6364297098</v>
      </c>
      <c r="AU58" s="219">
        <v>3226722.6364297098</v>
      </c>
      <c r="AV58" s="219">
        <v>3226722.6364297098</v>
      </c>
      <c r="AW58" s="219">
        <v>3226722.6364297098</v>
      </c>
      <c r="AX58" s="219">
        <v>3226722.6364297098</v>
      </c>
      <c r="AY58" s="219">
        <v>3226722.6364297098</v>
      </c>
      <c r="AZ58" s="219">
        <v>3226722.6364297098</v>
      </c>
      <c r="BA58" s="219">
        <v>3226722.6364297098</v>
      </c>
      <c r="BB58" s="219">
        <v>3226722.6364297098</v>
      </c>
      <c r="BC58" s="219">
        <v>3226722.6364297098</v>
      </c>
      <c r="BD58" s="219">
        <v>3226722.6364297098</v>
      </c>
      <c r="BE58" s="219">
        <v>3226722.6364297098</v>
      </c>
      <c r="BF58" s="219">
        <v>3226722.6364297098</v>
      </c>
      <c r="BG58" s="219">
        <v>3226722.6364297098</v>
      </c>
      <c r="BH58" s="219">
        <v>3226722.6364297098</v>
      </c>
      <c r="BI58" s="219">
        <v>3226722.6364297098</v>
      </c>
      <c r="BJ58" s="219">
        <v>3226722.6364297098</v>
      </c>
      <c r="BK58" s="219">
        <v>3226722.6364297098</v>
      </c>
      <c r="BL58" s="219">
        <v>3226722.6364297098</v>
      </c>
      <c r="BM58" s="219">
        <v>3226722.6364297098</v>
      </c>
      <c r="BN58" s="219">
        <v>3226722.6364297098</v>
      </c>
      <c r="BO58" s="219">
        <v>3226722.6364297098</v>
      </c>
      <c r="BP58" s="219">
        <v>3226722.6364297098</v>
      </c>
      <c r="BQ58" s="219">
        <v>3226722.6364297098</v>
      </c>
      <c r="BR58" s="219">
        <v>3226722.6364297098</v>
      </c>
      <c r="BS58" s="219">
        <v>3226722.6364297098</v>
      </c>
      <c r="BT58" s="219">
        <v>3226722.6364297098</v>
      </c>
      <c r="BU58" s="219">
        <v>3226722.6364297098</v>
      </c>
      <c r="BV58" s="219">
        <v>3226722.6364297098</v>
      </c>
      <c r="BW58" s="219">
        <v>3226722.6364297098</v>
      </c>
      <c r="BX58" s="219">
        <v>3226722.6364297098</v>
      </c>
      <c r="BY58" s="219">
        <v>3226722.6364297098</v>
      </c>
      <c r="BZ58" s="219">
        <v>3226722.6364297098</v>
      </c>
      <c r="CA58" s="219">
        <v>3226722.6364297098</v>
      </c>
      <c r="CB58" s="219">
        <v>3226722.6364297098</v>
      </c>
      <c r="CC58" s="219">
        <v>3226722.6364297098</v>
      </c>
      <c r="CD58" s="219">
        <v>3226722.6364297098</v>
      </c>
      <c r="CE58" s="219">
        <v>3226722.6364297098</v>
      </c>
      <c r="CF58" s="219">
        <v>3226722.6364297098</v>
      </c>
      <c r="CG58" s="219">
        <v>3226722.6364297098</v>
      </c>
      <c r="CH58" s="219">
        <v>3226722.6364297098</v>
      </c>
      <c r="CI58" s="219">
        <v>3226722.6364297098</v>
      </c>
      <c r="CJ58" s="219">
        <v>3226722.6364297098</v>
      </c>
      <c r="CK58" s="219">
        <v>3226722.6364297098</v>
      </c>
      <c r="CL58" s="219">
        <v>3226722.6364297098</v>
      </c>
      <c r="CM58" s="219">
        <v>3226722.6364297098</v>
      </c>
      <c r="CN58" s="219">
        <v>3226722.6364297098</v>
      </c>
    </row>
    <row r="59" spans="1:92" x14ac:dyDescent="0.2">
      <c r="A59" s="224" t="s">
        <v>336</v>
      </c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19">
        <v>0</v>
      </c>
      <c r="AC59" s="219">
        <v>0</v>
      </c>
      <c r="AD59" s="219">
        <v>0</v>
      </c>
      <c r="AE59" s="219">
        <v>0</v>
      </c>
      <c r="AF59" s="219">
        <v>0</v>
      </c>
      <c r="AG59" s="219">
        <v>0</v>
      </c>
      <c r="AH59" s="219">
        <v>0</v>
      </c>
      <c r="AI59" s="219">
        <v>0</v>
      </c>
      <c r="AJ59" s="219">
        <v>0</v>
      </c>
      <c r="AK59" s="219">
        <v>0</v>
      </c>
      <c r="AL59" s="219">
        <v>0</v>
      </c>
      <c r="AM59" s="219">
        <v>0</v>
      </c>
      <c r="AN59" s="219">
        <v>0</v>
      </c>
      <c r="AO59" s="219">
        <v>0</v>
      </c>
      <c r="AP59" s="219">
        <v>0</v>
      </c>
      <c r="AQ59" s="219">
        <v>0</v>
      </c>
      <c r="AR59" s="219">
        <v>0</v>
      </c>
      <c r="AS59" s="219">
        <v>0</v>
      </c>
      <c r="AT59" s="219">
        <v>0</v>
      </c>
      <c r="AU59" s="219">
        <v>0</v>
      </c>
      <c r="AV59" s="219">
        <v>0</v>
      </c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0</v>
      </c>
      <c r="BM59" s="219">
        <v>0</v>
      </c>
      <c r="BN59" s="219">
        <v>0</v>
      </c>
      <c r="BO59" s="219">
        <v>0</v>
      </c>
      <c r="BP59" s="219">
        <v>0</v>
      </c>
      <c r="BQ59" s="219">
        <v>0</v>
      </c>
      <c r="BR59" s="219">
        <v>0</v>
      </c>
      <c r="BS59" s="219">
        <v>0</v>
      </c>
      <c r="BT59" s="219">
        <v>0</v>
      </c>
      <c r="BU59" s="219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219">
        <v>0</v>
      </c>
      <c r="CB59" s="219">
        <v>0</v>
      </c>
      <c r="CC59" s="219">
        <v>0</v>
      </c>
      <c r="CD59" s="219">
        <v>0</v>
      </c>
      <c r="CE59" s="219">
        <v>0</v>
      </c>
      <c r="CF59" s="219">
        <v>0</v>
      </c>
      <c r="CG59" s="219">
        <v>0</v>
      </c>
      <c r="CH59" s="219">
        <v>0</v>
      </c>
      <c r="CI59" s="219">
        <v>0</v>
      </c>
      <c r="CJ59" s="219">
        <v>0</v>
      </c>
      <c r="CK59" s="219">
        <v>0</v>
      </c>
      <c r="CL59" s="219">
        <v>0</v>
      </c>
      <c r="CM59" s="219">
        <v>0</v>
      </c>
      <c r="CN59" s="219">
        <v>0</v>
      </c>
    </row>
    <row r="60" spans="1:92" x14ac:dyDescent="0.2">
      <c r="A60" s="224" t="s">
        <v>337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19">
        <v>1000</v>
      </c>
      <c r="AC60" s="219">
        <v>1000</v>
      </c>
      <c r="AD60" s="219">
        <v>1000</v>
      </c>
      <c r="AE60" s="219">
        <v>1000</v>
      </c>
      <c r="AF60" s="219">
        <v>1000</v>
      </c>
      <c r="AG60" s="219">
        <v>1000</v>
      </c>
      <c r="AH60" s="219">
        <v>1000</v>
      </c>
      <c r="AI60" s="219">
        <v>1000</v>
      </c>
      <c r="AJ60" s="219">
        <v>1000</v>
      </c>
      <c r="AK60" s="219">
        <v>1000</v>
      </c>
      <c r="AL60" s="219">
        <v>1000</v>
      </c>
      <c r="AM60" s="219">
        <v>1000</v>
      </c>
      <c r="AN60" s="219">
        <v>1000</v>
      </c>
      <c r="AO60" s="219">
        <v>1000</v>
      </c>
      <c r="AP60" s="219">
        <v>1000</v>
      </c>
      <c r="AQ60" s="219">
        <v>1000</v>
      </c>
      <c r="AR60" s="219">
        <v>1000</v>
      </c>
      <c r="AS60" s="219">
        <v>1000</v>
      </c>
      <c r="AT60" s="219">
        <v>1000</v>
      </c>
      <c r="AU60" s="219">
        <v>1000</v>
      </c>
      <c r="AV60" s="219">
        <v>1000</v>
      </c>
      <c r="AW60" s="219">
        <v>1000</v>
      </c>
      <c r="AX60" s="219">
        <v>1000</v>
      </c>
      <c r="AY60" s="219">
        <v>1000</v>
      </c>
      <c r="AZ60" s="219">
        <v>1000</v>
      </c>
      <c r="BA60" s="219">
        <v>1000</v>
      </c>
      <c r="BB60" s="219">
        <v>1000</v>
      </c>
      <c r="BC60" s="219">
        <v>1000</v>
      </c>
      <c r="BD60" s="219">
        <v>1000</v>
      </c>
      <c r="BE60" s="219">
        <v>1000</v>
      </c>
      <c r="BF60" s="219">
        <v>1000</v>
      </c>
      <c r="BG60" s="219">
        <v>1000</v>
      </c>
      <c r="BH60" s="219">
        <v>1000</v>
      </c>
      <c r="BI60" s="219">
        <v>1000</v>
      </c>
      <c r="BJ60" s="219">
        <v>1000</v>
      </c>
      <c r="BK60" s="219">
        <v>1000</v>
      </c>
      <c r="BL60" s="219">
        <v>1000</v>
      </c>
      <c r="BM60" s="219">
        <v>1000</v>
      </c>
      <c r="BN60" s="219">
        <v>1000</v>
      </c>
      <c r="BO60" s="219">
        <v>1000</v>
      </c>
      <c r="BP60" s="219">
        <v>1000</v>
      </c>
      <c r="BQ60" s="219">
        <v>1000</v>
      </c>
      <c r="BR60" s="219">
        <v>1000</v>
      </c>
      <c r="BS60" s="219">
        <v>1000</v>
      </c>
      <c r="BT60" s="219">
        <v>1000</v>
      </c>
      <c r="BU60" s="219">
        <v>1000</v>
      </c>
      <c r="BV60" s="219">
        <v>1000</v>
      </c>
      <c r="BW60" s="219">
        <v>1000</v>
      </c>
      <c r="BX60" s="219">
        <v>1000</v>
      </c>
      <c r="BY60" s="219">
        <v>1000</v>
      </c>
      <c r="BZ60" s="219">
        <v>1000</v>
      </c>
      <c r="CA60" s="219">
        <v>1000</v>
      </c>
      <c r="CB60" s="219">
        <v>1000</v>
      </c>
      <c r="CC60" s="219">
        <v>1000</v>
      </c>
      <c r="CD60" s="219">
        <v>1000</v>
      </c>
      <c r="CE60" s="219">
        <v>1000</v>
      </c>
      <c r="CF60" s="219">
        <v>1000</v>
      </c>
      <c r="CG60" s="219">
        <v>1000</v>
      </c>
      <c r="CH60" s="219">
        <v>1000</v>
      </c>
      <c r="CI60" s="219">
        <v>1000</v>
      </c>
      <c r="CJ60" s="219">
        <v>1000</v>
      </c>
      <c r="CK60" s="219">
        <v>1000</v>
      </c>
      <c r="CL60" s="219">
        <v>1000</v>
      </c>
      <c r="CM60" s="219">
        <v>1000</v>
      </c>
      <c r="CN60" s="219">
        <v>1000</v>
      </c>
    </row>
    <row r="61" spans="1:92" x14ac:dyDescent="0.2">
      <c r="A61" s="224" t="s">
        <v>338</v>
      </c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19">
        <v>0</v>
      </c>
      <c r="AC61" s="219">
        <v>0</v>
      </c>
      <c r="AD61" s="219">
        <v>0</v>
      </c>
      <c r="AE61" s="219">
        <v>0</v>
      </c>
      <c r="AF61" s="219">
        <v>0</v>
      </c>
      <c r="AG61" s="219">
        <v>0</v>
      </c>
      <c r="AH61" s="219">
        <v>0</v>
      </c>
      <c r="AI61" s="219">
        <v>0</v>
      </c>
      <c r="AJ61" s="219">
        <v>0</v>
      </c>
      <c r="AK61" s="219">
        <v>0</v>
      </c>
      <c r="AL61" s="219">
        <v>0</v>
      </c>
      <c r="AM61" s="219">
        <v>0</v>
      </c>
      <c r="AN61" s="219">
        <v>0</v>
      </c>
      <c r="AO61" s="219">
        <v>0</v>
      </c>
      <c r="AP61" s="219">
        <v>0</v>
      </c>
      <c r="AQ61" s="219">
        <v>0</v>
      </c>
      <c r="AR61" s="219">
        <v>0</v>
      </c>
      <c r="AS61" s="219">
        <v>0</v>
      </c>
      <c r="AT61" s="219">
        <v>0</v>
      </c>
      <c r="AU61" s="219">
        <v>0</v>
      </c>
      <c r="AV61" s="219">
        <v>0</v>
      </c>
      <c r="AW61" s="219">
        <v>0</v>
      </c>
      <c r="AX61" s="219">
        <v>0</v>
      </c>
      <c r="AY61" s="219">
        <v>0</v>
      </c>
      <c r="AZ61" s="219">
        <v>0</v>
      </c>
      <c r="BA61" s="219">
        <v>0</v>
      </c>
      <c r="BB61" s="219">
        <v>0</v>
      </c>
      <c r="BC61" s="219">
        <v>0</v>
      </c>
      <c r="BD61" s="219">
        <v>0</v>
      </c>
      <c r="BE61" s="219">
        <v>0</v>
      </c>
      <c r="BF61" s="219">
        <v>0</v>
      </c>
      <c r="BG61" s="219">
        <v>0</v>
      </c>
      <c r="BH61" s="219">
        <v>0</v>
      </c>
      <c r="BI61" s="219">
        <v>0</v>
      </c>
      <c r="BJ61" s="219">
        <v>0</v>
      </c>
      <c r="BK61" s="219">
        <v>0</v>
      </c>
      <c r="BL61" s="219">
        <v>0</v>
      </c>
      <c r="BM61" s="219">
        <v>0</v>
      </c>
      <c r="BN61" s="219">
        <v>0</v>
      </c>
      <c r="BO61" s="219">
        <v>0</v>
      </c>
      <c r="BP61" s="219">
        <v>0</v>
      </c>
      <c r="BQ61" s="219">
        <v>0</v>
      </c>
      <c r="BR61" s="219">
        <v>0</v>
      </c>
      <c r="BS61" s="219">
        <v>0</v>
      </c>
      <c r="BT61" s="219">
        <v>0</v>
      </c>
      <c r="BU61" s="219">
        <v>0</v>
      </c>
      <c r="BV61" s="219">
        <v>0</v>
      </c>
      <c r="BW61" s="219">
        <v>0</v>
      </c>
      <c r="BX61" s="219">
        <v>0</v>
      </c>
      <c r="BY61" s="219">
        <v>0</v>
      </c>
      <c r="BZ61" s="219">
        <v>0</v>
      </c>
      <c r="CA61" s="219">
        <v>0</v>
      </c>
      <c r="CB61" s="219">
        <v>0</v>
      </c>
      <c r="CC61" s="219">
        <v>0</v>
      </c>
      <c r="CD61" s="219">
        <v>0</v>
      </c>
      <c r="CE61" s="219">
        <v>0</v>
      </c>
      <c r="CF61" s="219">
        <v>0</v>
      </c>
      <c r="CG61" s="219">
        <v>0</v>
      </c>
      <c r="CH61" s="219">
        <v>0</v>
      </c>
      <c r="CI61" s="219">
        <v>0</v>
      </c>
      <c r="CJ61" s="219">
        <v>0</v>
      </c>
      <c r="CK61" s="219">
        <v>0</v>
      </c>
      <c r="CL61" s="219">
        <v>0</v>
      </c>
      <c r="CM61" s="219">
        <v>0</v>
      </c>
      <c r="CN61" s="219">
        <v>0</v>
      </c>
    </row>
    <row r="62" spans="1:92" x14ac:dyDescent="0.2">
      <c r="A62" s="224" t="s">
        <v>339</v>
      </c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19">
        <v>0</v>
      </c>
      <c r="AC62" s="219">
        <v>0</v>
      </c>
      <c r="AD62" s="219">
        <v>0</v>
      </c>
      <c r="AE62" s="219">
        <v>0</v>
      </c>
      <c r="AF62" s="219">
        <v>0</v>
      </c>
      <c r="AG62" s="219">
        <v>0</v>
      </c>
      <c r="AH62" s="219">
        <v>0</v>
      </c>
      <c r="AI62" s="219">
        <v>0</v>
      </c>
      <c r="AJ62" s="219">
        <v>0</v>
      </c>
      <c r="AK62" s="219">
        <v>0</v>
      </c>
      <c r="AL62" s="219">
        <v>0</v>
      </c>
      <c r="AM62" s="219">
        <v>0</v>
      </c>
      <c r="AN62" s="219">
        <v>0</v>
      </c>
      <c r="AO62" s="219">
        <v>0</v>
      </c>
      <c r="AP62" s="219">
        <v>0</v>
      </c>
      <c r="AQ62" s="219">
        <v>0</v>
      </c>
      <c r="AR62" s="219">
        <v>0</v>
      </c>
      <c r="AS62" s="219">
        <v>0</v>
      </c>
      <c r="AT62" s="219">
        <v>0</v>
      </c>
      <c r="AU62" s="219">
        <v>0</v>
      </c>
      <c r="AV62" s="219">
        <v>0</v>
      </c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0</v>
      </c>
      <c r="BM62" s="219">
        <v>0</v>
      </c>
      <c r="BN62" s="219">
        <v>0</v>
      </c>
      <c r="BO62" s="219">
        <v>0</v>
      </c>
      <c r="BP62" s="219">
        <v>0</v>
      </c>
      <c r="BQ62" s="219">
        <v>0</v>
      </c>
      <c r="BR62" s="219">
        <v>0</v>
      </c>
      <c r="BS62" s="219">
        <v>0</v>
      </c>
      <c r="BT62" s="219">
        <v>0</v>
      </c>
      <c r="BU62" s="219">
        <v>0</v>
      </c>
      <c r="BV62" s="219">
        <v>0</v>
      </c>
      <c r="BW62" s="219">
        <v>0</v>
      </c>
      <c r="BX62" s="219">
        <v>0</v>
      </c>
      <c r="BY62" s="219">
        <v>0</v>
      </c>
      <c r="BZ62" s="219">
        <v>0</v>
      </c>
      <c r="CA62" s="219">
        <v>0</v>
      </c>
      <c r="CB62" s="219">
        <v>0</v>
      </c>
      <c r="CC62" s="219">
        <v>0</v>
      </c>
      <c r="CD62" s="219">
        <v>0</v>
      </c>
      <c r="CE62" s="219">
        <v>0</v>
      </c>
      <c r="CF62" s="219">
        <v>0</v>
      </c>
      <c r="CG62" s="219">
        <v>0</v>
      </c>
      <c r="CH62" s="219">
        <v>0</v>
      </c>
      <c r="CI62" s="219">
        <v>0</v>
      </c>
      <c r="CJ62" s="219">
        <v>0</v>
      </c>
      <c r="CK62" s="219">
        <v>0</v>
      </c>
      <c r="CL62" s="219">
        <v>0</v>
      </c>
      <c r="CM62" s="219">
        <v>0</v>
      </c>
      <c r="CN62" s="219">
        <v>0</v>
      </c>
    </row>
    <row r="63" spans="1:92" x14ac:dyDescent="0.2">
      <c r="A63" s="224" t="s">
        <v>340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19">
        <v>650</v>
      </c>
      <c r="AC63" s="219">
        <v>650</v>
      </c>
      <c r="AD63" s="219">
        <v>650</v>
      </c>
      <c r="AE63" s="219">
        <v>650</v>
      </c>
      <c r="AF63" s="219">
        <v>650</v>
      </c>
      <c r="AG63" s="219">
        <v>650</v>
      </c>
      <c r="AH63" s="219">
        <v>650</v>
      </c>
      <c r="AI63" s="219">
        <v>650</v>
      </c>
      <c r="AJ63" s="219">
        <v>650</v>
      </c>
      <c r="AK63" s="219">
        <v>650</v>
      </c>
      <c r="AL63" s="219">
        <v>650</v>
      </c>
      <c r="AM63" s="219">
        <v>650</v>
      </c>
      <c r="AN63" s="219">
        <v>650</v>
      </c>
      <c r="AO63" s="219">
        <v>650</v>
      </c>
      <c r="AP63" s="219">
        <v>650</v>
      </c>
      <c r="AQ63" s="219">
        <v>650</v>
      </c>
      <c r="AR63" s="219">
        <v>650</v>
      </c>
      <c r="AS63" s="219">
        <v>650</v>
      </c>
      <c r="AT63" s="219">
        <v>650</v>
      </c>
      <c r="AU63" s="219">
        <v>650</v>
      </c>
      <c r="AV63" s="219">
        <v>650</v>
      </c>
      <c r="AW63" s="219">
        <v>650</v>
      </c>
      <c r="AX63" s="219">
        <v>650</v>
      </c>
      <c r="AY63" s="219">
        <v>650</v>
      </c>
      <c r="AZ63" s="219">
        <v>650</v>
      </c>
      <c r="BA63" s="219">
        <v>650</v>
      </c>
      <c r="BB63" s="219">
        <v>630</v>
      </c>
      <c r="BC63" s="219">
        <v>630</v>
      </c>
      <c r="BD63" s="219">
        <v>630</v>
      </c>
      <c r="BE63" s="219">
        <v>630</v>
      </c>
      <c r="BF63" s="219">
        <v>630</v>
      </c>
      <c r="BG63" s="219">
        <v>630</v>
      </c>
      <c r="BH63" s="219">
        <v>630</v>
      </c>
      <c r="BI63" s="219">
        <v>630</v>
      </c>
      <c r="BJ63" s="219">
        <v>630</v>
      </c>
      <c r="BK63" s="219">
        <v>630</v>
      </c>
      <c r="BL63" s="219">
        <v>630</v>
      </c>
      <c r="BM63" s="219">
        <v>630</v>
      </c>
      <c r="BN63" s="219">
        <v>630</v>
      </c>
      <c r="BO63" s="219">
        <v>630</v>
      </c>
      <c r="BP63" s="219">
        <v>630</v>
      </c>
      <c r="BQ63" s="219">
        <v>630</v>
      </c>
      <c r="BR63" s="219">
        <v>630</v>
      </c>
      <c r="BS63" s="219">
        <v>630</v>
      </c>
      <c r="BT63" s="219">
        <v>630</v>
      </c>
      <c r="BU63" s="219">
        <v>630</v>
      </c>
      <c r="BV63" s="219">
        <v>630</v>
      </c>
      <c r="BW63" s="219">
        <v>630</v>
      </c>
      <c r="BX63" s="219">
        <v>630</v>
      </c>
      <c r="BY63" s="219">
        <v>630</v>
      </c>
      <c r="BZ63" s="219">
        <v>630</v>
      </c>
      <c r="CA63" s="219">
        <v>630</v>
      </c>
      <c r="CB63" s="219">
        <v>630</v>
      </c>
      <c r="CC63" s="219">
        <v>630</v>
      </c>
      <c r="CD63" s="219">
        <v>630</v>
      </c>
      <c r="CE63" s="219">
        <v>630</v>
      </c>
      <c r="CF63" s="219">
        <v>630</v>
      </c>
      <c r="CG63" s="219">
        <v>630</v>
      </c>
      <c r="CH63" s="219">
        <v>630</v>
      </c>
      <c r="CI63" s="219">
        <v>630</v>
      </c>
      <c r="CJ63" s="219">
        <v>630</v>
      </c>
      <c r="CK63" s="219">
        <v>630</v>
      </c>
      <c r="CL63" s="219">
        <v>630</v>
      </c>
      <c r="CM63" s="219">
        <v>630</v>
      </c>
      <c r="CN63" s="219">
        <v>630</v>
      </c>
    </row>
    <row r="64" spans="1:92" x14ac:dyDescent="0.2">
      <c r="A64" s="224" t="s">
        <v>341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19">
        <v>350</v>
      </c>
      <c r="AC64" s="219">
        <v>350</v>
      </c>
      <c r="AD64" s="219">
        <v>350</v>
      </c>
      <c r="AE64" s="219">
        <v>350</v>
      </c>
      <c r="AF64" s="219">
        <v>350</v>
      </c>
      <c r="AG64" s="219">
        <v>350</v>
      </c>
      <c r="AH64" s="219">
        <v>350</v>
      </c>
      <c r="AI64" s="219">
        <v>350</v>
      </c>
      <c r="AJ64" s="219">
        <v>350</v>
      </c>
      <c r="AK64" s="219">
        <v>350</v>
      </c>
      <c r="AL64" s="219">
        <v>350</v>
      </c>
      <c r="AM64" s="219">
        <v>350</v>
      </c>
      <c r="AN64" s="219">
        <v>350</v>
      </c>
      <c r="AO64" s="219">
        <v>350</v>
      </c>
      <c r="AP64" s="219">
        <v>350</v>
      </c>
      <c r="AQ64" s="219">
        <v>350</v>
      </c>
      <c r="AR64" s="219">
        <v>350</v>
      </c>
      <c r="AS64" s="219">
        <v>350</v>
      </c>
      <c r="AT64" s="219">
        <v>350</v>
      </c>
      <c r="AU64" s="219">
        <v>350</v>
      </c>
      <c r="AV64" s="219">
        <v>350</v>
      </c>
      <c r="AW64" s="219">
        <v>350</v>
      </c>
      <c r="AX64" s="219">
        <v>350</v>
      </c>
      <c r="AY64" s="219">
        <v>350</v>
      </c>
      <c r="AZ64" s="219">
        <v>350</v>
      </c>
      <c r="BA64" s="219">
        <v>350</v>
      </c>
      <c r="BB64" s="219">
        <v>370</v>
      </c>
      <c r="BC64" s="219">
        <v>370</v>
      </c>
      <c r="BD64" s="219">
        <v>370</v>
      </c>
      <c r="BE64" s="219">
        <v>370</v>
      </c>
      <c r="BF64" s="219">
        <v>370</v>
      </c>
      <c r="BG64" s="219">
        <v>370</v>
      </c>
      <c r="BH64" s="219">
        <v>370</v>
      </c>
      <c r="BI64" s="219">
        <v>370</v>
      </c>
      <c r="BJ64" s="219">
        <v>370</v>
      </c>
      <c r="BK64" s="219">
        <v>370</v>
      </c>
      <c r="BL64" s="219">
        <v>370</v>
      </c>
      <c r="BM64" s="219">
        <v>370</v>
      </c>
      <c r="BN64" s="219">
        <v>370</v>
      </c>
      <c r="BO64" s="219">
        <v>370</v>
      </c>
      <c r="BP64" s="219">
        <v>370</v>
      </c>
      <c r="BQ64" s="219">
        <v>370</v>
      </c>
      <c r="BR64" s="219">
        <v>370</v>
      </c>
      <c r="BS64" s="219">
        <v>370</v>
      </c>
      <c r="BT64" s="219">
        <v>370</v>
      </c>
      <c r="BU64" s="219">
        <v>370</v>
      </c>
      <c r="BV64" s="219">
        <v>370</v>
      </c>
      <c r="BW64" s="219">
        <v>370</v>
      </c>
      <c r="BX64" s="219">
        <v>370</v>
      </c>
      <c r="BY64" s="219">
        <v>370</v>
      </c>
      <c r="BZ64" s="219">
        <v>370</v>
      </c>
      <c r="CA64" s="219">
        <v>370</v>
      </c>
      <c r="CB64" s="219">
        <v>370</v>
      </c>
      <c r="CC64" s="219">
        <v>370</v>
      </c>
      <c r="CD64" s="219">
        <v>370</v>
      </c>
      <c r="CE64" s="219">
        <v>370</v>
      </c>
      <c r="CF64" s="219">
        <v>370</v>
      </c>
      <c r="CG64" s="219">
        <v>370</v>
      </c>
      <c r="CH64" s="219">
        <v>370</v>
      </c>
      <c r="CI64" s="219">
        <v>370</v>
      </c>
      <c r="CJ64" s="219">
        <v>370</v>
      </c>
      <c r="CK64" s="219">
        <v>370</v>
      </c>
      <c r="CL64" s="219">
        <v>370</v>
      </c>
      <c r="CM64" s="219">
        <v>370</v>
      </c>
      <c r="CN64" s="219">
        <v>370</v>
      </c>
    </row>
    <row r="65" spans="1:92" x14ac:dyDescent="0.2">
      <c r="A65" s="224" t="s">
        <v>342</v>
      </c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19">
        <v>0</v>
      </c>
      <c r="AC65" s="219">
        <v>0</v>
      </c>
      <c r="AD65" s="219">
        <v>0</v>
      </c>
      <c r="AE65" s="219">
        <v>0</v>
      </c>
      <c r="AF65" s="219">
        <v>0</v>
      </c>
      <c r="AG65" s="219">
        <v>0</v>
      </c>
      <c r="AH65" s="219">
        <v>0</v>
      </c>
      <c r="AI65" s="219">
        <v>0</v>
      </c>
      <c r="AJ65" s="219">
        <v>0</v>
      </c>
      <c r="AK65" s="219">
        <v>0</v>
      </c>
      <c r="AL65" s="219">
        <v>0</v>
      </c>
      <c r="AM65" s="219">
        <v>0</v>
      </c>
      <c r="AN65" s="219">
        <v>0</v>
      </c>
      <c r="AO65" s="219">
        <v>0</v>
      </c>
      <c r="AP65" s="219">
        <v>0</v>
      </c>
      <c r="AQ65" s="219">
        <v>0</v>
      </c>
      <c r="AR65" s="219">
        <v>0</v>
      </c>
      <c r="AS65" s="219">
        <v>0</v>
      </c>
      <c r="AT65" s="219">
        <v>0</v>
      </c>
      <c r="AU65" s="219">
        <v>0</v>
      </c>
      <c r="AV65" s="219">
        <v>0</v>
      </c>
      <c r="AW65" s="219">
        <v>0</v>
      </c>
      <c r="AX65" s="219">
        <v>0</v>
      </c>
      <c r="AY65" s="219">
        <v>0</v>
      </c>
      <c r="AZ65" s="219">
        <v>0</v>
      </c>
      <c r="BA65" s="219">
        <v>0</v>
      </c>
      <c r="BB65" s="219">
        <v>0</v>
      </c>
      <c r="BC65" s="219">
        <v>0</v>
      </c>
      <c r="BD65" s="219">
        <v>0</v>
      </c>
      <c r="BE65" s="219">
        <v>0</v>
      </c>
      <c r="BF65" s="219">
        <v>0</v>
      </c>
      <c r="BG65" s="219">
        <v>0</v>
      </c>
      <c r="BH65" s="219">
        <v>0</v>
      </c>
      <c r="BI65" s="219">
        <v>0</v>
      </c>
      <c r="BJ65" s="219">
        <v>0</v>
      </c>
      <c r="BK65" s="219">
        <v>0</v>
      </c>
      <c r="BL65" s="219">
        <v>0</v>
      </c>
      <c r="BM65" s="219">
        <v>0</v>
      </c>
      <c r="BN65" s="219">
        <v>0</v>
      </c>
      <c r="BO65" s="219">
        <v>0</v>
      </c>
      <c r="BP65" s="219">
        <v>0</v>
      </c>
      <c r="BQ65" s="219">
        <v>0</v>
      </c>
      <c r="BR65" s="219">
        <v>0</v>
      </c>
      <c r="BS65" s="219">
        <v>0</v>
      </c>
      <c r="BT65" s="219">
        <v>0</v>
      </c>
      <c r="BU65" s="219">
        <v>0</v>
      </c>
      <c r="BV65" s="219">
        <v>0</v>
      </c>
      <c r="BW65" s="219">
        <v>0</v>
      </c>
      <c r="BX65" s="219">
        <v>0</v>
      </c>
      <c r="BY65" s="219">
        <v>0</v>
      </c>
      <c r="BZ65" s="219">
        <v>0</v>
      </c>
      <c r="CA65" s="219">
        <v>0</v>
      </c>
      <c r="CB65" s="219">
        <v>0</v>
      </c>
      <c r="CC65" s="219">
        <v>0</v>
      </c>
      <c r="CD65" s="219">
        <v>0</v>
      </c>
      <c r="CE65" s="219">
        <v>0</v>
      </c>
      <c r="CF65" s="219">
        <v>0</v>
      </c>
      <c r="CG65" s="219">
        <v>0</v>
      </c>
      <c r="CH65" s="219">
        <v>0</v>
      </c>
      <c r="CI65" s="219">
        <v>0</v>
      </c>
      <c r="CJ65" s="219">
        <v>0</v>
      </c>
      <c r="CK65" s="219">
        <v>0</v>
      </c>
      <c r="CL65" s="219">
        <v>0</v>
      </c>
      <c r="CM65" s="219">
        <v>0</v>
      </c>
      <c r="CN65" s="219">
        <v>0</v>
      </c>
    </row>
    <row r="66" spans="1:92" x14ac:dyDescent="0.2">
      <c r="A66" s="224" t="s">
        <v>343</v>
      </c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19">
        <v>0</v>
      </c>
      <c r="AC66" s="219">
        <v>0</v>
      </c>
      <c r="AD66" s="219">
        <v>0</v>
      </c>
      <c r="AE66" s="219">
        <v>0</v>
      </c>
      <c r="AF66" s="219">
        <v>0</v>
      </c>
      <c r="AG66" s="219">
        <v>0</v>
      </c>
      <c r="AH66" s="219">
        <v>0</v>
      </c>
      <c r="AI66" s="219">
        <v>0</v>
      </c>
      <c r="AJ66" s="219">
        <v>0</v>
      </c>
      <c r="AK66" s="219">
        <v>0</v>
      </c>
      <c r="AL66" s="219">
        <v>0</v>
      </c>
      <c r="AM66" s="219">
        <v>0</v>
      </c>
      <c r="AN66" s="219">
        <v>0</v>
      </c>
      <c r="AO66" s="219">
        <v>0</v>
      </c>
      <c r="AP66" s="219">
        <v>0</v>
      </c>
      <c r="AQ66" s="219">
        <v>0</v>
      </c>
      <c r="AR66" s="219">
        <v>0</v>
      </c>
      <c r="AS66" s="219">
        <v>0</v>
      </c>
      <c r="AT66" s="219">
        <v>0</v>
      </c>
      <c r="AU66" s="219">
        <v>0</v>
      </c>
      <c r="AV66" s="219">
        <v>0</v>
      </c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0</v>
      </c>
      <c r="BM66" s="219">
        <v>0</v>
      </c>
      <c r="BN66" s="219">
        <v>0</v>
      </c>
      <c r="BO66" s="219">
        <v>0</v>
      </c>
      <c r="BP66" s="219">
        <v>0</v>
      </c>
      <c r="BQ66" s="219">
        <v>0</v>
      </c>
      <c r="BR66" s="219">
        <v>0</v>
      </c>
      <c r="BS66" s="219">
        <v>0</v>
      </c>
      <c r="BT66" s="219">
        <v>0</v>
      </c>
      <c r="BU66" s="219">
        <v>0</v>
      </c>
      <c r="BV66" s="219">
        <v>0</v>
      </c>
      <c r="BW66" s="219">
        <v>0</v>
      </c>
      <c r="BX66" s="219">
        <v>0</v>
      </c>
      <c r="BY66" s="219">
        <v>0</v>
      </c>
      <c r="BZ66" s="219">
        <v>0</v>
      </c>
      <c r="CA66" s="219">
        <v>0</v>
      </c>
      <c r="CB66" s="219">
        <v>0</v>
      </c>
      <c r="CC66" s="219">
        <v>0</v>
      </c>
      <c r="CD66" s="219">
        <v>0</v>
      </c>
      <c r="CE66" s="219">
        <v>0</v>
      </c>
      <c r="CF66" s="219">
        <v>0</v>
      </c>
      <c r="CG66" s="219">
        <v>0</v>
      </c>
      <c r="CH66" s="219">
        <v>0</v>
      </c>
      <c r="CI66" s="219">
        <v>0</v>
      </c>
      <c r="CJ66" s="219">
        <v>0</v>
      </c>
      <c r="CK66" s="219">
        <v>0</v>
      </c>
      <c r="CL66" s="219">
        <v>0</v>
      </c>
      <c r="CM66" s="219">
        <v>0</v>
      </c>
      <c r="CN66" s="219">
        <v>0</v>
      </c>
    </row>
    <row r="67" spans="1:92" x14ac:dyDescent="0.2">
      <c r="A67" s="224" t="s">
        <v>344</v>
      </c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19">
        <v>1000</v>
      </c>
      <c r="AC67" s="219">
        <v>1000</v>
      </c>
      <c r="AD67" s="219">
        <v>1000</v>
      </c>
      <c r="AE67" s="219">
        <v>1000</v>
      </c>
      <c r="AF67" s="219">
        <v>1000</v>
      </c>
      <c r="AG67" s="219">
        <v>1000</v>
      </c>
      <c r="AH67" s="219">
        <v>1000</v>
      </c>
      <c r="AI67" s="219">
        <v>1000</v>
      </c>
      <c r="AJ67" s="219">
        <v>1000</v>
      </c>
      <c r="AK67" s="219">
        <v>1000</v>
      </c>
      <c r="AL67" s="219">
        <v>1000</v>
      </c>
      <c r="AM67" s="219">
        <v>1000</v>
      </c>
      <c r="AN67" s="219">
        <v>1000</v>
      </c>
      <c r="AO67" s="219">
        <v>1000</v>
      </c>
      <c r="AP67" s="219">
        <v>1000</v>
      </c>
      <c r="AQ67" s="219">
        <v>1000</v>
      </c>
      <c r="AR67" s="219">
        <v>1000</v>
      </c>
      <c r="AS67" s="219">
        <v>1000</v>
      </c>
      <c r="AT67" s="219">
        <v>1000</v>
      </c>
      <c r="AU67" s="219">
        <v>1000</v>
      </c>
      <c r="AV67" s="219">
        <v>1000</v>
      </c>
      <c r="AW67" s="219">
        <v>1000</v>
      </c>
      <c r="AX67" s="219">
        <v>1000</v>
      </c>
      <c r="AY67" s="219">
        <v>1000</v>
      </c>
      <c r="AZ67" s="219">
        <v>1000</v>
      </c>
      <c r="BA67" s="219">
        <v>1000</v>
      </c>
      <c r="BB67" s="219">
        <v>1000</v>
      </c>
      <c r="BC67" s="219">
        <v>1000</v>
      </c>
      <c r="BD67" s="219">
        <v>1000</v>
      </c>
      <c r="BE67" s="219">
        <v>1000</v>
      </c>
      <c r="BF67" s="219">
        <v>1000</v>
      </c>
      <c r="BG67" s="219">
        <v>1000</v>
      </c>
      <c r="BH67" s="219">
        <v>1000</v>
      </c>
      <c r="BI67" s="219">
        <v>1000</v>
      </c>
      <c r="BJ67" s="219">
        <v>1000</v>
      </c>
      <c r="BK67" s="219">
        <v>1000</v>
      </c>
      <c r="BL67" s="219">
        <v>1000</v>
      </c>
      <c r="BM67" s="219">
        <v>1000</v>
      </c>
      <c r="BN67" s="219">
        <v>1000</v>
      </c>
      <c r="BO67" s="219">
        <v>1000</v>
      </c>
      <c r="BP67" s="219">
        <v>1000</v>
      </c>
      <c r="BQ67" s="219">
        <v>1000</v>
      </c>
      <c r="BR67" s="219">
        <v>1000</v>
      </c>
      <c r="BS67" s="219">
        <v>1000</v>
      </c>
      <c r="BT67" s="219">
        <v>1000</v>
      </c>
      <c r="BU67" s="219">
        <v>1000</v>
      </c>
      <c r="BV67" s="219">
        <v>1000</v>
      </c>
      <c r="BW67" s="219">
        <v>1000</v>
      </c>
      <c r="BX67" s="219">
        <v>1000</v>
      </c>
      <c r="BY67" s="219">
        <v>1000</v>
      </c>
      <c r="BZ67" s="219">
        <v>1000</v>
      </c>
      <c r="CA67" s="219">
        <v>1000</v>
      </c>
      <c r="CB67" s="219">
        <v>1000</v>
      </c>
      <c r="CC67" s="219">
        <v>1000</v>
      </c>
      <c r="CD67" s="219">
        <v>1000</v>
      </c>
      <c r="CE67" s="219">
        <v>1000</v>
      </c>
      <c r="CF67" s="219">
        <v>1000</v>
      </c>
      <c r="CG67" s="219">
        <v>1000</v>
      </c>
      <c r="CH67" s="219">
        <v>1000</v>
      </c>
      <c r="CI67" s="219">
        <v>1000</v>
      </c>
      <c r="CJ67" s="219">
        <v>1000</v>
      </c>
      <c r="CK67" s="219">
        <v>1000</v>
      </c>
      <c r="CL67" s="219">
        <v>1000</v>
      </c>
      <c r="CM67" s="219">
        <v>1000</v>
      </c>
      <c r="CN67" s="219">
        <v>1000</v>
      </c>
    </row>
    <row r="68" spans="1:92" x14ac:dyDescent="0.2">
      <c r="A68" s="224" t="s">
        <v>345</v>
      </c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19">
        <v>0</v>
      </c>
      <c r="AC68" s="219">
        <v>0</v>
      </c>
      <c r="AD68" s="219">
        <v>0</v>
      </c>
      <c r="AE68" s="219">
        <v>0</v>
      </c>
      <c r="AF68" s="219">
        <v>0</v>
      </c>
      <c r="AG68" s="219">
        <v>0</v>
      </c>
      <c r="AH68" s="219">
        <v>0</v>
      </c>
      <c r="AI68" s="219">
        <v>0</v>
      </c>
      <c r="AJ68" s="219">
        <v>0</v>
      </c>
      <c r="AK68" s="219">
        <v>0</v>
      </c>
      <c r="AL68" s="219">
        <v>0</v>
      </c>
      <c r="AM68" s="219">
        <v>0</v>
      </c>
      <c r="AN68" s="219">
        <v>0</v>
      </c>
      <c r="AO68" s="219">
        <v>0</v>
      </c>
      <c r="AP68" s="219">
        <v>0</v>
      </c>
      <c r="AQ68" s="219">
        <v>0</v>
      </c>
      <c r="AR68" s="219">
        <v>0</v>
      </c>
      <c r="AS68" s="219">
        <v>0</v>
      </c>
      <c r="AT68" s="219">
        <v>0</v>
      </c>
      <c r="AU68" s="219">
        <v>0</v>
      </c>
      <c r="AV68" s="219">
        <v>0</v>
      </c>
      <c r="AW68" s="219">
        <v>0</v>
      </c>
      <c r="AX68" s="219">
        <v>0</v>
      </c>
      <c r="AY68" s="219">
        <v>0</v>
      </c>
      <c r="AZ68" s="219">
        <v>0</v>
      </c>
      <c r="BA68" s="219">
        <v>0</v>
      </c>
      <c r="BB68" s="219">
        <v>0</v>
      </c>
      <c r="BC68" s="219">
        <v>0</v>
      </c>
      <c r="BD68" s="219">
        <v>0</v>
      </c>
      <c r="BE68" s="219">
        <v>0</v>
      </c>
      <c r="BF68" s="219">
        <v>0</v>
      </c>
      <c r="BG68" s="219">
        <v>0</v>
      </c>
      <c r="BH68" s="219">
        <v>0</v>
      </c>
      <c r="BI68" s="219">
        <v>0</v>
      </c>
      <c r="BJ68" s="219">
        <v>0</v>
      </c>
      <c r="BK68" s="219">
        <v>0</v>
      </c>
      <c r="BL68" s="219">
        <v>0</v>
      </c>
      <c r="BM68" s="219">
        <v>0</v>
      </c>
      <c r="BN68" s="219">
        <v>0</v>
      </c>
      <c r="BO68" s="219">
        <v>0</v>
      </c>
      <c r="BP68" s="219">
        <v>0</v>
      </c>
      <c r="BQ68" s="219">
        <v>0</v>
      </c>
      <c r="BR68" s="219">
        <v>0</v>
      </c>
      <c r="BS68" s="219">
        <v>0</v>
      </c>
      <c r="BT68" s="219">
        <v>0</v>
      </c>
      <c r="BU68" s="219">
        <v>0</v>
      </c>
      <c r="BV68" s="219">
        <v>0</v>
      </c>
      <c r="BW68" s="219">
        <v>0</v>
      </c>
      <c r="BX68" s="219">
        <v>0</v>
      </c>
      <c r="BY68" s="219">
        <v>0</v>
      </c>
      <c r="BZ68" s="219">
        <v>0</v>
      </c>
      <c r="CA68" s="219">
        <v>0</v>
      </c>
      <c r="CB68" s="219">
        <v>0</v>
      </c>
      <c r="CC68" s="219">
        <v>0</v>
      </c>
      <c r="CD68" s="219">
        <v>0</v>
      </c>
      <c r="CE68" s="219">
        <v>0</v>
      </c>
      <c r="CF68" s="219">
        <v>0</v>
      </c>
      <c r="CG68" s="219">
        <v>0</v>
      </c>
      <c r="CH68" s="219">
        <v>0</v>
      </c>
      <c r="CI68" s="219">
        <v>0</v>
      </c>
      <c r="CJ68" s="219">
        <v>0</v>
      </c>
      <c r="CK68" s="219">
        <v>0</v>
      </c>
      <c r="CL68" s="219">
        <v>0</v>
      </c>
      <c r="CM68" s="219">
        <v>0</v>
      </c>
      <c r="CN68" s="219">
        <v>0</v>
      </c>
    </row>
    <row r="69" spans="1:92" x14ac:dyDescent="0.2">
      <c r="A69" s="224" t="s">
        <v>346</v>
      </c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19">
        <v>0</v>
      </c>
      <c r="AC69" s="219">
        <v>0</v>
      </c>
      <c r="AD69" s="219">
        <v>0</v>
      </c>
      <c r="AE69" s="219">
        <v>0</v>
      </c>
      <c r="AF69" s="219">
        <v>0</v>
      </c>
      <c r="AG69" s="219">
        <v>0</v>
      </c>
      <c r="AH69" s="219">
        <v>0</v>
      </c>
      <c r="AI69" s="219">
        <v>0</v>
      </c>
      <c r="AJ69" s="219">
        <v>0</v>
      </c>
      <c r="AK69" s="219">
        <v>0</v>
      </c>
      <c r="AL69" s="219">
        <v>0</v>
      </c>
      <c r="AM69" s="219">
        <v>188667.57633260699</v>
      </c>
      <c r="AN69" s="219">
        <v>188667.57633260699</v>
      </c>
      <c r="AO69" s="219">
        <v>188667.57633260699</v>
      </c>
      <c r="AP69" s="219">
        <v>188667.57633260699</v>
      </c>
      <c r="AQ69" s="219">
        <v>188667.57633260699</v>
      </c>
      <c r="AR69" s="219">
        <v>188667.57633260699</v>
      </c>
      <c r="AS69" s="219">
        <v>188667.57633260699</v>
      </c>
      <c r="AT69" s="219">
        <v>188667.57633260699</v>
      </c>
      <c r="AU69" s="219">
        <v>188667.57633260699</v>
      </c>
      <c r="AV69" s="219">
        <v>188667.57633260699</v>
      </c>
      <c r="AW69" s="219">
        <v>188667.57633260699</v>
      </c>
      <c r="AX69" s="219">
        <v>188667.57633260699</v>
      </c>
      <c r="AY69" s="219">
        <v>188667.57633260699</v>
      </c>
      <c r="AZ69" s="219">
        <v>1128022.45399773</v>
      </c>
      <c r="BA69" s="219">
        <v>1128022.45399773</v>
      </c>
      <c r="BB69" s="219">
        <v>939354.87766512996</v>
      </c>
      <c r="BC69" s="219">
        <v>939354.87766512996</v>
      </c>
      <c r="BD69" s="219">
        <v>939354.87766512996</v>
      </c>
      <c r="BE69" s="219">
        <v>939354.87766512996</v>
      </c>
      <c r="BF69" s="219">
        <v>939354.87766512996</v>
      </c>
      <c r="BG69" s="219">
        <v>939354.87766512996</v>
      </c>
      <c r="BH69" s="219">
        <v>939354.87766512996</v>
      </c>
      <c r="BI69" s="219">
        <v>939354.87766512996</v>
      </c>
      <c r="BJ69" s="219">
        <v>939354.87766512996</v>
      </c>
      <c r="BK69" s="219">
        <v>939354.87766512996</v>
      </c>
      <c r="BL69" s="219">
        <v>939354.87766512996</v>
      </c>
      <c r="BM69" s="219">
        <v>1018745.72058467</v>
      </c>
      <c r="BN69" s="219">
        <v>1018745.72058467</v>
      </c>
      <c r="BO69" s="219">
        <v>79390.842919548406</v>
      </c>
      <c r="BP69" s="219">
        <v>79390.842919548406</v>
      </c>
      <c r="BQ69" s="219">
        <v>79390.842919548406</v>
      </c>
      <c r="BR69" s="219">
        <v>79390.842919548406</v>
      </c>
      <c r="BS69" s="219">
        <v>79390.842919548406</v>
      </c>
      <c r="BT69" s="219">
        <v>79390.842919548406</v>
      </c>
      <c r="BU69" s="219">
        <v>79390.842919548406</v>
      </c>
      <c r="BV69" s="219">
        <v>79390.842919548406</v>
      </c>
      <c r="BW69" s="219">
        <v>79390.842919548406</v>
      </c>
      <c r="BX69" s="219">
        <v>79390.842919548406</v>
      </c>
      <c r="BY69" s="219">
        <v>79390.842919548406</v>
      </c>
      <c r="BZ69" s="219">
        <v>79390.842919548406</v>
      </c>
      <c r="CA69" s="219">
        <v>79390.842919548406</v>
      </c>
      <c r="CB69" s="219">
        <v>0</v>
      </c>
      <c r="CC69" s="219">
        <v>0</v>
      </c>
      <c r="CD69" s="219">
        <v>0</v>
      </c>
      <c r="CE69" s="219">
        <v>0</v>
      </c>
      <c r="CF69" s="219">
        <v>0</v>
      </c>
      <c r="CG69" s="219">
        <v>0</v>
      </c>
      <c r="CH69" s="219">
        <v>0</v>
      </c>
      <c r="CI69" s="219">
        <v>0</v>
      </c>
      <c r="CJ69" s="219">
        <v>0</v>
      </c>
      <c r="CK69" s="219">
        <v>0</v>
      </c>
      <c r="CL69" s="219">
        <v>0</v>
      </c>
      <c r="CM69" s="219">
        <v>4279644.00232278</v>
      </c>
      <c r="CN69" s="219">
        <v>4279644.00232278</v>
      </c>
    </row>
    <row r="70" spans="1:92" x14ac:dyDescent="0.2">
      <c r="A70" s="224" t="s">
        <v>347</v>
      </c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19">
        <v>0</v>
      </c>
      <c r="AC70" s="219">
        <v>0</v>
      </c>
      <c r="AD70" s="219">
        <v>0</v>
      </c>
      <c r="AE70" s="219">
        <v>0</v>
      </c>
      <c r="AF70" s="219">
        <v>0</v>
      </c>
      <c r="AG70" s="219">
        <v>0</v>
      </c>
      <c r="AH70" s="219">
        <v>0</v>
      </c>
      <c r="AI70" s="219">
        <v>0</v>
      </c>
      <c r="AJ70" s="219">
        <v>0</v>
      </c>
      <c r="AK70" s="219">
        <v>0</v>
      </c>
      <c r="AL70" s="219">
        <v>0</v>
      </c>
      <c r="AM70" s="219">
        <v>-188667.57633260699</v>
      </c>
      <c r="AN70" s="219">
        <v>-188667.57633260699</v>
      </c>
      <c r="AO70" s="219">
        <v>-188667.57633260699</v>
      </c>
      <c r="AP70" s="219">
        <v>-188667.57633260699</v>
      </c>
      <c r="AQ70" s="219">
        <v>-188667.57633260699</v>
      </c>
      <c r="AR70" s="219">
        <v>-188667.57633260699</v>
      </c>
      <c r="AS70" s="219">
        <v>-188667.57633260699</v>
      </c>
      <c r="AT70" s="219">
        <v>-188667.57633260699</v>
      </c>
      <c r="AU70" s="219">
        <v>-188667.57633260699</v>
      </c>
      <c r="AV70" s="219">
        <v>-188667.57633260699</v>
      </c>
      <c r="AW70" s="219">
        <v>-188667.57633260699</v>
      </c>
      <c r="AX70" s="219">
        <v>-188667.57633260699</v>
      </c>
      <c r="AY70" s="219">
        <v>-188667.57633260699</v>
      </c>
      <c r="AZ70" s="219">
        <v>-1128022.45399773</v>
      </c>
      <c r="BA70" s="219">
        <v>-1128022.45399773</v>
      </c>
      <c r="BB70" s="219">
        <v>-939354.87766512996</v>
      </c>
      <c r="BC70" s="219">
        <v>-939354.87766512996</v>
      </c>
      <c r="BD70" s="219">
        <v>-939354.87766512996</v>
      </c>
      <c r="BE70" s="219">
        <v>-939354.87766512996</v>
      </c>
      <c r="BF70" s="219">
        <v>-939354.87766512996</v>
      </c>
      <c r="BG70" s="219">
        <v>-939354.87766512996</v>
      </c>
      <c r="BH70" s="219">
        <v>-939354.87766512996</v>
      </c>
      <c r="BI70" s="219">
        <v>-939354.87766512996</v>
      </c>
      <c r="BJ70" s="219">
        <v>-939354.87766512996</v>
      </c>
      <c r="BK70" s="219">
        <v>-939354.87766512996</v>
      </c>
      <c r="BL70" s="219">
        <v>-939354.87766512996</v>
      </c>
      <c r="BM70" s="219">
        <v>-1018745.72058467</v>
      </c>
      <c r="BN70" s="219">
        <v>-1018745.72058467</v>
      </c>
      <c r="BO70" s="219">
        <v>-79390.842919548406</v>
      </c>
      <c r="BP70" s="219">
        <v>-79390.842919548406</v>
      </c>
      <c r="BQ70" s="219">
        <v>-79390.842919548406</v>
      </c>
      <c r="BR70" s="219">
        <v>-79390.842919548406</v>
      </c>
      <c r="BS70" s="219">
        <v>-79390.842919548406</v>
      </c>
      <c r="BT70" s="219">
        <v>-79390.842919548406</v>
      </c>
      <c r="BU70" s="219">
        <v>-79390.842919548406</v>
      </c>
      <c r="BV70" s="219">
        <v>-79390.842919548406</v>
      </c>
      <c r="BW70" s="219">
        <v>-79390.842919548406</v>
      </c>
      <c r="BX70" s="219">
        <v>-79390.842919548406</v>
      </c>
      <c r="BY70" s="219">
        <v>-79390.842919548406</v>
      </c>
      <c r="BZ70" s="219">
        <v>-79390.842919548406</v>
      </c>
      <c r="CA70" s="219">
        <v>-79390.842919548406</v>
      </c>
      <c r="CB70" s="219">
        <v>0</v>
      </c>
      <c r="CC70" s="219">
        <v>0</v>
      </c>
      <c r="CD70" s="219">
        <v>0</v>
      </c>
      <c r="CE70" s="219">
        <v>0</v>
      </c>
      <c r="CF70" s="219">
        <v>0</v>
      </c>
      <c r="CG70" s="219">
        <v>0</v>
      </c>
      <c r="CH70" s="219">
        <v>0</v>
      </c>
      <c r="CI70" s="219">
        <v>0</v>
      </c>
      <c r="CJ70" s="219">
        <v>0</v>
      </c>
      <c r="CK70" s="219">
        <v>0</v>
      </c>
      <c r="CL70" s="219">
        <v>0</v>
      </c>
      <c r="CM70" s="219">
        <v>-4279644.00232278</v>
      </c>
      <c r="CN70" s="219">
        <v>-4279644.00232278</v>
      </c>
    </row>
    <row r="71" spans="1:92" x14ac:dyDescent="0.2">
      <c r="A71" s="224" t="s">
        <v>348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19">
        <v>0</v>
      </c>
      <c r="AC71" s="219">
        <v>0</v>
      </c>
      <c r="AD71" s="219">
        <v>0</v>
      </c>
      <c r="AE71" s="219">
        <v>0</v>
      </c>
      <c r="AF71" s="219">
        <v>0</v>
      </c>
      <c r="AG71" s="219">
        <v>0</v>
      </c>
      <c r="AH71" s="219">
        <v>0</v>
      </c>
      <c r="AI71" s="219">
        <v>0</v>
      </c>
      <c r="AJ71" s="219">
        <v>0</v>
      </c>
      <c r="AK71" s="219">
        <v>0</v>
      </c>
      <c r="AL71" s="219">
        <v>0</v>
      </c>
      <c r="AM71" s="219">
        <v>0</v>
      </c>
      <c r="AN71" s="219">
        <v>0</v>
      </c>
      <c r="AO71" s="219">
        <v>0</v>
      </c>
      <c r="AP71" s="219">
        <v>0</v>
      </c>
      <c r="AQ71" s="219">
        <v>0</v>
      </c>
      <c r="AR71" s="219">
        <v>0</v>
      </c>
      <c r="AS71" s="219">
        <v>0</v>
      </c>
      <c r="AT71" s="219">
        <v>0</v>
      </c>
      <c r="AU71" s="219">
        <v>0</v>
      </c>
      <c r="AV71" s="219">
        <v>0</v>
      </c>
      <c r="AW71" s="219">
        <v>0</v>
      </c>
      <c r="AX71" s="219">
        <v>0</v>
      </c>
      <c r="AY71" s="219">
        <v>0</v>
      </c>
      <c r="AZ71" s="219">
        <v>0</v>
      </c>
      <c r="BA71" s="219">
        <v>0</v>
      </c>
      <c r="BB71" s="219">
        <v>0</v>
      </c>
      <c r="BC71" s="219">
        <v>0</v>
      </c>
      <c r="BD71" s="219">
        <v>0</v>
      </c>
      <c r="BE71" s="219">
        <v>0</v>
      </c>
      <c r="BF71" s="219">
        <v>0</v>
      </c>
      <c r="BG71" s="219">
        <v>0</v>
      </c>
      <c r="BH71" s="219">
        <v>0</v>
      </c>
      <c r="BI71" s="219">
        <v>0</v>
      </c>
      <c r="BJ71" s="219">
        <v>0</v>
      </c>
      <c r="BK71" s="219">
        <v>0</v>
      </c>
      <c r="BL71" s="219">
        <v>0</v>
      </c>
      <c r="BM71" s="219">
        <v>0</v>
      </c>
      <c r="BN71" s="219">
        <v>0</v>
      </c>
      <c r="BO71" s="219">
        <v>0</v>
      </c>
      <c r="BP71" s="219">
        <v>0</v>
      </c>
      <c r="BQ71" s="219">
        <v>0</v>
      </c>
      <c r="BR71" s="219">
        <v>0</v>
      </c>
      <c r="BS71" s="219">
        <v>0</v>
      </c>
      <c r="BT71" s="219">
        <v>0</v>
      </c>
      <c r="BU71" s="219">
        <v>0</v>
      </c>
      <c r="BV71" s="219">
        <v>0</v>
      </c>
      <c r="BW71" s="219">
        <v>0</v>
      </c>
      <c r="BX71" s="219">
        <v>0</v>
      </c>
      <c r="BY71" s="219">
        <v>0</v>
      </c>
      <c r="BZ71" s="219">
        <v>0</v>
      </c>
      <c r="CA71" s="219">
        <v>0</v>
      </c>
      <c r="CB71" s="219">
        <v>0</v>
      </c>
      <c r="CC71" s="219">
        <v>0</v>
      </c>
      <c r="CD71" s="219">
        <v>0</v>
      </c>
      <c r="CE71" s="219">
        <v>0</v>
      </c>
      <c r="CF71" s="219">
        <v>0</v>
      </c>
      <c r="CG71" s="219">
        <v>0</v>
      </c>
      <c r="CH71" s="219">
        <v>0</v>
      </c>
      <c r="CI71" s="219">
        <v>0</v>
      </c>
      <c r="CJ71" s="219">
        <v>0</v>
      </c>
      <c r="CK71" s="219">
        <v>0</v>
      </c>
      <c r="CL71" s="219">
        <v>0</v>
      </c>
      <c r="CM71" s="219">
        <v>0</v>
      </c>
      <c r="CN71" s="219">
        <v>0</v>
      </c>
    </row>
    <row r="72" spans="1:92" x14ac:dyDescent="0.2">
      <c r="A72" s="224" t="s">
        <v>349</v>
      </c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19">
        <v>0</v>
      </c>
      <c r="AC72" s="219">
        <v>0</v>
      </c>
      <c r="AD72" s="219">
        <v>0</v>
      </c>
      <c r="AE72" s="219">
        <v>0</v>
      </c>
      <c r="AF72" s="219">
        <v>0</v>
      </c>
      <c r="AG72" s="219">
        <v>0</v>
      </c>
      <c r="AH72" s="219">
        <v>0</v>
      </c>
      <c r="AI72" s="219">
        <v>0</v>
      </c>
      <c r="AJ72" s="219">
        <v>0</v>
      </c>
      <c r="AK72" s="219">
        <v>0</v>
      </c>
      <c r="AL72" s="219">
        <v>0</v>
      </c>
      <c r="AM72" s="219">
        <v>0</v>
      </c>
      <c r="AN72" s="219">
        <v>0</v>
      </c>
      <c r="AO72" s="219">
        <v>0</v>
      </c>
      <c r="AP72" s="219">
        <v>0</v>
      </c>
      <c r="AQ72" s="219">
        <v>0</v>
      </c>
      <c r="AR72" s="219">
        <v>0</v>
      </c>
      <c r="AS72" s="219">
        <v>0</v>
      </c>
      <c r="AT72" s="219">
        <v>0</v>
      </c>
      <c r="AU72" s="219">
        <v>0</v>
      </c>
      <c r="AV72" s="219">
        <v>0</v>
      </c>
      <c r="AW72" s="219">
        <v>0</v>
      </c>
      <c r="AX72" s="219">
        <v>0</v>
      </c>
      <c r="AY72" s="219">
        <v>0</v>
      </c>
      <c r="AZ72" s="219">
        <v>0</v>
      </c>
      <c r="BA72" s="219">
        <v>0</v>
      </c>
      <c r="BB72" s="219">
        <v>0</v>
      </c>
      <c r="BC72" s="219">
        <v>0</v>
      </c>
      <c r="BD72" s="219">
        <v>0</v>
      </c>
      <c r="BE72" s="219">
        <v>0</v>
      </c>
      <c r="BF72" s="219">
        <v>0</v>
      </c>
      <c r="BG72" s="219">
        <v>0</v>
      </c>
      <c r="BH72" s="219">
        <v>0</v>
      </c>
      <c r="BI72" s="219">
        <v>0</v>
      </c>
      <c r="BJ72" s="219">
        <v>0</v>
      </c>
      <c r="BK72" s="219">
        <v>0</v>
      </c>
      <c r="BL72" s="219">
        <v>0</v>
      </c>
      <c r="BM72" s="219">
        <v>0</v>
      </c>
      <c r="BN72" s="219">
        <v>0</v>
      </c>
      <c r="BO72" s="219">
        <v>0</v>
      </c>
      <c r="BP72" s="219">
        <v>0</v>
      </c>
      <c r="BQ72" s="219">
        <v>0</v>
      </c>
      <c r="BR72" s="219">
        <v>0</v>
      </c>
      <c r="BS72" s="219">
        <v>0</v>
      </c>
      <c r="BT72" s="219">
        <v>0</v>
      </c>
      <c r="BU72" s="219">
        <v>0</v>
      </c>
      <c r="BV72" s="219">
        <v>0</v>
      </c>
      <c r="BW72" s="219">
        <v>0</v>
      </c>
      <c r="BX72" s="219">
        <v>0</v>
      </c>
      <c r="BY72" s="219">
        <v>0</v>
      </c>
      <c r="BZ72" s="219">
        <v>0</v>
      </c>
      <c r="CA72" s="219">
        <v>0</v>
      </c>
      <c r="CB72" s="219">
        <v>0</v>
      </c>
      <c r="CC72" s="219">
        <v>0</v>
      </c>
      <c r="CD72" s="219">
        <v>0</v>
      </c>
      <c r="CE72" s="219">
        <v>0</v>
      </c>
      <c r="CF72" s="219">
        <v>0</v>
      </c>
      <c r="CG72" s="219">
        <v>0</v>
      </c>
      <c r="CH72" s="219">
        <v>0</v>
      </c>
      <c r="CI72" s="219">
        <v>0</v>
      </c>
      <c r="CJ72" s="219">
        <v>0</v>
      </c>
      <c r="CK72" s="219">
        <v>0</v>
      </c>
      <c r="CL72" s="219">
        <v>0</v>
      </c>
      <c r="CM72" s="219">
        <v>0</v>
      </c>
      <c r="CN72" s="219">
        <v>0</v>
      </c>
    </row>
    <row r="73" spans="1:92" x14ac:dyDescent="0.2">
      <c r="A73" s="224" t="s">
        <v>350</v>
      </c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19">
        <v>0</v>
      </c>
      <c r="AC73" s="219">
        <v>0</v>
      </c>
      <c r="AD73" s="219">
        <v>0</v>
      </c>
      <c r="AE73" s="219">
        <v>0</v>
      </c>
      <c r="AF73" s="219">
        <v>0</v>
      </c>
      <c r="AG73" s="219">
        <v>0</v>
      </c>
      <c r="AH73" s="219">
        <v>0</v>
      </c>
      <c r="AI73" s="219">
        <v>0</v>
      </c>
      <c r="AJ73" s="219">
        <v>0</v>
      </c>
      <c r="AK73" s="219">
        <v>0</v>
      </c>
      <c r="AL73" s="219">
        <v>0</v>
      </c>
      <c r="AM73" s="219">
        <v>0</v>
      </c>
      <c r="AN73" s="219">
        <v>0</v>
      </c>
      <c r="AO73" s="219">
        <v>0</v>
      </c>
      <c r="AP73" s="219">
        <v>0</v>
      </c>
      <c r="AQ73" s="219">
        <v>0</v>
      </c>
      <c r="AR73" s="219">
        <v>0</v>
      </c>
      <c r="AS73" s="219">
        <v>0</v>
      </c>
      <c r="AT73" s="219">
        <v>0</v>
      </c>
      <c r="AU73" s="219">
        <v>0</v>
      </c>
      <c r="AV73" s="219">
        <v>0</v>
      </c>
      <c r="AW73" s="219">
        <v>0</v>
      </c>
      <c r="AX73" s="219">
        <v>0</v>
      </c>
      <c r="AY73" s="219">
        <v>0</v>
      </c>
      <c r="AZ73" s="219">
        <v>0</v>
      </c>
      <c r="BA73" s="219">
        <v>0</v>
      </c>
      <c r="BB73" s="219">
        <v>0</v>
      </c>
      <c r="BC73" s="219">
        <v>0</v>
      </c>
      <c r="BD73" s="219">
        <v>0</v>
      </c>
      <c r="BE73" s="219">
        <v>0</v>
      </c>
      <c r="BF73" s="219">
        <v>0</v>
      </c>
      <c r="BG73" s="219">
        <v>0</v>
      </c>
      <c r="BH73" s="219">
        <v>0</v>
      </c>
      <c r="BI73" s="219">
        <v>0</v>
      </c>
      <c r="BJ73" s="219">
        <v>0</v>
      </c>
      <c r="BK73" s="219">
        <v>0</v>
      </c>
      <c r="BL73" s="219">
        <v>0</v>
      </c>
      <c r="BM73" s="219">
        <v>0</v>
      </c>
      <c r="BN73" s="219">
        <v>0</v>
      </c>
      <c r="BO73" s="219">
        <v>0</v>
      </c>
      <c r="BP73" s="219">
        <v>0</v>
      </c>
      <c r="BQ73" s="219">
        <v>0</v>
      </c>
      <c r="BR73" s="219">
        <v>0</v>
      </c>
      <c r="BS73" s="219">
        <v>0</v>
      </c>
      <c r="BT73" s="219">
        <v>0</v>
      </c>
      <c r="BU73" s="219">
        <v>0</v>
      </c>
      <c r="BV73" s="219">
        <v>0</v>
      </c>
      <c r="BW73" s="219">
        <v>0</v>
      </c>
      <c r="BX73" s="219">
        <v>0</v>
      </c>
      <c r="BY73" s="219">
        <v>0</v>
      </c>
      <c r="BZ73" s="219">
        <v>0</v>
      </c>
      <c r="CA73" s="219">
        <v>0</v>
      </c>
      <c r="CB73" s="219">
        <v>0</v>
      </c>
      <c r="CC73" s="219">
        <v>0</v>
      </c>
      <c r="CD73" s="219">
        <v>0</v>
      </c>
      <c r="CE73" s="219">
        <v>0</v>
      </c>
      <c r="CF73" s="219">
        <v>0</v>
      </c>
      <c r="CG73" s="219">
        <v>0</v>
      </c>
      <c r="CH73" s="219">
        <v>0</v>
      </c>
      <c r="CI73" s="219">
        <v>0</v>
      </c>
      <c r="CJ73" s="219">
        <v>0</v>
      </c>
      <c r="CK73" s="219">
        <v>0</v>
      </c>
      <c r="CL73" s="219">
        <v>0</v>
      </c>
      <c r="CM73" s="219">
        <v>0</v>
      </c>
      <c r="CN73" s="219">
        <v>0</v>
      </c>
    </row>
    <row r="74" spans="1:92" x14ac:dyDescent="0.2">
      <c r="A74" s="224" t="s">
        <v>351</v>
      </c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19">
        <v>0</v>
      </c>
      <c r="AC74" s="219">
        <v>0</v>
      </c>
      <c r="AD74" s="219">
        <v>0</v>
      </c>
      <c r="AE74" s="219">
        <v>0</v>
      </c>
      <c r="AF74" s="219">
        <v>0</v>
      </c>
      <c r="AG74" s="219">
        <v>0</v>
      </c>
      <c r="AH74" s="219">
        <v>0</v>
      </c>
      <c r="AI74" s="219">
        <v>0</v>
      </c>
      <c r="AJ74" s="219">
        <v>0</v>
      </c>
      <c r="AK74" s="219">
        <v>0</v>
      </c>
      <c r="AL74" s="219">
        <v>0</v>
      </c>
      <c r="AM74" s="219">
        <v>0</v>
      </c>
      <c r="AN74" s="219">
        <v>0</v>
      </c>
      <c r="AO74" s="219">
        <v>0</v>
      </c>
      <c r="AP74" s="219">
        <v>0</v>
      </c>
      <c r="AQ74" s="219">
        <v>0</v>
      </c>
      <c r="AR74" s="219">
        <v>0</v>
      </c>
      <c r="AS74" s="219">
        <v>0</v>
      </c>
      <c r="AT74" s="219">
        <v>0</v>
      </c>
      <c r="AU74" s="219">
        <v>0</v>
      </c>
      <c r="AV74" s="219">
        <v>0</v>
      </c>
      <c r="AW74" s="219">
        <v>0</v>
      </c>
      <c r="AX74" s="219">
        <v>0</v>
      </c>
      <c r="AY74" s="219">
        <v>0</v>
      </c>
      <c r="AZ74" s="219">
        <v>0</v>
      </c>
      <c r="BA74" s="219">
        <v>0</v>
      </c>
      <c r="BB74" s="219">
        <v>0</v>
      </c>
      <c r="BC74" s="219">
        <v>0</v>
      </c>
      <c r="BD74" s="219">
        <v>0</v>
      </c>
      <c r="BE74" s="219">
        <v>0</v>
      </c>
      <c r="BF74" s="219">
        <v>0</v>
      </c>
      <c r="BG74" s="219">
        <v>0</v>
      </c>
      <c r="BH74" s="219">
        <v>0</v>
      </c>
      <c r="BI74" s="219">
        <v>0</v>
      </c>
      <c r="BJ74" s="219">
        <v>0</v>
      </c>
      <c r="BK74" s="219">
        <v>0</v>
      </c>
      <c r="BL74" s="219">
        <v>0</v>
      </c>
      <c r="BM74" s="219">
        <v>0</v>
      </c>
      <c r="BN74" s="219">
        <v>0</v>
      </c>
      <c r="BO74" s="219">
        <v>0</v>
      </c>
      <c r="BP74" s="219">
        <v>0</v>
      </c>
      <c r="BQ74" s="219">
        <v>0</v>
      </c>
      <c r="BR74" s="219">
        <v>0</v>
      </c>
      <c r="BS74" s="219">
        <v>0</v>
      </c>
      <c r="BT74" s="219">
        <v>0</v>
      </c>
      <c r="BU74" s="219">
        <v>0</v>
      </c>
      <c r="BV74" s="219">
        <v>0</v>
      </c>
      <c r="BW74" s="219">
        <v>0</v>
      </c>
      <c r="BX74" s="219">
        <v>0</v>
      </c>
      <c r="BY74" s="219">
        <v>0</v>
      </c>
      <c r="BZ74" s="219">
        <v>0</v>
      </c>
      <c r="CA74" s="219">
        <v>0</v>
      </c>
      <c r="CB74" s="219">
        <v>0</v>
      </c>
      <c r="CC74" s="219">
        <v>0</v>
      </c>
      <c r="CD74" s="219">
        <v>0</v>
      </c>
      <c r="CE74" s="219">
        <v>0</v>
      </c>
      <c r="CF74" s="219">
        <v>0</v>
      </c>
      <c r="CG74" s="219">
        <v>0</v>
      </c>
      <c r="CH74" s="219">
        <v>0</v>
      </c>
      <c r="CI74" s="219">
        <v>0</v>
      </c>
      <c r="CJ74" s="219">
        <v>0</v>
      </c>
      <c r="CK74" s="219">
        <v>0</v>
      </c>
      <c r="CL74" s="219">
        <v>0</v>
      </c>
      <c r="CM74" s="219">
        <v>0</v>
      </c>
      <c r="CN74" s="219">
        <v>0</v>
      </c>
    </row>
    <row r="75" spans="1:92" x14ac:dyDescent="0.2">
      <c r="A75" s="224" t="s">
        <v>352</v>
      </c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</row>
    <row r="76" spans="1:92" x14ac:dyDescent="0.2">
      <c r="A76" s="224" t="s">
        <v>353</v>
      </c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</row>
    <row r="77" spans="1:92" x14ac:dyDescent="0.2">
      <c r="A77" s="223" t="s">
        <v>354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</row>
    <row r="78" spans="1:92" x14ac:dyDescent="0.2">
      <c r="A78" s="224" t="s">
        <v>355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19">
        <v>1847541916.9941001</v>
      </c>
      <c r="AC78" s="219">
        <v>1853005470.96522</v>
      </c>
      <c r="AD78" s="219">
        <v>1861728599.4850199</v>
      </c>
      <c r="AE78" s="219">
        <v>1870260937.87673</v>
      </c>
      <c r="AF78" s="219">
        <v>1886447726.0113101</v>
      </c>
      <c r="AG78" s="219">
        <v>1900230892.1136501</v>
      </c>
      <c r="AH78" s="219">
        <v>1915015867.71205</v>
      </c>
      <c r="AI78" s="219">
        <v>1929791040.8412001</v>
      </c>
      <c r="AJ78" s="219">
        <v>1946061200.6861899</v>
      </c>
      <c r="AK78" s="219">
        <v>1962202881.3376801</v>
      </c>
      <c r="AL78" s="219">
        <v>1980148809.05968</v>
      </c>
      <c r="AM78" s="219">
        <v>2000764817.20421</v>
      </c>
      <c r="AN78" s="219">
        <v>2000764817.20421</v>
      </c>
      <c r="AO78" s="219">
        <v>2020763065.88851</v>
      </c>
      <c r="AP78" s="219">
        <v>2040765803.28655</v>
      </c>
      <c r="AQ78" s="219">
        <v>2062083951.9971001</v>
      </c>
      <c r="AR78" s="219">
        <v>2079811823.3447101</v>
      </c>
      <c r="AS78" s="219">
        <v>2097544086.29649</v>
      </c>
      <c r="AT78" s="219">
        <v>2108252624.6261401</v>
      </c>
      <c r="AU78" s="219">
        <v>2117282858.1651399</v>
      </c>
      <c r="AV78" s="219">
        <v>2126297448.3346801</v>
      </c>
      <c r="AW78" s="219">
        <v>2137220354.2248299</v>
      </c>
      <c r="AX78" s="219">
        <v>2146467660.7003701</v>
      </c>
      <c r="AY78" s="219">
        <v>2156640376.4977999</v>
      </c>
      <c r="AZ78" s="219">
        <v>2167594746.5483398</v>
      </c>
      <c r="BA78" s="219">
        <v>2167594746.5483398</v>
      </c>
      <c r="BB78" s="219">
        <v>2175620428.78615</v>
      </c>
      <c r="BC78" s="219">
        <v>2183675730.1732602</v>
      </c>
      <c r="BD78" s="219">
        <v>2193068242.9461298</v>
      </c>
      <c r="BE78" s="219">
        <v>2201179970.2410898</v>
      </c>
      <c r="BF78" s="219">
        <v>2209321403.1596398</v>
      </c>
      <c r="BG78" s="219">
        <v>2218797154.4731202</v>
      </c>
      <c r="BH78" s="219">
        <v>2227063571.28124</v>
      </c>
      <c r="BI78" s="219">
        <v>2235364897.56811</v>
      </c>
      <c r="BJ78" s="219">
        <v>2245708817.7768898</v>
      </c>
      <c r="BK78" s="219">
        <v>2254163851.5931602</v>
      </c>
      <c r="BL78" s="219">
        <v>2262653416.36059</v>
      </c>
      <c r="BM78" s="219">
        <v>2285122980.6772399</v>
      </c>
      <c r="BN78" s="219">
        <v>2285122980.6772399</v>
      </c>
      <c r="BO78" s="219">
        <v>2305015974.4293599</v>
      </c>
      <c r="BP78" s="219">
        <v>2324908985.08709</v>
      </c>
      <c r="BQ78" s="219">
        <v>2345587475.82375</v>
      </c>
      <c r="BR78" s="219">
        <v>2364959408.3639102</v>
      </c>
      <c r="BS78" s="219">
        <v>2384331410.34231</v>
      </c>
      <c r="BT78" s="219">
        <v>2404363749.73068</v>
      </c>
      <c r="BU78" s="219">
        <v>2423091561.9995098</v>
      </c>
      <c r="BV78" s="219">
        <v>2441814582.3052502</v>
      </c>
      <c r="BW78" s="219">
        <v>2461744388.5495801</v>
      </c>
      <c r="BX78" s="219">
        <v>2479662107.6290002</v>
      </c>
      <c r="BY78" s="219">
        <v>2497575034.9102602</v>
      </c>
      <c r="BZ78" s="219">
        <v>2517073744.7930799</v>
      </c>
      <c r="CA78" s="219">
        <v>2517073744.7930799</v>
      </c>
      <c r="CB78" s="219">
        <v>2521667533.2896199</v>
      </c>
      <c r="CC78" s="219">
        <v>2526256687.69699</v>
      </c>
      <c r="CD78" s="219">
        <v>2531452542.37606</v>
      </c>
      <c r="CE78" s="219">
        <v>2535853942.6656599</v>
      </c>
      <c r="CF78" s="219">
        <v>2540246533.9201798</v>
      </c>
      <c r="CG78" s="219">
        <v>2545067524.1268501</v>
      </c>
      <c r="CH78" s="219">
        <v>2549231700.5397401</v>
      </c>
      <c r="CI78" s="219">
        <v>2553401373.8112102</v>
      </c>
      <c r="CJ78" s="219">
        <v>2558432539.2648201</v>
      </c>
      <c r="CK78" s="219">
        <v>2562256274.10607</v>
      </c>
      <c r="CL78" s="219">
        <v>2566088178.3190198</v>
      </c>
      <c r="CM78" s="219">
        <v>2574831585.6453099</v>
      </c>
      <c r="CN78" s="219">
        <v>2574831585.6453099</v>
      </c>
    </row>
    <row r="79" spans="1:92" x14ac:dyDescent="0.2">
      <c r="A79" s="224" t="s">
        <v>356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19">
        <v>896663990.81546998</v>
      </c>
      <c r="AC79" s="219">
        <v>906385416.75820899</v>
      </c>
      <c r="AD79" s="219">
        <v>918806014.00004101</v>
      </c>
      <c r="AE79" s="219">
        <v>931167640.98194802</v>
      </c>
      <c r="AF79" s="219">
        <v>945793305.43608403</v>
      </c>
      <c r="AG79" s="219">
        <v>959154014.48064005</v>
      </c>
      <c r="AH79" s="219">
        <v>973529024.83211899</v>
      </c>
      <c r="AI79" s="219">
        <v>986099910.75604498</v>
      </c>
      <c r="AJ79" s="219">
        <v>999380443.06602395</v>
      </c>
      <c r="AK79" s="219">
        <v>1012319135.02937</v>
      </c>
      <c r="AL79" s="219">
        <v>1024303411.24788</v>
      </c>
      <c r="AM79" s="219">
        <v>1037190499.6025701</v>
      </c>
      <c r="AN79" s="219">
        <v>1037190499.6025701</v>
      </c>
      <c r="AO79" s="219">
        <v>1049806051.32934</v>
      </c>
      <c r="AP79" s="219">
        <v>1063662118.60522</v>
      </c>
      <c r="AQ79" s="219">
        <v>1078289791.60339</v>
      </c>
      <c r="AR79" s="219">
        <v>1090683547.0870399</v>
      </c>
      <c r="AS79" s="219">
        <v>1103104047.13641</v>
      </c>
      <c r="AT79" s="219">
        <v>1111941363.9930699</v>
      </c>
      <c r="AU79" s="219">
        <v>1120416032.05323</v>
      </c>
      <c r="AV79" s="219">
        <v>1127425704.7293301</v>
      </c>
      <c r="AW79" s="219">
        <v>1134732891.6085401</v>
      </c>
      <c r="AX79" s="219">
        <v>1143444649.45332</v>
      </c>
      <c r="AY79" s="219">
        <v>1152180882.44946</v>
      </c>
      <c r="AZ79" s="219">
        <v>1167516158.19965</v>
      </c>
      <c r="BA79" s="219">
        <v>1167516158.19965</v>
      </c>
      <c r="BB79" s="219">
        <v>1183430983.0443499</v>
      </c>
      <c r="BC79" s="219">
        <v>1199370264.7086201</v>
      </c>
      <c r="BD79" s="219">
        <v>1214673510.09851</v>
      </c>
      <c r="BE79" s="219">
        <v>1229851570.9246299</v>
      </c>
      <c r="BF79" s="219">
        <v>1245018801.53565</v>
      </c>
      <c r="BG79" s="219">
        <v>1260978674.3209801</v>
      </c>
      <c r="BH79" s="219">
        <v>1276739883.88059</v>
      </c>
      <c r="BI79" s="219">
        <v>1292573011.2714801</v>
      </c>
      <c r="BJ79" s="219">
        <v>1308890109.18346</v>
      </c>
      <c r="BK79" s="219">
        <v>1324987833.49069</v>
      </c>
      <c r="BL79" s="219">
        <v>1339324999.7364199</v>
      </c>
      <c r="BM79" s="219">
        <v>1354130312.07477</v>
      </c>
      <c r="BN79" s="219">
        <v>1354130312.07477</v>
      </c>
      <c r="BO79" s="219">
        <v>1362931629.31124</v>
      </c>
      <c r="BP79" s="219">
        <v>1370696459.14763</v>
      </c>
      <c r="BQ79" s="219">
        <v>1379226417.09005</v>
      </c>
      <c r="BR79" s="219">
        <v>1387149230.2684</v>
      </c>
      <c r="BS79" s="219">
        <v>1395518056.94118</v>
      </c>
      <c r="BT79" s="219">
        <v>1404475737.0334001</v>
      </c>
      <c r="BU79" s="219">
        <v>1415552410.1589899</v>
      </c>
      <c r="BV79" s="219">
        <v>1426781563.0044401</v>
      </c>
      <c r="BW79" s="219">
        <v>1438626949.54778</v>
      </c>
      <c r="BX79" s="219">
        <v>1450173722.3693399</v>
      </c>
      <c r="BY79" s="219">
        <v>1461809814.8910301</v>
      </c>
      <c r="BZ79" s="219">
        <v>1473985256.83601</v>
      </c>
      <c r="CA79" s="219">
        <v>1473985256.83601</v>
      </c>
      <c r="CB79" s="219">
        <v>1485649211.43943</v>
      </c>
      <c r="CC79" s="219">
        <v>1496794394.6171401</v>
      </c>
      <c r="CD79" s="219">
        <v>1508458945.0461099</v>
      </c>
      <c r="CE79" s="219">
        <v>1519376961.7795601</v>
      </c>
      <c r="CF79" s="219">
        <v>1530776538.21086</v>
      </c>
      <c r="CG79" s="219">
        <v>1541450318.09866</v>
      </c>
      <c r="CH79" s="219">
        <v>1554286221.2539201</v>
      </c>
      <c r="CI79" s="219">
        <v>1564379448.4729099</v>
      </c>
      <c r="CJ79" s="219">
        <v>1575216367.33394</v>
      </c>
      <c r="CK79" s="219">
        <v>1586906246.4474001</v>
      </c>
      <c r="CL79" s="219">
        <v>1598645806.0411799</v>
      </c>
      <c r="CM79" s="219">
        <v>1610799294.64025</v>
      </c>
      <c r="CN79" s="219">
        <v>1610799294.64025</v>
      </c>
    </row>
    <row r="80" spans="1:92" x14ac:dyDescent="0.2">
      <c r="A80" s="224" t="s">
        <v>357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19">
        <v>1383267897.6171501</v>
      </c>
      <c r="AC80" s="219">
        <v>1396101103.4962599</v>
      </c>
      <c r="AD80" s="219">
        <v>1414067173.3232501</v>
      </c>
      <c r="AE80" s="219">
        <v>1432291232.93979</v>
      </c>
      <c r="AF80" s="219">
        <v>1449939604.7711101</v>
      </c>
      <c r="AG80" s="219">
        <v>1467980786.08567</v>
      </c>
      <c r="AH80" s="219">
        <v>1484529828.0334899</v>
      </c>
      <c r="AI80" s="219">
        <v>1500691726.0859799</v>
      </c>
      <c r="AJ80" s="219">
        <v>1516625420.49369</v>
      </c>
      <c r="AK80" s="219">
        <v>1532299234.1259799</v>
      </c>
      <c r="AL80" s="219">
        <v>1547846145.9121101</v>
      </c>
      <c r="AM80" s="219">
        <v>1564435948.3754399</v>
      </c>
      <c r="AN80" s="219">
        <v>1564435948.3754399</v>
      </c>
      <c r="AO80" s="219">
        <v>1578325151.97384</v>
      </c>
      <c r="AP80" s="219">
        <v>1591925629.7915101</v>
      </c>
      <c r="AQ80" s="219">
        <v>1606637788.0843899</v>
      </c>
      <c r="AR80" s="219">
        <v>1614395083.2225699</v>
      </c>
      <c r="AS80" s="219">
        <v>1622160845.7079799</v>
      </c>
      <c r="AT80" s="219">
        <v>1632194539.30867</v>
      </c>
      <c r="AU80" s="219">
        <v>1641048805.16658</v>
      </c>
      <c r="AV80" s="219">
        <v>1649876909.2781999</v>
      </c>
      <c r="AW80" s="219">
        <v>1660963481.59021</v>
      </c>
      <c r="AX80" s="219">
        <v>1671393984.41295</v>
      </c>
      <c r="AY80" s="219">
        <v>1681809225.1245201</v>
      </c>
      <c r="AZ80" s="219">
        <v>1694250139.8929</v>
      </c>
      <c r="BA80" s="219">
        <v>1694250139.8929</v>
      </c>
      <c r="BB80" s="219">
        <v>1705884372.76092</v>
      </c>
      <c r="BC80" s="219">
        <v>1717649727.05988</v>
      </c>
      <c r="BD80" s="219">
        <v>1730494569.87356</v>
      </c>
      <c r="BE80" s="219">
        <v>1742337006.7569201</v>
      </c>
      <c r="BF80" s="219">
        <v>1754294701.62976</v>
      </c>
      <c r="BG80" s="219">
        <v>1768239260.74108</v>
      </c>
      <c r="BH80" s="219">
        <v>1779981090.97474</v>
      </c>
      <c r="BI80" s="219">
        <v>1791825909.39395</v>
      </c>
      <c r="BJ80" s="219">
        <v>1805646890.9649701</v>
      </c>
      <c r="BK80" s="219">
        <v>1817287158.9484601</v>
      </c>
      <c r="BL80" s="219">
        <v>1829029705.9405701</v>
      </c>
      <c r="BM80" s="219">
        <v>1842713175.9258001</v>
      </c>
      <c r="BN80" s="219">
        <v>1842713175.9258001</v>
      </c>
      <c r="BO80" s="219">
        <v>1854518895.44768</v>
      </c>
      <c r="BP80" s="219">
        <v>1866358347.0436299</v>
      </c>
      <c r="BQ80" s="219">
        <v>1878859016.32107</v>
      </c>
      <c r="BR80" s="219">
        <v>1890427235.7844</v>
      </c>
      <c r="BS80" s="219">
        <v>1902023370.35238</v>
      </c>
      <c r="BT80" s="219">
        <v>1914982605.73422</v>
      </c>
      <c r="BU80" s="219">
        <v>1926039171.11889</v>
      </c>
      <c r="BV80" s="219">
        <v>1937098601.3962901</v>
      </c>
      <c r="BW80" s="219">
        <v>1949156428.29777</v>
      </c>
      <c r="BX80" s="219">
        <v>1959342168.66625</v>
      </c>
      <c r="BY80" s="219">
        <v>1969526165.9449201</v>
      </c>
      <c r="BZ80" s="219">
        <v>1981614964.5474899</v>
      </c>
      <c r="CA80" s="219">
        <v>1981614964.5474899</v>
      </c>
      <c r="CB80" s="219">
        <v>1991898029.47736</v>
      </c>
      <c r="CC80" s="219">
        <v>2002213041.9178801</v>
      </c>
      <c r="CD80" s="219">
        <v>2013028280.12414</v>
      </c>
      <c r="CE80" s="219">
        <v>2023220459.4046099</v>
      </c>
      <c r="CF80" s="219">
        <v>2033431812.0991199</v>
      </c>
      <c r="CG80" s="219">
        <v>2045167491.71945</v>
      </c>
      <c r="CH80" s="219">
        <v>2055557169.62135</v>
      </c>
      <c r="CI80" s="219">
        <v>2065959409.65576</v>
      </c>
      <c r="CJ80" s="219">
        <v>2077481026.1431501</v>
      </c>
      <c r="CK80" s="219">
        <v>2088011839.7151799</v>
      </c>
      <c r="CL80" s="219">
        <v>2098553446.4849999</v>
      </c>
      <c r="CM80" s="219">
        <v>2110640790.09847</v>
      </c>
      <c r="CN80" s="219">
        <v>2110640790.09847</v>
      </c>
    </row>
    <row r="81" spans="1:92" x14ac:dyDescent="0.2">
      <c r="A81" s="224" t="s">
        <v>358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19">
        <v>865570315.97785699</v>
      </c>
      <c r="AC81" s="219">
        <v>867930020.91332495</v>
      </c>
      <c r="AD81" s="219">
        <v>870968927.26250601</v>
      </c>
      <c r="AE81" s="219">
        <v>875067183.72879004</v>
      </c>
      <c r="AF81" s="219">
        <v>880321397.02427697</v>
      </c>
      <c r="AG81" s="219">
        <v>885877607.14376998</v>
      </c>
      <c r="AH81" s="219">
        <v>891854100.81388402</v>
      </c>
      <c r="AI81" s="219">
        <v>898032482.96598697</v>
      </c>
      <c r="AJ81" s="219">
        <v>904531168.53158402</v>
      </c>
      <c r="AK81" s="219">
        <v>911547269.10807204</v>
      </c>
      <c r="AL81" s="219">
        <v>919202657.41853595</v>
      </c>
      <c r="AM81" s="219">
        <v>940121316.15288103</v>
      </c>
      <c r="AN81" s="219">
        <v>940121316.15288103</v>
      </c>
      <c r="AO81" s="219">
        <v>960820237.13586295</v>
      </c>
      <c r="AP81" s="219">
        <v>979498656.75418699</v>
      </c>
      <c r="AQ81" s="219">
        <v>997833421.57646298</v>
      </c>
      <c r="AR81" s="219">
        <v>1016086494.6811</v>
      </c>
      <c r="AS81" s="219">
        <v>1034328782.38737</v>
      </c>
      <c r="AT81" s="219">
        <v>1053034387.4018101</v>
      </c>
      <c r="AU81" s="219">
        <v>1071425503.2471</v>
      </c>
      <c r="AV81" s="219">
        <v>1089757610.23439</v>
      </c>
      <c r="AW81" s="219">
        <v>1108051939.29967</v>
      </c>
      <c r="AX81" s="219">
        <v>1126269517.0678899</v>
      </c>
      <c r="AY81" s="219">
        <v>1144320230.6362801</v>
      </c>
      <c r="AZ81" s="219">
        <v>1172183142.8357699</v>
      </c>
      <c r="BA81" s="219">
        <v>1172183142.8357699</v>
      </c>
      <c r="BB81" s="219">
        <v>1187065104.16682</v>
      </c>
      <c r="BC81" s="219">
        <v>1201999765.38802</v>
      </c>
      <c r="BD81" s="219">
        <v>1217154591.3177299</v>
      </c>
      <c r="BE81" s="219">
        <v>1232316309.3824401</v>
      </c>
      <c r="BF81" s="219">
        <v>1247524873.76177</v>
      </c>
      <c r="BG81" s="219">
        <v>1263241888.6187401</v>
      </c>
      <c r="BH81" s="219">
        <v>1278486909.7618899</v>
      </c>
      <c r="BI81" s="219">
        <v>1293783619.90838</v>
      </c>
      <c r="BJ81" s="219">
        <v>1311138208.0171299</v>
      </c>
      <c r="BK81" s="219">
        <v>1328522051.9411399</v>
      </c>
      <c r="BL81" s="219">
        <v>1345860842.93433</v>
      </c>
      <c r="BM81" s="219">
        <v>1377849129.2406399</v>
      </c>
      <c r="BN81" s="219">
        <v>1377849129.2406399</v>
      </c>
      <c r="BO81" s="219">
        <v>1400053135.0662701</v>
      </c>
      <c r="BP81" s="219">
        <v>1422270389.6247599</v>
      </c>
      <c r="BQ81" s="219">
        <v>1444684750.50934</v>
      </c>
      <c r="BR81" s="219">
        <v>1467063451.7507</v>
      </c>
      <c r="BS81" s="219">
        <v>1489452713.4021201</v>
      </c>
      <c r="BT81" s="219">
        <v>1512372729.6759801</v>
      </c>
      <c r="BU81" s="219">
        <v>1534820822.6805201</v>
      </c>
      <c r="BV81" s="219">
        <v>1557280423.4967101</v>
      </c>
      <c r="BW81" s="219">
        <v>1579805073.0185599</v>
      </c>
      <c r="BX81" s="219">
        <v>1600345413.37135</v>
      </c>
      <c r="BY81" s="219">
        <v>1620797480.03023</v>
      </c>
      <c r="BZ81" s="219">
        <v>1645696774.0226099</v>
      </c>
      <c r="CA81" s="219">
        <v>1645696774.0226099</v>
      </c>
      <c r="CB81" s="219">
        <v>1656039273.0720699</v>
      </c>
      <c r="CC81" s="219">
        <v>1666391099.00982</v>
      </c>
      <c r="CD81" s="219">
        <v>1676935849.6698201</v>
      </c>
      <c r="CE81" s="219">
        <v>1687425151.4946799</v>
      </c>
      <c r="CF81" s="219">
        <v>1697919865.07464</v>
      </c>
      <c r="CG81" s="219">
        <v>1709018627.8758199</v>
      </c>
      <c r="CH81" s="219">
        <v>1719591869.9210501</v>
      </c>
      <c r="CI81" s="219">
        <v>1730171014.2350199</v>
      </c>
      <c r="CJ81" s="219">
        <v>1740817664.22351</v>
      </c>
      <c r="CK81" s="219">
        <v>1751425992.1790099</v>
      </c>
      <c r="CL81" s="219">
        <v>1761939526.03304</v>
      </c>
      <c r="CM81" s="219">
        <v>1773464910.5404</v>
      </c>
      <c r="CN81" s="219">
        <v>1773464910.5404</v>
      </c>
    </row>
    <row r="82" spans="1:92" x14ac:dyDescent="0.2">
      <c r="A82" s="224" t="s">
        <v>359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19">
        <v>1223949787.0232401</v>
      </c>
      <c r="AC82" s="219">
        <v>1232772960.24488</v>
      </c>
      <c r="AD82" s="219">
        <v>1241161008.0145099</v>
      </c>
      <c r="AE82" s="219">
        <v>1248700086.3236899</v>
      </c>
      <c r="AF82" s="219">
        <v>1255284711.8185501</v>
      </c>
      <c r="AG82" s="219">
        <v>1262005315.3085699</v>
      </c>
      <c r="AH82" s="219">
        <v>1268588046.7972701</v>
      </c>
      <c r="AI82" s="219">
        <v>1274464982.4175899</v>
      </c>
      <c r="AJ82" s="219">
        <v>1280027113.07251</v>
      </c>
      <c r="AK82" s="219">
        <v>1285594677.4219501</v>
      </c>
      <c r="AL82" s="219">
        <v>1290936645.7360899</v>
      </c>
      <c r="AM82" s="219">
        <v>1301637107.48557</v>
      </c>
      <c r="AN82" s="219">
        <v>1301637107.48557</v>
      </c>
      <c r="AO82" s="219">
        <v>1311645721.73175</v>
      </c>
      <c r="AP82" s="219">
        <v>1321741377.3973401</v>
      </c>
      <c r="AQ82" s="219">
        <v>1332063152.8742499</v>
      </c>
      <c r="AR82" s="219">
        <v>1342414793.16343</v>
      </c>
      <c r="AS82" s="219">
        <v>1352780444.80527</v>
      </c>
      <c r="AT82" s="219">
        <v>1363732936.4967401</v>
      </c>
      <c r="AU82" s="219">
        <v>1374304431.3180499</v>
      </c>
      <c r="AV82" s="219">
        <v>1384798610.4201601</v>
      </c>
      <c r="AW82" s="219">
        <v>1395235814.50721</v>
      </c>
      <c r="AX82" s="219">
        <v>1405562023.32704</v>
      </c>
      <c r="AY82" s="219">
        <v>1415714518.9435101</v>
      </c>
      <c r="AZ82" s="219">
        <v>1437502097.6282101</v>
      </c>
      <c r="BA82" s="219">
        <v>1437502097.6282101</v>
      </c>
      <c r="BB82" s="219">
        <v>1453870055.6459401</v>
      </c>
      <c r="BC82" s="219">
        <v>1470332617.2165401</v>
      </c>
      <c r="BD82" s="219">
        <v>1487056155.6172299</v>
      </c>
      <c r="BE82" s="219">
        <v>1503807163.2191</v>
      </c>
      <c r="BF82" s="219">
        <v>1520639076.02563</v>
      </c>
      <c r="BG82" s="219">
        <v>1538112841.3771999</v>
      </c>
      <c r="BH82" s="219">
        <v>1555000144.3359699</v>
      </c>
      <c r="BI82" s="219">
        <v>1571950379.3883801</v>
      </c>
      <c r="BJ82" s="219">
        <v>1591352978.2570701</v>
      </c>
      <c r="BK82" s="219">
        <v>1610778557.2717299</v>
      </c>
      <c r="BL82" s="219">
        <v>1630184287.51033</v>
      </c>
      <c r="BM82" s="219">
        <v>1667084477.5387399</v>
      </c>
      <c r="BN82" s="219">
        <v>1667084477.5387399</v>
      </c>
      <c r="BO82" s="219">
        <v>1692356878.7817199</v>
      </c>
      <c r="BP82" s="219">
        <v>1717658630.77316</v>
      </c>
      <c r="BQ82" s="219">
        <v>1743176248.4036</v>
      </c>
      <c r="BR82" s="219">
        <v>1768652777.97434</v>
      </c>
      <c r="BS82" s="219">
        <v>1794151048.43485</v>
      </c>
      <c r="BT82" s="219">
        <v>1820308989.24107</v>
      </c>
      <c r="BU82" s="219">
        <v>1845871399.8055699</v>
      </c>
      <c r="BV82" s="219">
        <v>1871433245.7000501</v>
      </c>
      <c r="BW82" s="219">
        <v>1897054461.84341</v>
      </c>
      <c r="BX82" s="219">
        <v>1920277347.1860499</v>
      </c>
      <c r="BY82" s="219">
        <v>1943411736.0434401</v>
      </c>
      <c r="BZ82" s="219">
        <v>1971404661.04023</v>
      </c>
      <c r="CA82" s="219">
        <v>1971404661.04023</v>
      </c>
      <c r="CB82" s="219">
        <v>1981980412.0862401</v>
      </c>
      <c r="CC82" s="219">
        <v>1992585915.8677599</v>
      </c>
      <c r="CD82" s="219">
        <v>2003405057.47018</v>
      </c>
      <c r="CE82" s="219">
        <v>2014162614.9786999</v>
      </c>
      <c r="CF82" s="219">
        <v>2024940034.9611299</v>
      </c>
      <c r="CG82" s="219">
        <v>2036474272.4335001</v>
      </c>
      <c r="CH82" s="219">
        <v>2047346385.9846201</v>
      </c>
      <c r="CI82" s="219">
        <v>2058213322.8038001</v>
      </c>
      <c r="CJ82" s="219">
        <v>2069145190.97193</v>
      </c>
      <c r="CK82" s="219">
        <v>2080000956.9644699</v>
      </c>
      <c r="CL82" s="219">
        <v>2090765199.4746301</v>
      </c>
      <c r="CM82" s="219">
        <v>2102474698.67048</v>
      </c>
      <c r="CN82" s="219">
        <v>2102474698.67048</v>
      </c>
    </row>
    <row r="83" spans="1:92" x14ac:dyDescent="0.2">
      <c r="A83" s="224" t="s">
        <v>360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19">
        <v>467945043.77849698</v>
      </c>
      <c r="AC83" s="219">
        <v>474729744.229065</v>
      </c>
      <c r="AD83" s="219">
        <v>481354933.318959</v>
      </c>
      <c r="AE83" s="219">
        <v>486677714.36183399</v>
      </c>
      <c r="AF83" s="219">
        <v>491713573.74712402</v>
      </c>
      <c r="AG83" s="219">
        <v>496446252.046727</v>
      </c>
      <c r="AH83" s="219">
        <v>500074631.13126302</v>
      </c>
      <c r="AI83" s="219">
        <v>503484570.08641398</v>
      </c>
      <c r="AJ83" s="219">
        <v>506014536.23871201</v>
      </c>
      <c r="AK83" s="219">
        <v>508154717.99489599</v>
      </c>
      <c r="AL83" s="219">
        <v>510025229.51800698</v>
      </c>
      <c r="AM83" s="219">
        <v>511764403.02943802</v>
      </c>
      <c r="AN83" s="219">
        <v>511764403.02943802</v>
      </c>
      <c r="AO83" s="219">
        <v>512975672.36578602</v>
      </c>
      <c r="AP83" s="219">
        <v>514197184.44668901</v>
      </c>
      <c r="AQ83" s="219">
        <v>515448842.92550802</v>
      </c>
      <c r="AR83" s="219">
        <v>516690886.92118502</v>
      </c>
      <c r="AS83" s="219">
        <v>517942820.21149802</v>
      </c>
      <c r="AT83" s="219">
        <v>519429501.403211</v>
      </c>
      <c r="AU83" s="219">
        <v>520795799.53108197</v>
      </c>
      <c r="AV83" s="219">
        <v>522158315.330679</v>
      </c>
      <c r="AW83" s="219">
        <v>523530810.80749601</v>
      </c>
      <c r="AX83" s="219">
        <v>524892575.99643397</v>
      </c>
      <c r="AY83" s="219">
        <v>526251122.19662499</v>
      </c>
      <c r="AZ83" s="219">
        <v>527842514.02617103</v>
      </c>
      <c r="BA83" s="219">
        <v>527842514.02617103</v>
      </c>
      <c r="BB83" s="219">
        <v>529361809.99018103</v>
      </c>
      <c r="BC83" s="219">
        <v>530911917.62616998</v>
      </c>
      <c r="BD83" s="219">
        <v>532511304.21789098</v>
      </c>
      <c r="BE83" s="219">
        <v>534114653.37255698</v>
      </c>
      <c r="BF83" s="219">
        <v>535743338.47557098</v>
      </c>
      <c r="BG83" s="219">
        <v>537603740.86356902</v>
      </c>
      <c r="BH83" s="219">
        <v>539244688.32681</v>
      </c>
      <c r="BI83" s="219">
        <v>540906192.38858998</v>
      </c>
      <c r="BJ83" s="219">
        <v>542607323.74908197</v>
      </c>
      <c r="BK83" s="219">
        <v>544313468.429528</v>
      </c>
      <c r="BL83" s="219">
        <v>546039195.67738795</v>
      </c>
      <c r="BM83" s="219">
        <v>548008508.66204</v>
      </c>
      <c r="BN83" s="219">
        <v>548008508.66204</v>
      </c>
      <c r="BO83" s="219">
        <v>549780368.58663499</v>
      </c>
      <c r="BP83" s="219">
        <v>551563444.72212696</v>
      </c>
      <c r="BQ83" s="219">
        <v>553382642.52464795</v>
      </c>
      <c r="BR83" s="219">
        <v>555188337.80645704</v>
      </c>
      <c r="BS83" s="219">
        <v>557003223.30093002</v>
      </c>
      <c r="BT83" s="219">
        <v>559061536.14300799</v>
      </c>
      <c r="BU83" s="219">
        <v>560903436.58442199</v>
      </c>
      <c r="BV83" s="219">
        <v>562746441.31179202</v>
      </c>
      <c r="BW83" s="219">
        <v>564613390.70466304</v>
      </c>
      <c r="BX83" s="219">
        <v>566460856.76270795</v>
      </c>
      <c r="BY83" s="219">
        <v>568307932.67001796</v>
      </c>
      <c r="BZ83" s="219">
        <v>570398339.75322795</v>
      </c>
      <c r="CA83" s="219">
        <v>570398339.75322795</v>
      </c>
      <c r="CB83" s="219">
        <v>572282064.60383797</v>
      </c>
      <c r="CC83" s="219">
        <v>574178188.70594394</v>
      </c>
      <c r="CD83" s="219">
        <v>576112760.86246395</v>
      </c>
      <c r="CE83" s="219">
        <v>578027932.82682502</v>
      </c>
      <c r="CF83" s="219">
        <v>579953300.97451401</v>
      </c>
      <c r="CG83" s="219">
        <v>582159251.57477796</v>
      </c>
      <c r="CH83" s="219">
        <v>584125849.55692506</v>
      </c>
      <c r="CI83" s="219">
        <v>586093955.55434</v>
      </c>
      <c r="CJ83" s="219">
        <v>588090224.955356</v>
      </c>
      <c r="CK83" s="219">
        <v>590063296.00091505</v>
      </c>
      <c r="CL83" s="219">
        <v>592036075.84640396</v>
      </c>
      <c r="CM83" s="219">
        <v>594291621.47149706</v>
      </c>
      <c r="CN83" s="219">
        <v>594291621.47149706</v>
      </c>
    </row>
    <row r="84" spans="1:92" x14ac:dyDescent="0.2">
      <c r="A84" s="224" t="s">
        <v>361</v>
      </c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19">
        <v>1296326137.0780399</v>
      </c>
      <c r="AC84" s="219">
        <v>1303835380.4983301</v>
      </c>
      <c r="AD84" s="219">
        <v>1311258978.9913199</v>
      </c>
      <c r="AE84" s="219">
        <v>1319328077.34483</v>
      </c>
      <c r="AF84" s="219">
        <v>1326932157.09694</v>
      </c>
      <c r="AG84" s="219">
        <v>1334434575.09286</v>
      </c>
      <c r="AH84" s="219">
        <v>1342049586.977</v>
      </c>
      <c r="AI84" s="219">
        <v>1348373472.0263901</v>
      </c>
      <c r="AJ84" s="219">
        <v>1354246038.0055399</v>
      </c>
      <c r="AK84" s="219">
        <v>1359495107.9290299</v>
      </c>
      <c r="AL84" s="219">
        <v>1364260038.10622</v>
      </c>
      <c r="AM84" s="219">
        <v>1368972745.59273</v>
      </c>
      <c r="AN84" s="219">
        <v>1368972745.59273</v>
      </c>
      <c r="AO84" s="219">
        <v>1372629113.9174199</v>
      </c>
      <c r="AP84" s="219">
        <v>1376316401.2504799</v>
      </c>
      <c r="AQ84" s="219">
        <v>1380094689.2644999</v>
      </c>
      <c r="AR84" s="219">
        <v>1383843954.75599</v>
      </c>
      <c r="AS84" s="219">
        <v>1387623072.3229499</v>
      </c>
      <c r="AT84" s="219">
        <v>1392110805.85601</v>
      </c>
      <c r="AU84" s="219">
        <v>1396235148.0208001</v>
      </c>
      <c r="AV84" s="219">
        <v>1400348072.7535901</v>
      </c>
      <c r="AW84" s="219">
        <v>1404491122.3930199</v>
      </c>
      <c r="AX84" s="219">
        <v>1408601781.3134401</v>
      </c>
      <c r="AY84" s="219">
        <v>1412702723.31284</v>
      </c>
      <c r="AZ84" s="219">
        <v>1417506539.0316899</v>
      </c>
      <c r="BA84" s="219">
        <v>1417506539.0316899</v>
      </c>
      <c r="BB84" s="219">
        <v>1422092724.5032101</v>
      </c>
      <c r="BC84" s="219">
        <v>1426771919.02896</v>
      </c>
      <c r="BD84" s="219">
        <v>1431599868.4189301</v>
      </c>
      <c r="BE84" s="219">
        <v>1436439779.461</v>
      </c>
      <c r="BF84" s="219">
        <v>1441356170.39852</v>
      </c>
      <c r="BG84" s="219">
        <v>1446972401.6161101</v>
      </c>
      <c r="BH84" s="219">
        <v>1451926244.8958099</v>
      </c>
      <c r="BI84" s="219">
        <v>1456942205.1070299</v>
      </c>
      <c r="BJ84" s="219">
        <v>1462077849.54827</v>
      </c>
      <c r="BK84" s="219">
        <v>1467228691.5859799</v>
      </c>
      <c r="BL84" s="219">
        <v>1472438710.3210499</v>
      </c>
      <c r="BM84" s="219">
        <v>1478390921.1420901</v>
      </c>
      <c r="BN84" s="219">
        <v>1478390921.1420901</v>
      </c>
      <c r="BO84" s="219">
        <v>1483747095.21961</v>
      </c>
      <c r="BP84" s="219">
        <v>1489137126.7449999</v>
      </c>
      <c r="BQ84" s="219">
        <v>1494636195.95893</v>
      </c>
      <c r="BR84" s="219">
        <v>1500094506.0311799</v>
      </c>
      <c r="BS84" s="219">
        <v>1505580557.82195</v>
      </c>
      <c r="BT84" s="219">
        <v>1511801361.57003</v>
      </c>
      <c r="BU84" s="219">
        <v>1517368524.81844</v>
      </c>
      <c r="BV84" s="219">
        <v>1522938957.30024</v>
      </c>
      <c r="BW84" s="219">
        <v>1528581605.56305</v>
      </c>
      <c r="BX84" s="219">
        <v>1534165376.74476</v>
      </c>
      <c r="BY84" s="219">
        <v>1539747906.0150199</v>
      </c>
      <c r="BZ84" s="219">
        <v>1546077507.95682</v>
      </c>
      <c r="CA84" s="219">
        <v>1546077507.95682</v>
      </c>
      <c r="CB84" s="219">
        <v>1551776315.6472499</v>
      </c>
      <c r="CC84" s="219">
        <v>1557512551.9458799</v>
      </c>
      <c r="CD84" s="219">
        <v>1563364848.42888</v>
      </c>
      <c r="CE84" s="219">
        <v>1569158582.9133401</v>
      </c>
      <c r="CF84" s="219">
        <v>1574983095.7674699</v>
      </c>
      <c r="CG84" s="219">
        <v>1581654556.4442999</v>
      </c>
      <c r="CH84" s="219">
        <v>1587603565.0681801</v>
      </c>
      <c r="CI84" s="219">
        <v>1593557125.73876</v>
      </c>
      <c r="CJ84" s="219">
        <v>1599595701.08641</v>
      </c>
      <c r="CK84" s="219">
        <v>1605564249.2036099</v>
      </c>
      <c r="CL84" s="219">
        <v>1611531918.2093201</v>
      </c>
      <c r="CM84" s="219">
        <v>1618412741.8587101</v>
      </c>
      <c r="CN84" s="219">
        <v>1618412741.8587101</v>
      </c>
    </row>
    <row r="85" spans="1:92" x14ac:dyDescent="0.2">
      <c r="A85" s="224" t="s">
        <v>362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19">
        <v>604975514.79306901</v>
      </c>
      <c r="AC85" s="219">
        <v>609632906.14997602</v>
      </c>
      <c r="AD85" s="219">
        <v>613295089.49060702</v>
      </c>
      <c r="AE85" s="219">
        <v>617008617.36342299</v>
      </c>
      <c r="AF85" s="219">
        <v>620811863.65919197</v>
      </c>
      <c r="AG85" s="219">
        <v>624628917.25560701</v>
      </c>
      <c r="AH85" s="219">
        <v>628453187.18036103</v>
      </c>
      <c r="AI85" s="219">
        <v>632219504.82806897</v>
      </c>
      <c r="AJ85" s="219">
        <v>635779623.79719198</v>
      </c>
      <c r="AK85" s="219">
        <v>639563389.48773003</v>
      </c>
      <c r="AL85" s="219">
        <v>643261590.06122303</v>
      </c>
      <c r="AM85" s="219">
        <v>646907529.99997699</v>
      </c>
      <c r="AN85" s="219">
        <v>646907529.99997699</v>
      </c>
      <c r="AO85" s="219">
        <v>650529352.57260597</v>
      </c>
      <c r="AP85" s="219">
        <v>654079287.88527405</v>
      </c>
      <c r="AQ85" s="219">
        <v>657670890.16273201</v>
      </c>
      <c r="AR85" s="219">
        <v>661211550.92586696</v>
      </c>
      <c r="AS85" s="219">
        <v>664695968.519292</v>
      </c>
      <c r="AT85" s="219">
        <v>668217708.50531697</v>
      </c>
      <c r="AU85" s="219">
        <v>671674117.45394099</v>
      </c>
      <c r="AV85" s="219">
        <v>675141977.79285598</v>
      </c>
      <c r="AW85" s="219">
        <v>678644725.76590896</v>
      </c>
      <c r="AX85" s="219">
        <v>682191506.24386799</v>
      </c>
      <c r="AY85" s="219">
        <v>685651375.37519503</v>
      </c>
      <c r="AZ85" s="219">
        <v>689091651.595276</v>
      </c>
      <c r="BA85" s="219">
        <v>689091651.595276</v>
      </c>
      <c r="BB85" s="219">
        <v>692552493.37317097</v>
      </c>
      <c r="BC85" s="219">
        <v>695948792.05565298</v>
      </c>
      <c r="BD85" s="219">
        <v>699344484.28195</v>
      </c>
      <c r="BE85" s="219">
        <v>702689861.74884903</v>
      </c>
      <c r="BF85" s="219">
        <v>706027898.28480995</v>
      </c>
      <c r="BG85" s="219">
        <v>709406808.38137197</v>
      </c>
      <c r="BH85" s="219">
        <v>712781172.58545899</v>
      </c>
      <c r="BI85" s="219">
        <v>716208289.29553103</v>
      </c>
      <c r="BJ85" s="219">
        <v>719668593.21004999</v>
      </c>
      <c r="BK85" s="219">
        <v>723119110.536708</v>
      </c>
      <c r="BL85" s="219">
        <v>726507783.57550597</v>
      </c>
      <c r="BM85" s="219">
        <v>729913572.31644404</v>
      </c>
      <c r="BN85" s="219">
        <v>729913572.31644404</v>
      </c>
      <c r="BO85" s="219">
        <v>733439625.16992903</v>
      </c>
      <c r="BP85" s="219">
        <v>736993200.37291396</v>
      </c>
      <c r="BQ85" s="219">
        <v>740624131.96576798</v>
      </c>
      <c r="BR85" s="219">
        <v>744289338.68531203</v>
      </c>
      <c r="BS85" s="219">
        <v>747940485.47245002</v>
      </c>
      <c r="BT85" s="219">
        <v>751623105.36575603</v>
      </c>
      <c r="BU85" s="219">
        <v>755279756.67759705</v>
      </c>
      <c r="BV85" s="219">
        <v>758930053.64086401</v>
      </c>
      <c r="BW85" s="219">
        <v>762617077.50699699</v>
      </c>
      <c r="BX85" s="219">
        <v>766393016.14501095</v>
      </c>
      <c r="BY85" s="219">
        <v>770178712.11429203</v>
      </c>
      <c r="BZ85" s="219">
        <v>773962607.03736901</v>
      </c>
      <c r="CA85" s="219">
        <v>773962607.03736901</v>
      </c>
      <c r="CB85" s="219">
        <v>777847324.33160496</v>
      </c>
      <c r="CC85" s="219">
        <v>781675861.727826</v>
      </c>
      <c r="CD85" s="219">
        <v>785563150.32432795</v>
      </c>
      <c r="CE85" s="219">
        <v>789415409.84399199</v>
      </c>
      <c r="CF85" s="219">
        <v>793226416.03308702</v>
      </c>
      <c r="CG85" s="219">
        <v>797090951.18891203</v>
      </c>
      <c r="CH85" s="219">
        <v>800904887.28709805</v>
      </c>
      <c r="CI85" s="219">
        <v>804745674.05726099</v>
      </c>
      <c r="CJ85" s="219">
        <v>808637643.49128199</v>
      </c>
      <c r="CK85" s="219">
        <v>812590950.02019799</v>
      </c>
      <c r="CL85" s="219">
        <v>816472659.03339505</v>
      </c>
      <c r="CM85" s="219">
        <v>820350137.52565205</v>
      </c>
      <c r="CN85" s="219">
        <v>820350137.52565205</v>
      </c>
    </row>
    <row r="86" spans="1:92" x14ac:dyDescent="0.2">
      <c r="A86" s="224" t="s">
        <v>363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</row>
    <row r="87" spans="1:92" x14ac:dyDescent="0.2">
      <c r="A87" s="223" t="s">
        <v>364</v>
      </c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</row>
    <row r="88" spans="1:92" x14ac:dyDescent="0.2">
      <c r="A88" s="224" t="s">
        <v>365</v>
      </c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</row>
    <row r="89" spans="1:92" x14ac:dyDescent="0.2">
      <c r="A89" s="224" t="s">
        <v>366</v>
      </c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</row>
    <row r="90" spans="1:92" x14ac:dyDescent="0.2">
      <c r="A90" s="224" t="s">
        <v>367</v>
      </c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19">
        <v>752885306.70940101</v>
      </c>
      <c r="AC90" s="219">
        <v>753056550.65820503</v>
      </c>
      <c r="AD90" s="219">
        <v>753197860.42410195</v>
      </c>
      <c r="AE90" s="219">
        <v>753242311.51478601</v>
      </c>
      <c r="AF90" s="219">
        <v>753176006.23794794</v>
      </c>
      <c r="AG90" s="219">
        <v>753036374.26666605</v>
      </c>
      <c r="AH90" s="219">
        <v>752864438.34332395</v>
      </c>
      <c r="AI90" s="219">
        <v>752646107.59092295</v>
      </c>
      <c r="AJ90" s="219">
        <v>752351833.54792297</v>
      </c>
      <c r="AK90" s="219">
        <v>752045585.68278599</v>
      </c>
      <c r="AL90" s="219">
        <v>752203670.86092305</v>
      </c>
      <c r="AM90" s="219">
        <v>752749127.83743596</v>
      </c>
      <c r="AN90" s="219">
        <v>752749127.83743596</v>
      </c>
      <c r="AO90" s="219">
        <v>753105060.75411904</v>
      </c>
      <c r="AP90" s="219">
        <v>753460993.67080295</v>
      </c>
      <c r="AQ90" s="219">
        <v>753775608.36517894</v>
      </c>
      <c r="AR90" s="219">
        <v>754069133.95186305</v>
      </c>
      <c r="AS90" s="219">
        <v>755189950.53276002</v>
      </c>
      <c r="AT90" s="219">
        <v>756310767.11365604</v>
      </c>
      <c r="AU90" s="219">
        <v>757428054.02147603</v>
      </c>
      <c r="AV90" s="219">
        <v>758775959.28029501</v>
      </c>
      <c r="AW90" s="219">
        <v>760132876.11450005</v>
      </c>
      <c r="AX90" s="219">
        <v>761922679.45965195</v>
      </c>
      <c r="AY90" s="219">
        <v>764107740.93388903</v>
      </c>
      <c r="AZ90" s="219">
        <v>766192430.95786905</v>
      </c>
      <c r="BA90" s="219">
        <v>766192430.95786905</v>
      </c>
      <c r="BB90" s="219">
        <v>767837298.20056796</v>
      </c>
      <c r="BC90" s="219">
        <v>769482165.44326699</v>
      </c>
      <c r="BD90" s="219">
        <v>771127032.68596494</v>
      </c>
      <c r="BE90" s="219">
        <v>772771899.92866397</v>
      </c>
      <c r="BF90" s="219">
        <v>774433360.51970398</v>
      </c>
      <c r="BG90" s="219">
        <v>775267530.11653197</v>
      </c>
      <c r="BH90" s="219">
        <v>776101699.713359</v>
      </c>
      <c r="BI90" s="219">
        <v>776935869.31018698</v>
      </c>
      <c r="BJ90" s="219">
        <v>777512161.98670697</v>
      </c>
      <c r="BK90" s="219">
        <v>778079443.08784199</v>
      </c>
      <c r="BL90" s="219">
        <v>778264304.99034703</v>
      </c>
      <c r="BM90" s="219">
        <v>778952673.28665805</v>
      </c>
      <c r="BN90" s="219">
        <v>778952673.28665805</v>
      </c>
      <c r="BO90" s="219">
        <v>779204642.083969</v>
      </c>
      <c r="BP90" s="219">
        <v>779456610.88127995</v>
      </c>
      <c r="BQ90" s="219">
        <v>779708579.67859197</v>
      </c>
      <c r="BR90" s="219">
        <v>779960548.47590303</v>
      </c>
      <c r="BS90" s="219">
        <v>780285533.63565505</v>
      </c>
      <c r="BT90" s="219">
        <v>780593925.447065</v>
      </c>
      <c r="BU90" s="219">
        <v>780902317.25847602</v>
      </c>
      <c r="BV90" s="219">
        <v>781210709.06988597</v>
      </c>
      <c r="BW90" s="219">
        <v>781519100.88129699</v>
      </c>
      <c r="BX90" s="219">
        <v>781827492.69270694</v>
      </c>
      <c r="BY90" s="219">
        <v>782226221.49259603</v>
      </c>
      <c r="BZ90" s="219">
        <v>783632120.94643497</v>
      </c>
      <c r="CA90" s="219">
        <v>783632120.94643497</v>
      </c>
      <c r="CB90" s="219">
        <v>784052529.48584497</v>
      </c>
      <c r="CC90" s="219">
        <v>784472938.02525496</v>
      </c>
      <c r="CD90" s="219">
        <v>784893346.56466603</v>
      </c>
      <c r="CE90" s="219">
        <v>785313755.10407603</v>
      </c>
      <c r="CF90" s="219">
        <v>785734163.64348602</v>
      </c>
      <c r="CG90" s="219">
        <v>786081555.82045496</v>
      </c>
      <c r="CH90" s="219">
        <v>786428947.99742401</v>
      </c>
      <c r="CI90" s="219">
        <v>786776340.17439306</v>
      </c>
      <c r="CJ90" s="219">
        <v>787137925.14734006</v>
      </c>
      <c r="CK90" s="219">
        <v>787499510.12028599</v>
      </c>
      <c r="CL90" s="219">
        <v>787895075.479267</v>
      </c>
      <c r="CM90" s="219">
        <v>789246475.29540896</v>
      </c>
      <c r="CN90" s="219">
        <v>789246475.29540896</v>
      </c>
    </row>
    <row r="91" spans="1:92" x14ac:dyDescent="0.2">
      <c r="A91" s="224" t="s">
        <v>368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19">
        <v>1299385782.11538</v>
      </c>
      <c r="AC91" s="219">
        <v>1296666724.8076899</v>
      </c>
      <c r="AD91" s="219">
        <v>1294491332.37923</v>
      </c>
      <c r="AE91" s="219">
        <v>1292672989.81076</v>
      </c>
      <c r="AF91" s="219">
        <v>1291918989.60692</v>
      </c>
      <c r="AG91" s="219">
        <v>1291756853.0569201</v>
      </c>
      <c r="AH91" s="219">
        <v>1292470947.0838399</v>
      </c>
      <c r="AI91" s="219">
        <v>1293190965.08076</v>
      </c>
      <c r="AJ91" s="219">
        <v>1293895135.1930699</v>
      </c>
      <c r="AK91" s="219">
        <v>1295063132.38538</v>
      </c>
      <c r="AL91" s="219">
        <v>1296524750.47329</v>
      </c>
      <c r="AM91" s="219">
        <v>1298277358.1396101</v>
      </c>
      <c r="AN91" s="219">
        <v>1298277358.1396101</v>
      </c>
      <c r="AO91" s="219">
        <v>1300080516.3828499</v>
      </c>
      <c r="AP91" s="219">
        <v>1301883674.62609</v>
      </c>
      <c r="AQ91" s="219">
        <v>1303686832.8693299</v>
      </c>
      <c r="AR91" s="219">
        <v>1304930893.6356499</v>
      </c>
      <c r="AS91" s="219">
        <v>1306270577.7850399</v>
      </c>
      <c r="AT91" s="219">
        <v>1307717063.9952199</v>
      </c>
      <c r="AU91" s="219">
        <v>1309163550.20541</v>
      </c>
      <c r="AV91" s="219">
        <v>1310610036.4156001</v>
      </c>
      <c r="AW91" s="219">
        <v>1312017615.3865499</v>
      </c>
      <c r="AX91" s="219">
        <v>1313425194.3575001</v>
      </c>
      <c r="AY91" s="219">
        <v>1316741750.7566199</v>
      </c>
      <c r="AZ91" s="219">
        <v>1320136276.07686</v>
      </c>
      <c r="BA91" s="219">
        <v>1320136276.07686</v>
      </c>
      <c r="BB91" s="219">
        <v>1323261969.0622799</v>
      </c>
      <c r="BC91" s="219">
        <v>1326466847.17592</v>
      </c>
      <c r="BD91" s="219">
        <v>1329699506.01508</v>
      </c>
      <c r="BE91" s="219">
        <v>1332956961.7068901</v>
      </c>
      <c r="BF91" s="219">
        <v>1336291416.6066899</v>
      </c>
      <c r="BG91" s="219">
        <v>1339387833.6677799</v>
      </c>
      <c r="BH91" s="219">
        <v>1342374619.8535399</v>
      </c>
      <c r="BI91" s="219">
        <v>1346776771.8023901</v>
      </c>
      <c r="BJ91" s="219">
        <v>1351382172.57358</v>
      </c>
      <c r="BK91" s="219">
        <v>1355987573.34477</v>
      </c>
      <c r="BL91" s="219">
        <v>1361372530.6586699</v>
      </c>
      <c r="BM91" s="219">
        <v>1365322244.00615</v>
      </c>
      <c r="BN91" s="219">
        <v>1365322244.00615</v>
      </c>
      <c r="BO91" s="219">
        <v>1368639488.88306</v>
      </c>
      <c r="BP91" s="219">
        <v>1371877548.6317599</v>
      </c>
      <c r="BQ91" s="219">
        <v>1375074276.0905099</v>
      </c>
      <c r="BR91" s="219">
        <v>1378243222.82373</v>
      </c>
      <c r="BS91" s="219">
        <v>1381546966.5741899</v>
      </c>
      <c r="BT91" s="219">
        <v>1385183890.0324099</v>
      </c>
      <c r="BU91" s="219">
        <v>1388996405.66063</v>
      </c>
      <c r="BV91" s="219">
        <v>1394081405.8688099</v>
      </c>
      <c r="BW91" s="219">
        <v>1397751040.31392</v>
      </c>
      <c r="BX91" s="219">
        <v>1401217425.9366701</v>
      </c>
      <c r="BY91" s="219">
        <v>1404760033.78636</v>
      </c>
      <c r="BZ91" s="219">
        <v>1409500241.94033</v>
      </c>
      <c r="CA91" s="219">
        <v>1409500241.94033</v>
      </c>
      <c r="CB91" s="219">
        <v>1413270715.5140901</v>
      </c>
      <c r="CC91" s="219">
        <v>1417041189.0878501</v>
      </c>
      <c r="CD91" s="219">
        <v>1420811662.6616099</v>
      </c>
      <c r="CE91" s="219">
        <v>1424544283.39712</v>
      </c>
      <c r="CF91" s="219">
        <v>1428451166.5178599</v>
      </c>
      <c r="CG91" s="219">
        <v>1432815007.5691199</v>
      </c>
      <c r="CH91" s="219">
        <v>1436752445.9561601</v>
      </c>
      <c r="CI91" s="219">
        <v>1440487292.35536</v>
      </c>
      <c r="CJ91" s="219">
        <v>1443228229.99247</v>
      </c>
      <c r="CK91" s="219">
        <v>1445969167.62958</v>
      </c>
      <c r="CL91" s="219">
        <v>1448872479.84534</v>
      </c>
      <c r="CM91" s="219">
        <v>1455434886.5507801</v>
      </c>
      <c r="CN91" s="219">
        <v>1455434886.5507801</v>
      </c>
    </row>
    <row r="92" spans="1:92" x14ac:dyDescent="0.2">
      <c r="A92" s="224" t="s">
        <v>369</v>
      </c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19">
        <v>809961789.23076904</v>
      </c>
      <c r="AC92" s="219">
        <v>808967093.84615397</v>
      </c>
      <c r="AD92" s="219">
        <v>807984446.15384603</v>
      </c>
      <c r="AE92" s="219">
        <v>807035608.26769197</v>
      </c>
      <c r="AF92" s="219">
        <v>806044121.150769</v>
      </c>
      <c r="AG92" s="219">
        <v>805029119.41846097</v>
      </c>
      <c r="AH92" s="219">
        <v>809225002.30153799</v>
      </c>
      <c r="AI92" s="219">
        <v>813484230.10307598</v>
      </c>
      <c r="AJ92" s="219">
        <v>817796165.72846103</v>
      </c>
      <c r="AK92" s="219">
        <v>822216787.54999995</v>
      </c>
      <c r="AL92" s="219">
        <v>821272917.83307695</v>
      </c>
      <c r="AM92" s="219">
        <v>821895089.37461495</v>
      </c>
      <c r="AN92" s="219">
        <v>821895089.37461495</v>
      </c>
      <c r="AO92" s="219">
        <v>822505135.53153801</v>
      </c>
      <c r="AP92" s="219">
        <v>823115181.68846095</v>
      </c>
      <c r="AQ92" s="219">
        <v>823725227.845384</v>
      </c>
      <c r="AR92" s="219">
        <v>824335274.00230706</v>
      </c>
      <c r="AS92" s="219">
        <v>824904224.19922996</v>
      </c>
      <c r="AT92" s="219">
        <v>825474312.16020799</v>
      </c>
      <c r="AU92" s="219">
        <v>826085496.08118606</v>
      </c>
      <c r="AV92" s="219">
        <v>826755286.09754896</v>
      </c>
      <c r="AW92" s="219">
        <v>827357874.27237296</v>
      </c>
      <c r="AX92" s="219">
        <v>827903897.70027399</v>
      </c>
      <c r="AY92" s="219">
        <v>828768699.00432801</v>
      </c>
      <c r="AZ92" s="219">
        <v>830067639.07457304</v>
      </c>
      <c r="BA92" s="219">
        <v>830067639.07457304</v>
      </c>
      <c r="BB92" s="219">
        <v>830984212.50173998</v>
      </c>
      <c r="BC92" s="219">
        <v>831900785.92890704</v>
      </c>
      <c r="BD92" s="219">
        <v>832817359.35607398</v>
      </c>
      <c r="BE92" s="219">
        <v>833733932.78324103</v>
      </c>
      <c r="BF92" s="219">
        <v>834650506.21040797</v>
      </c>
      <c r="BG92" s="219">
        <v>836135726.67159903</v>
      </c>
      <c r="BH92" s="219">
        <v>837619809.36873496</v>
      </c>
      <c r="BI92" s="219">
        <v>839144970.99943602</v>
      </c>
      <c r="BJ92" s="219">
        <v>841020945.12336504</v>
      </c>
      <c r="BK92" s="219">
        <v>842896919.24729395</v>
      </c>
      <c r="BL92" s="219">
        <v>844772893.37122297</v>
      </c>
      <c r="BM92" s="219">
        <v>847929545.24535096</v>
      </c>
      <c r="BN92" s="219">
        <v>847929545.24535096</v>
      </c>
      <c r="BO92" s="219">
        <v>850652058.35329103</v>
      </c>
      <c r="BP92" s="219">
        <v>853374571.46123099</v>
      </c>
      <c r="BQ92" s="219">
        <v>856125730.578462</v>
      </c>
      <c r="BR92" s="219">
        <v>858876889.69569397</v>
      </c>
      <c r="BS92" s="219">
        <v>861628048.81292498</v>
      </c>
      <c r="BT92" s="219">
        <v>865054337.87455595</v>
      </c>
      <c r="BU92" s="219">
        <v>867924745.10600197</v>
      </c>
      <c r="BV92" s="219">
        <v>870795152.33744705</v>
      </c>
      <c r="BW92" s="219">
        <v>873622257.32816398</v>
      </c>
      <c r="BX92" s="219">
        <v>876039943.73026896</v>
      </c>
      <c r="BY92" s="219">
        <v>878665768.8283</v>
      </c>
      <c r="BZ92" s="219">
        <v>883420104.16427696</v>
      </c>
      <c r="CA92" s="219">
        <v>883420104.16427696</v>
      </c>
      <c r="CB92" s="219">
        <v>886462026.90851402</v>
      </c>
      <c r="CC92" s="219">
        <v>889503949.65275204</v>
      </c>
      <c r="CD92" s="219">
        <v>892545872.39698994</v>
      </c>
      <c r="CE92" s="219">
        <v>895559149.13193595</v>
      </c>
      <c r="CF92" s="219">
        <v>898572425.86688304</v>
      </c>
      <c r="CG92" s="219">
        <v>901829990.631598</v>
      </c>
      <c r="CH92" s="219">
        <v>904656713.48168099</v>
      </c>
      <c r="CI92" s="219">
        <v>907470671.12792695</v>
      </c>
      <c r="CJ92" s="219">
        <v>910319473.52747595</v>
      </c>
      <c r="CK92" s="219">
        <v>913129403.27418697</v>
      </c>
      <c r="CL92" s="219">
        <v>916152036.19586504</v>
      </c>
      <c r="CM92" s="219">
        <v>921406135.56111896</v>
      </c>
      <c r="CN92" s="219">
        <v>921406135.56111896</v>
      </c>
    </row>
    <row r="93" spans="1:92" x14ac:dyDescent="0.2">
      <c r="A93" s="224" t="s">
        <v>370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19">
        <v>571796262.30769205</v>
      </c>
      <c r="AC93" s="219">
        <v>572484370.76923001</v>
      </c>
      <c r="AD93" s="219">
        <v>573170215.38461494</v>
      </c>
      <c r="AE93" s="219">
        <v>573853796.15384603</v>
      </c>
      <c r="AF93" s="219">
        <v>574535113.07692301</v>
      </c>
      <c r="AG93" s="219">
        <v>575214166.15384603</v>
      </c>
      <c r="AH93" s="219">
        <v>575890955.38461494</v>
      </c>
      <c r="AI93" s="219">
        <v>576568670</v>
      </c>
      <c r="AJ93" s="219">
        <v>577244120.76923001</v>
      </c>
      <c r="AK93" s="219">
        <v>577917307.692307</v>
      </c>
      <c r="AL93" s="219">
        <v>578588230.76923001</v>
      </c>
      <c r="AM93" s="219">
        <v>578562280</v>
      </c>
      <c r="AN93" s="219">
        <v>578562280</v>
      </c>
      <c r="AO93" s="219">
        <v>578532850</v>
      </c>
      <c r="AP93" s="219">
        <v>578503419.99999905</v>
      </c>
      <c r="AQ93" s="219">
        <v>578473990</v>
      </c>
      <c r="AR93" s="219">
        <v>578444560</v>
      </c>
      <c r="AS93" s="219">
        <v>578415130</v>
      </c>
      <c r="AT93" s="219">
        <v>578385700</v>
      </c>
      <c r="AU93" s="219">
        <v>578356270</v>
      </c>
      <c r="AV93" s="219">
        <v>578326840</v>
      </c>
      <c r="AW93" s="219">
        <v>578297410</v>
      </c>
      <c r="AX93" s="219">
        <v>578267980</v>
      </c>
      <c r="AY93" s="219">
        <v>578238550</v>
      </c>
      <c r="AZ93" s="219">
        <v>578209120</v>
      </c>
      <c r="BA93" s="219">
        <v>578209120</v>
      </c>
      <c r="BB93" s="219">
        <v>578179690</v>
      </c>
      <c r="BC93" s="219">
        <v>578150260</v>
      </c>
      <c r="BD93" s="219">
        <v>578120830</v>
      </c>
      <c r="BE93" s="219">
        <v>578091400</v>
      </c>
      <c r="BF93" s="219">
        <v>578061970</v>
      </c>
      <c r="BG93" s="219">
        <v>578032539.99999905</v>
      </c>
      <c r="BH93" s="219">
        <v>578003110</v>
      </c>
      <c r="BI93" s="219">
        <v>577973679.99999905</v>
      </c>
      <c r="BJ93" s="219">
        <v>577944250</v>
      </c>
      <c r="BK93" s="219">
        <v>577914820</v>
      </c>
      <c r="BL93" s="219">
        <v>577885389.99999905</v>
      </c>
      <c r="BM93" s="219">
        <v>577855960</v>
      </c>
      <c r="BN93" s="219">
        <v>577855960</v>
      </c>
      <c r="BO93" s="219">
        <v>577826530</v>
      </c>
      <c r="BP93" s="219">
        <v>577797100</v>
      </c>
      <c r="BQ93" s="219">
        <v>577767669.99999905</v>
      </c>
      <c r="BR93" s="219">
        <v>577738240</v>
      </c>
      <c r="BS93" s="219">
        <v>577708809.99999905</v>
      </c>
      <c r="BT93" s="219">
        <v>577679379.99999905</v>
      </c>
      <c r="BU93" s="219">
        <v>577649950</v>
      </c>
      <c r="BV93" s="219">
        <v>577620520</v>
      </c>
      <c r="BW93" s="219">
        <v>577591090</v>
      </c>
      <c r="BX93" s="219">
        <v>577561660</v>
      </c>
      <c r="BY93" s="219">
        <v>577532230</v>
      </c>
      <c r="BZ93" s="219">
        <v>577502799.99999905</v>
      </c>
      <c r="CA93" s="219">
        <v>577502799.99999905</v>
      </c>
      <c r="CB93" s="219">
        <v>577473369.99999905</v>
      </c>
      <c r="CC93" s="219">
        <v>577443940</v>
      </c>
      <c r="CD93" s="219">
        <v>577414510</v>
      </c>
      <c r="CE93" s="219">
        <v>577385080</v>
      </c>
      <c r="CF93" s="219">
        <v>577355650</v>
      </c>
      <c r="CG93" s="219">
        <v>577326220</v>
      </c>
      <c r="CH93" s="219">
        <v>577296789.99999905</v>
      </c>
      <c r="CI93" s="219">
        <v>577267360</v>
      </c>
      <c r="CJ93" s="219">
        <v>577237929.99999905</v>
      </c>
      <c r="CK93" s="219">
        <v>577208499.99999905</v>
      </c>
      <c r="CL93" s="219">
        <v>577179070</v>
      </c>
      <c r="CM93" s="219">
        <v>577149639.99999905</v>
      </c>
      <c r="CN93" s="219">
        <v>577149639.99999905</v>
      </c>
    </row>
    <row r="94" spans="1:92" x14ac:dyDescent="0.2">
      <c r="A94" s="224" t="s">
        <v>371</v>
      </c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19">
        <v>0</v>
      </c>
      <c r="AC94" s="219">
        <v>0</v>
      </c>
      <c r="AD94" s="219">
        <v>0</v>
      </c>
      <c r="AE94" s="219">
        <v>0</v>
      </c>
      <c r="AF94" s="219">
        <v>0</v>
      </c>
      <c r="AG94" s="219">
        <v>0</v>
      </c>
      <c r="AH94" s="219">
        <v>0</v>
      </c>
      <c r="AI94" s="219">
        <v>0</v>
      </c>
      <c r="AJ94" s="219">
        <v>0</v>
      </c>
      <c r="AK94" s="219">
        <v>0</v>
      </c>
      <c r="AL94" s="219">
        <v>0</v>
      </c>
      <c r="AM94" s="219">
        <v>0</v>
      </c>
      <c r="AN94" s="219">
        <v>0</v>
      </c>
      <c r="AO94" s="219">
        <v>0</v>
      </c>
      <c r="AP94" s="219">
        <v>0</v>
      </c>
      <c r="AQ94" s="219">
        <v>0</v>
      </c>
      <c r="AR94" s="219">
        <v>0</v>
      </c>
      <c r="AS94" s="219">
        <v>0</v>
      </c>
      <c r="AT94" s="219">
        <v>0</v>
      </c>
      <c r="AU94" s="219">
        <v>0</v>
      </c>
      <c r="AV94" s="219">
        <v>0</v>
      </c>
      <c r="AW94" s="219">
        <v>0</v>
      </c>
      <c r="AX94" s="219">
        <v>0</v>
      </c>
      <c r="AY94" s="219">
        <v>0</v>
      </c>
      <c r="AZ94" s="219">
        <v>0</v>
      </c>
      <c r="BA94" s="219">
        <v>0</v>
      </c>
      <c r="BB94" s="219">
        <v>0</v>
      </c>
      <c r="BC94" s="219">
        <v>0</v>
      </c>
      <c r="BD94" s="219">
        <v>0</v>
      </c>
      <c r="BE94" s="219">
        <v>0</v>
      </c>
      <c r="BF94" s="219">
        <v>0</v>
      </c>
      <c r="BG94" s="219">
        <v>0</v>
      </c>
      <c r="BH94" s="219">
        <v>0</v>
      </c>
      <c r="BI94" s="219">
        <v>0</v>
      </c>
      <c r="BJ94" s="219">
        <v>0</v>
      </c>
      <c r="BK94" s="219">
        <v>0</v>
      </c>
      <c r="BL94" s="219">
        <v>0</v>
      </c>
      <c r="BM94" s="219">
        <v>0</v>
      </c>
      <c r="BN94" s="219">
        <v>0</v>
      </c>
      <c r="BO94" s="219">
        <v>0</v>
      </c>
      <c r="BP94" s="219">
        <v>0</v>
      </c>
      <c r="BQ94" s="219">
        <v>0</v>
      </c>
      <c r="BR94" s="219">
        <v>0</v>
      </c>
      <c r="BS94" s="219">
        <v>0</v>
      </c>
      <c r="BT94" s="219">
        <v>0</v>
      </c>
      <c r="BU94" s="219">
        <v>0</v>
      </c>
      <c r="BV94" s="219">
        <v>0</v>
      </c>
      <c r="BW94" s="219">
        <v>0</v>
      </c>
      <c r="BX94" s="219">
        <v>0</v>
      </c>
      <c r="BY94" s="219">
        <v>0</v>
      </c>
      <c r="BZ94" s="219">
        <v>0</v>
      </c>
      <c r="CA94" s="219">
        <v>0</v>
      </c>
      <c r="CB94" s="219">
        <v>0</v>
      </c>
      <c r="CC94" s="219">
        <v>0</v>
      </c>
      <c r="CD94" s="219">
        <v>0</v>
      </c>
      <c r="CE94" s="219">
        <v>0</v>
      </c>
      <c r="CF94" s="219">
        <v>0</v>
      </c>
      <c r="CG94" s="219">
        <v>0</v>
      </c>
      <c r="CH94" s="219">
        <v>0</v>
      </c>
      <c r="CI94" s="219">
        <v>0</v>
      </c>
      <c r="CJ94" s="219">
        <v>0</v>
      </c>
      <c r="CK94" s="219">
        <v>0</v>
      </c>
      <c r="CL94" s="219">
        <v>0</v>
      </c>
      <c r="CM94" s="219">
        <v>0</v>
      </c>
      <c r="CN94" s="219">
        <v>0</v>
      </c>
    </row>
    <row r="95" spans="1:92" x14ac:dyDescent="0.2">
      <c r="A95" s="224" t="s">
        <v>372</v>
      </c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19">
        <v>60803727.414529897</v>
      </c>
      <c r="AC95" s="219">
        <v>60802773.782051198</v>
      </c>
      <c r="AD95" s="219">
        <v>60798889.871794797</v>
      </c>
      <c r="AE95" s="219">
        <v>60799601.9314529</v>
      </c>
      <c r="AF95" s="219">
        <v>60798596.021025598</v>
      </c>
      <c r="AG95" s="219">
        <v>60804870.009743497</v>
      </c>
      <c r="AH95" s="219">
        <v>60809329.1052991</v>
      </c>
      <c r="AI95" s="219">
        <v>60811973.3076922</v>
      </c>
      <c r="AJ95" s="219">
        <v>60812802.616922997</v>
      </c>
      <c r="AK95" s="219">
        <v>60811817.032991402</v>
      </c>
      <c r="AL95" s="219">
        <v>60809016.5558974</v>
      </c>
      <c r="AM95" s="219">
        <v>60824932.051794797</v>
      </c>
      <c r="AN95" s="219">
        <v>60824932.051794797</v>
      </c>
      <c r="AO95" s="219">
        <v>60836909.577606797</v>
      </c>
      <c r="AP95" s="219">
        <v>60848887.1034187</v>
      </c>
      <c r="AQ95" s="219">
        <v>60860864.6292307</v>
      </c>
      <c r="AR95" s="219">
        <v>60879715.5058119</v>
      </c>
      <c r="AS95" s="219">
        <v>60892620.903931603</v>
      </c>
      <c r="AT95" s="219">
        <v>60912631.371281996</v>
      </c>
      <c r="AU95" s="219">
        <v>60923547.0463247</v>
      </c>
      <c r="AV95" s="219">
        <v>60934462.721367396</v>
      </c>
      <c r="AW95" s="219">
        <v>61141319.282563999</v>
      </c>
      <c r="AX95" s="219">
        <v>61365330.122222103</v>
      </c>
      <c r="AY95" s="219">
        <v>61603795.961880296</v>
      </c>
      <c r="AZ95" s="219">
        <v>61842261.8015384</v>
      </c>
      <c r="BA95" s="219">
        <v>61842261.8015384</v>
      </c>
      <c r="BB95" s="219">
        <v>62060196.775042698</v>
      </c>
      <c r="BC95" s="219">
        <v>62278131.748546898</v>
      </c>
      <c r="BD95" s="219">
        <v>62496066.722051203</v>
      </c>
      <c r="BE95" s="219">
        <v>62735368.4324532</v>
      </c>
      <c r="BF95" s="219">
        <v>62967796.792085998</v>
      </c>
      <c r="BG95" s="219">
        <v>63200225.151718698</v>
      </c>
      <c r="BH95" s="219">
        <v>63425548.442120798</v>
      </c>
      <c r="BI95" s="219">
        <v>63650871.732522801</v>
      </c>
      <c r="BJ95" s="219">
        <v>63876195.022924803</v>
      </c>
      <c r="BK95" s="219">
        <v>63913433.121441297</v>
      </c>
      <c r="BL95" s="219">
        <v>63933516.941496201</v>
      </c>
      <c r="BM95" s="219">
        <v>63967222.532330804</v>
      </c>
      <c r="BN95" s="219">
        <v>63967222.532330804</v>
      </c>
      <c r="BO95" s="219">
        <v>64000928.123165503</v>
      </c>
      <c r="BP95" s="219">
        <v>64034633.714000098</v>
      </c>
      <c r="BQ95" s="219">
        <v>64068339.304834701</v>
      </c>
      <c r="BR95" s="219">
        <v>64102044.895669296</v>
      </c>
      <c r="BS95" s="219">
        <v>64114383.7496062</v>
      </c>
      <c r="BT95" s="219">
        <v>64126722.603543103</v>
      </c>
      <c r="BU95" s="219">
        <v>64139061.457479998</v>
      </c>
      <c r="BV95" s="219">
        <v>64437382.496819101</v>
      </c>
      <c r="BW95" s="219">
        <v>64735703.536158197</v>
      </c>
      <c r="BX95" s="219">
        <v>65034024.575497203</v>
      </c>
      <c r="BY95" s="219">
        <v>65349751.800139099</v>
      </c>
      <c r="BZ95" s="219">
        <v>65683515.493358798</v>
      </c>
      <c r="CA95" s="219">
        <v>65683515.493358798</v>
      </c>
      <c r="CB95" s="219">
        <v>65989202.415798798</v>
      </c>
      <c r="CC95" s="219">
        <v>66294889.338238902</v>
      </c>
      <c r="CD95" s="219">
        <v>66600576.260678902</v>
      </c>
      <c r="CE95" s="219">
        <v>66906263.183118999</v>
      </c>
      <c r="CF95" s="219">
        <v>67211950.105559006</v>
      </c>
      <c r="CG95" s="219">
        <v>67517637.027998999</v>
      </c>
      <c r="CH95" s="219">
        <v>67823323.950439095</v>
      </c>
      <c r="CI95" s="219">
        <v>68129010.872879103</v>
      </c>
      <c r="CJ95" s="219">
        <v>68148715.609917</v>
      </c>
      <c r="CK95" s="219">
        <v>68168420.346954897</v>
      </c>
      <c r="CL95" s="219">
        <v>68188125.083992705</v>
      </c>
      <c r="CM95" s="219">
        <v>70508153.319690898</v>
      </c>
      <c r="CN95" s="219">
        <v>70508153.319690898</v>
      </c>
    </row>
    <row r="96" spans="1:92" x14ac:dyDescent="0.2">
      <c r="A96" s="224" t="s">
        <v>373</v>
      </c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19">
        <v>0</v>
      </c>
      <c r="AC96" s="219">
        <v>0</v>
      </c>
      <c r="AD96" s="219">
        <v>0</v>
      </c>
      <c r="AE96" s="219">
        <v>0</v>
      </c>
      <c r="AF96" s="219">
        <v>0</v>
      </c>
      <c r="AG96" s="219">
        <v>0</v>
      </c>
      <c r="AH96" s="219">
        <v>0</v>
      </c>
      <c r="AI96" s="219">
        <v>0</v>
      </c>
      <c r="AJ96" s="219">
        <v>0</v>
      </c>
      <c r="AK96" s="219">
        <v>0</v>
      </c>
      <c r="AL96" s="219">
        <v>0</v>
      </c>
      <c r="AM96" s="219">
        <v>0</v>
      </c>
      <c r="AN96" s="219">
        <v>0</v>
      </c>
      <c r="AO96" s="219">
        <v>0</v>
      </c>
      <c r="AP96" s="219">
        <v>0</v>
      </c>
      <c r="AQ96" s="219">
        <v>0</v>
      </c>
      <c r="AR96" s="219">
        <v>0</v>
      </c>
      <c r="AS96" s="219">
        <v>0</v>
      </c>
      <c r="AT96" s="219">
        <v>0</v>
      </c>
      <c r="AU96" s="219">
        <v>0</v>
      </c>
      <c r="AV96" s="219">
        <v>0</v>
      </c>
      <c r="AW96" s="219">
        <v>0</v>
      </c>
      <c r="AX96" s="219">
        <v>0</v>
      </c>
      <c r="AY96" s="219">
        <v>0</v>
      </c>
      <c r="AZ96" s="219">
        <v>0</v>
      </c>
      <c r="BA96" s="219">
        <v>0</v>
      </c>
      <c r="BB96" s="219">
        <v>0</v>
      </c>
      <c r="BC96" s="219">
        <v>0</v>
      </c>
      <c r="BD96" s="219">
        <v>0</v>
      </c>
      <c r="BE96" s="219">
        <v>0</v>
      </c>
      <c r="BF96" s="219">
        <v>0</v>
      </c>
      <c r="BG96" s="219">
        <v>0</v>
      </c>
      <c r="BH96" s="219">
        <v>0</v>
      </c>
      <c r="BI96" s="219">
        <v>0</v>
      </c>
      <c r="BJ96" s="219">
        <v>0</v>
      </c>
      <c r="BK96" s="219">
        <v>0</v>
      </c>
      <c r="BL96" s="219">
        <v>0</v>
      </c>
      <c r="BM96" s="219">
        <v>0</v>
      </c>
      <c r="BN96" s="219">
        <v>0</v>
      </c>
      <c r="BO96" s="219">
        <v>0</v>
      </c>
      <c r="BP96" s="219">
        <v>0</v>
      </c>
      <c r="BQ96" s="219">
        <v>0</v>
      </c>
      <c r="BR96" s="219">
        <v>0</v>
      </c>
      <c r="BS96" s="219">
        <v>0</v>
      </c>
      <c r="BT96" s="219">
        <v>0</v>
      </c>
      <c r="BU96" s="219">
        <v>0</v>
      </c>
      <c r="BV96" s="219">
        <v>0</v>
      </c>
      <c r="BW96" s="219">
        <v>0</v>
      </c>
      <c r="BX96" s="219">
        <v>0</v>
      </c>
      <c r="BY96" s="219">
        <v>0</v>
      </c>
      <c r="BZ96" s="219">
        <v>0</v>
      </c>
      <c r="CA96" s="219">
        <v>0</v>
      </c>
      <c r="CB96" s="219">
        <v>0</v>
      </c>
      <c r="CC96" s="219">
        <v>0</v>
      </c>
      <c r="CD96" s="219">
        <v>0</v>
      </c>
      <c r="CE96" s="219">
        <v>0</v>
      </c>
      <c r="CF96" s="219">
        <v>0</v>
      </c>
      <c r="CG96" s="219">
        <v>0</v>
      </c>
      <c r="CH96" s="219">
        <v>0</v>
      </c>
      <c r="CI96" s="219">
        <v>0</v>
      </c>
      <c r="CJ96" s="219">
        <v>0</v>
      </c>
      <c r="CK96" s="219">
        <v>0</v>
      </c>
      <c r="CL96" s="219">
        <v>0</v>
      </c>
      <c r="CM96" s="219">
        <v>0</v>
      </c>
      <c r="CN96" s="219">
        <v>0</v>
      </c>
    </row>
    <row r="97" spans="1:92" x14ac:dyDescent="0.2">
      <c r="A97" s="224" t="s">
        <v>374</v>
      </c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19">
        <v>2802825072.3076901</v>
      </c>
      <c r="AC97" s="219">
        <v>2803916252.3076901</v>
      </c>
      <c r="AD97" s="219">
        <v>2805085162.9265199</v>
      </c>
      <c r="AE97" s="219">
        <v>2805197483.5453501</v>
      </c>
      <c r="AF97" s="219">
        <v>2805224764.8311</v>
      </c>
      <c r="AG97" s="219">
        <v>2805267950.7514701</v>
      </c>
      <c r="AH97" s="219">
        <v>2805258074.36415</v>
      </c>
      <c r="AI97" s="219">
        <v>2805029299.5152898</v>
      </c>
      <c r="AJ97" s="219">
        <v>2804712360.1846399</v>
      </c>
      <c r="AK97" s="219">
        <v>2804359117.0078402</v>
      </c>
      <c r="AL97" s="219">
        <v>2804337285.2464299</v>
      </c>
      <c r="AM97" s="219">
        <v>2805351116.2280898</v>
      </c>
      <c r="AN97" s="219">
        <v>2805351116.2280898</v>
      </c>
      <c r="AO97" s="219">
        <v>2806233762.5943799</v>
      </c>
      <c r="AP97" s="219">
        <v>2807116408.96066</v>
      </c>
      <c r="AQ97" s="219">
        <v>2808153629.88275</v>
      </c>
      <c r="AR97" s="219">
        <v>2809347962.4675398</v>
      </c>
      <c r="AS97" s="219">
        <v>2810717783.8577199</v>
      </c>
      <c r="AT97" s="219">
        <v>2812068980.73526</v>
      </c>
      <c r="AU97" s="219">
        <v>2813349059.9012599</v>
      </c>
      <c r="AV97" s="219">
        <v>2814629139.0672598</v>
      </c>
      <c r="AW97" s="219">
        <v>2815909218.23353</v>
      </c>
      <c r="AX97" s="219">
        <v>2817249535.49544</v>
      </c>
      <c r="AY97" s="219">
        <v>2818845528.9019599</v>
      </c>
      <c r="AZ97" s="219">
        <v>2820441782.4356499</v>
      </c>
      <c r="BA97" s="219">
        <v>2820441782.4356499</v>
      </c>
      <c r="BB97" s="219">
        <v>2820945123.2262502</v>
      </c>
      <c r="BC97" s="219">
        <v>2821448464.01686</v>
      </c>
      <c r="BD97" s="219">
        <v>2822364326.1879902</v>
      </c>
      <c r="BE97" s="219">
        <v>2823351430.39007</v>
      </c>
      <c r="BF97" s="219">
        <v>2824181576.1567602</v>
      </c>
      <c r="BG97" s="219">
        <v>2824836808.0324898</v>
      </c>
      <c r="BH97" s="219">
        <v>2825492039.9077802</v>
      </c>
      <c r="BI97" s="219">
        <v>2826206554.1708899</v>
      </c>
      <c r="BJ97" s="219">
        <v>2826921643.3484201</v>
      </c>
      <c r="BK97" s="219">
        <v>2827649521.3811402</v>
      </c>
      <c r="BL97" s="219">
        <v>2828313188.1077199</v>
      </c>
      <c r="BM97" s="219">
        <v>2829546770.9021301</v>
      </c>
      <c r="BN97" s="219">
        <v>2829546770.9021301</v>
      </c>
      <c r="BO97" s="219">
        <v>2830347682.1539898</v>
      </c>
      <c r="BP97" s="219">
        <v>2831148593.4058599</v>
      </c>
      <c r="BQ97" s="219">
        <v>2832019193.2992601</v>
      </c>
      <c r="BR97" s="219">
        <v>2832525972.22295</v>
      </c>
      <c r="BS97" s="219">
        <v>2832806934.5598898</v>
      </c>
      <c r="BT97" s="219">
        <v>2833088471.8112702</v>
      </c>
      <c r="BU97" s="219">
        <v>2833369434.14821</v>
      </c>
      <c r="BV97" s="219">
        <v>2833650396.4851599</v>
      </c>
      <c r="BW97" s="219">
        <v>2833872651.3487201</v>
      </c>
      <c r="BX97" s="219">
        <v>2834094331.2978601</v>
      </c>
      <c r="BY97" s="219">
        <v>2834339750.96664</v>
      </c>
      <c r="BZ97" s="219">
        <v>2835734586.9133</v>
      </c>
      <c r="CA97" s="219">
        <v>2835734586.9133</v>
      </c>
      <c r="CB97" s="219">
        <v>2836303830.6475</v>
      </c>
      <c r="CC97" s="219">
        <v>2836873074.3817</v>
      </c>
      <c r="CD97" s="219">
        <v>2837442893.0303202</v>
      </c>
      <c r="CE97" s="219">
        <v>2837943023.0374098</v>
      </c>
      <c r="CF97" s="219">
        <v>2838394452.6336799</v>
      </c>
      <c r="CG97" s="219">
        <v>2838846457.1443601</v>
      </c>
      <c r="CH97" s="219">
        <v>2839297886.7406301</v>
      </c>
      <c r="CI97" s="219">
        <v>2839749316.3369002</v>
      </c>
      <c r="CJ97" s="219">
        <v>2840201320.84758</v>
      </c>
      <c r="CK97" s="219">
        <v>2840652750.44385</v>
      </c>
      <c r="CL97" s="219">
        <v>2841104180.0401201</v>
      </c>
      <c r="CM97" s="219">
        <v>2841906998.8640499</v>
      </c>
      <c r="CN97" s="219">
        <v>2841906998.8640499</v>
      </c>
    </row>
    <row r="98" spans="1:92" x14ac:dyDescent="0.2">
      <c r="A98" s="224" t="s">
        <v>375</v>
      </c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19">
        <v>4443732.02991453</v>
      </c>
      <c r="AC98" s="219">
        <v>4438816.08974359</v>
      </c>
      <c r="AD98" s="219">
        <v>4431442.17948718</v>
      </c>
      <c r="AE98" s="219">
        <v>4421610.2991452897</v>
      </c>
      <c r="AF98" s="219">
        <v>4409320.4487179397</v>
      </c>
      <c r="AG98" s="219">
        <v>4394572.6282051196</v>
      </c>
      <c r="AH98" s="219">
        <v>4377366.8376068296</v>
      </c>
      <c r="AI98" s="219">
        <v>4357703.0769230695</v>
      </c>
      <c r="AJ98" s="219">
        <v>4335581.3461538404</v>
      </c>
      <c r="AK98" s="219">
        <v>4311001.6452991404</v>
      </c>
      <c r="AL98" s="219">
        <v>4283963.9743589703</v>
      </c>
      <c r="AM98" s="219">
        <v>4254468.3333333302</v>
      </c>
      <c r="AN98" s="219">
        <v>4254468.3333333302</v>
      </c>
      <c r="AO98" s="219">
        <v>4222514.7222222202</v>
      </c>
      <c r="AP98" s="219">
        <v>4190561.1111111101</v>
      </c>
      <c r="AQ98" s="219">
        <v>4158607.4999999902</v>
      </c>
      <c r="AR98" s="219">
        <v>4126653.8888888801</v>
      </c>
      <c r="AS98" s="219">
        <v>4094700.2777777701</v>
      </c>
      <c r="AT98" s="219">
        <v>4062746.66666666</v>
      </c>
      <c r="AU98" s="219">
        <v>4030793.0555555499</v>
      </c>
      <c r="AV98" s="219">
        <v>3998839.4444444398</v>
      </c>
      <c r="AW98" s="219">
        <v>3966885.8333333302</v>
      </c>
      <c r="AX98" s="219">
        <v>3934932.2222222202</v>
      </c>
      <c r="AY98" s="219">
        <v>3902978.6111111101</v>
      </c>
      <c r="AZ98" s="219">
        <v>3871025</v>
      </c>
      <c r="BA98" s="219">
        <v>3871025</v>
      </c>
      <c r="BB98" s="219">
        <v>3839071.3888888801</v>
      </c>
      <c r="BC98" s="219">
        <v>3807117.7777777701</v>
      </c>
      <c r="BD98" s="219">
        <v>3775164.16666666</v>
      </c>
      <c r="BE98" s="219">
        <v>3743210.5555555499</v>
      </c>
      <c r="BF98" s="219">
        <v>3711256.9444444398</v>
      </c>
      <c r="BG98" s="219">
        <v>3679303.3333333302</v>
      </c>
      <c r="BH98" s="219">
        <v>3647349.7222222202</v>
      </c>
      <c r="BI98" s="219">
        <v>3615396.1111111101</v>
      </c>
      <c r="BJ98" s="219">
        <v>3583442.5</v>
      </c>
      <c r="BK98" s="219">
        <v>3551488.8888888801</v>
      </c>
      <c r="BL98" s="219">
        <v>3519535.2777777701</v>
      </c>
      <c r="BM98" s="219">
        <v>3487581.66666666</v>
      </c>
      <c r="BN98" s="219">
        <v>3487581.66666666</v>
      </c>
      <c r="BO98" s="219">
        <v>3455628.0555555499</v>
      </c>
      <c r="BP98" s="219">
        <v>3423674.4444444398</v>
      </c>
      <c r="BQ98" s="219">
        <v>3391720.8333333302</v>
      </c>
      <c r="BR98" s="219">
        <v>3359767.2222222202</v>
      </c>
      <c r="BS98" s="219">
        <v>3327813.6111111101</v>
      </c>
      <c r="BT98" s="219">
        <v>3295860</v>
      </c>
      <c r="BU98" s="219">
        <v>3263906.3888888899</v>
      </c>
      <c r="BV98" s="219">
        <v>3231952.7777777701</v>
      </c>
      <c r="BW98" s="219">
        <v>3199999.16666666</v>
      </c>
      <c r="BX98" s="219">
        <v>3168045.5555555499</v>
      </c>
      <c r="BY98" s="219">
        <v>3136091.9444444398</v>
      </c>
      <c r="BZ98" s="219">
        <v>3104138.3333333302</v>
      </c>
      <c r="CA98" s="219">
        <v>3104138.3333333302</v>
      </c>
      <c r="CB98" s="219">
        <v>3072184.7222222202</v>
      </c>
      <c r="CC98" s="219">
        <v>3040231.1111111101</v>
      </c>
      <c r="CD98" s="219">
        <v>3008277.5</v>
      </c>
      <c r="CE98" s="219">
        <v>2976323.8888888899</v>
      </c>
      <c r="CF98" s="219">
        <v>2944370.2777777798</v>
      </c>
      <c r="CG98" s="219">
        <v>2912416.66666666</v>
      </c>
      <c r="CH98" s="219">
        <v>2880463.0555555499</v>
      </c>
      <c r="CI98" s="219">
        <v>2848509.4444444398</v>
      </c>
      <c r="CJ98" s="219">
        <v>2816555.8333333302</v>
      </c>
      <c r="CK98" s="219">
        <v>2784602.2222222202</v>
      </c>
      <c r="CL98" s="219">
        <v>2752648.6111111101</v>
      </c>
      <c r="CM98" s="219">
        <v>2720695</v>
      </c>
      <c r="CN98" s="219">
        <v>2720695</v>
      </c>
    </row>
    <row r="99" spans="1:92" x14ac:dyDescent="0.2">
      <c r="A99" s="224" t="s">
        <v>376</v>
      </c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19">
        <v>402535006.15384603</v>
      </c>
      <c r="AC99" s="219">
        <v>403803615.384615</v>
      </c>
      <c r="AD99" s="219">
        <v>405072457.692307</v>
      </c>
      <c r="AE99" s="219">
        <v>406341299.99999899</v>
      </c>
      <c r="AF99" s="219">
        <v>408410862.76538402</v>
      </c>
      <c r="AG99" s="219">
        <v>411035921.46923</v>
      </c>
      <c r="AH99" s="219">
        <v>412830302.48076898</v>
      </c>
      <c r="AI99" s="219">
        <v>414602864.26153803</v>
      </c>
      <c r="AJ99" s="219">
        <v>416386786.78307599</v>
      </c>
      <c r="AK99" s="219">
        <v>418170432.38153797</v>
      </c>
      <c r="AL99" s="219">
        <v>419943377.210769</v>
      </c>
      <c r="AM99" s="219">
        <v>421718251.51392299</v>
      </c>
      <c r="AN99" s="219">
        <v>421718251.51392299</v>
      </c>
      <c r="AO99" s="219">
        <v>423498022.74015301</v>
      </c>
      <c r="AP99" s="219">
        <v>425277793.96638399</v>
      </c>
      <c r="AQ99" s="219">
        <v>427057565.19261497</v>
      </c>
      <c r="AR99" s="219">
        <v>428847239.63884598</v>
      </c>
      <c r="AS99" s="219">
        <v>430716525.51815301</v>
      </c>
      <c r="AT99" s="219">
        <v>431494546.355923</v>
      </c>
      <c r="AU99" s="219">
        <v>431716158.94753802</v>
      </c>
      <c r="AV99" s="219">
        <v>431937771.53915298</v>
      </c>
      <c r="AW99" s="219">
        <v>432159384.13076901</v>
      </c>
      <c r="AX99" s="219">
        <v>432370534.44315302</v>
      </c>
      <c r="AY99" s="219">
        <v>432639151.96553802</v>
      </c>
      <c r="AZ99" s="219">
        <v>432907769.48792303</v>
      </c>
      <c r="BA99" s="219">
        <v>432907769.48792303</v>
      </c>
      <c r="BB99" s="219">
        <v>433172248.30561501</v>
      </c>
      <c r="BC99" s="219">
        <v>433436727.12330699</v>
      </c>
      <c r="BD99" s="219">
        <v>433701205.94099998</v>
      </c>
      <c r="BE99" s="219">
        <v>433965684.75869203</v>
      </c>
      <c r="BF99" s="219">
        <v>434220260.35638398</v>
      </c>
      <c r="BG99" s="219">
        <v>434523479.57425898</v>
      </c>
      <c r="BH99" s="219">
        <v>434709201.83751899</v>
      </c>
      <c r="BI99" s="219">
        <v>434894924.10077798</v>
      </c>
      <c r="BJ99" s="219">
        <v>435080646.36403799</v>
      </c>
      <c r="BK99" s="219">
        <v>435266368.627298</v>
      </c>
      <c r="BL99" s="219">
        <v>435452090.89055699</v>
      </c>
      <c r="BM99" s="219">
        <v>435534069.045201</v>
      </c>
      <c r="BN99" s="219">
        <v>435534069.045201</v>
      </c>
      <c r="BO99" s="219">
        <v>435616047.199844</v>
      </c>
      <c r="BP99" s="219">
        <v>435698025.354487</v>
      </c>
      <c r="BQ99" s="219">
        <v>435780003.50913</v>
      </c>
      <c r="BR99" s="219">
        <v>435861981.663773</v>
      </c>
      <c r="BS99" s="219">
        <v>435943959.818416</v>
      </c>
      <c r="BT99" s="219">
        <v>436182838.42687702</v>
      </c>
      <c r="BU99" s="219">
        <v>436293461.98207802</v>
      </c>
      <c r="BV99" s="219">
        <v>436404085.53727901</v>
      </c>
      <c r="BW99" s="219">
        <v>436514709.09248</v>
      </c>
      <c r="BX99" s="219">
        <v>436625332.647681</v>
      </c>
      <c r="BY99" s="219">
        <v>436735956.20288199</v>
      </c>
      <c r="BZ99" s="219">
        <v>436880608.33446598</v>
      </c>
      <c r="CA99" s="219">
        <v>436880608.33446598</v>
      </c>
      <c r="CB99" s="219">
        <v>437071537.364667</v>
      </c>
      <c r="CC99" s="219">
        <v>437262466.39486802</v>
      </c>
      <c r="CD99" s="219">
        <v>437453395.42506897</v>
      </c>
      <c r="CE99" s="219">
        <v>437644324.45526898</v>
      </c>
      <c r="CF99" s="219">
        <v>437963403.57524002</v>
      </c>
      <c r="CG99" s="219">
        <v>438540442.08264101</v>
      </c>
      <c r="CH99" s="219">
        <v>438960709.88369799</v>
      </c>
      <c r="CI99" s="219">
        <v>439380977.68475598</v>
      </c>
      <c r="CJ99" s="219">
        <v>439814614.27923298</v>
      </c>
      <c r="CK99" s="219">
        <v>440248250.87370998</v>
      </c>
      <c r="CL99" s="219">
        <v>440681887.46818697</v>
      </c>
      <c r="CM99" s="219">
        <v>441333146.08974499</v>
      </c>
      <c r="CN99" s="219">
        <v>441333146.08974499</v>
      </c>
    </row>
    <row r="100" spans="1:92" x14ac:dyDescent="0.2">
      <c r="A100" s="224" t="s">
        <v>377</v>
      </c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19">
        <v>5100567.9230769202</v>
      </c>
      <c r="AC100" s="219">
        <v>5158096.3846153803</v>
      </c>
      <c r="AD100" s="219">
        <v>5215624.8461538404</v>
      </c>
      <c r="AE100" s="219">
        <v>5273153.3076922996</v>
      </c>
      <c r="AF100" s="219">
        <v>5330681.7692307597</v>
      </c>
      <c r="AG100" s="219">
        <v>5388210.2307692301</v>
      </c>
      <c r="AH100" s="219">
        <v>5445738.6923076902</v>
      </c>
      <c r="AI100" s="219">
        <v>5503267.1538461503</v>
      </c>
      <c r="AJ100" s="219">
        <v>5560795.6153846104</v>
      </c>
      <c r="AK100" s="219">
        <v>5618324.0769230695</v>
      </c>
      <c r="AL100" s="219">
        <v>5675852.5384615296</v>
      </c>
      <c r="AM100" s="219">
        <v>5733380.9999999898</v>
      </c>
      <c r="AN100" s="219">
        <v>5733380.9999999898</v>
      </c>
      <c r="AO100" s="219">
        <v>5733380.9999999898</v>
      </c>
      <c r="AP100" s="219">
        <v>5733380.9999999898</v>
      </c>
      <c r="AQ100" s="219">
        <v>5733380.9999999898</v>
      </c>
      <c r="AR100" s="219">
        <v>5733380.9999999898</v>
      </c>
      <c r="AS100" s="219">
        <v>5733380.9999999898</v>
      </c>
      <c r="AT100" s="219">
        <v>5733380.9999999898</v>
      </c>
      <c r="AU100" s="219">
        <v>5733380.9999999898</v>
      </c>
      <c r="AV100" s="219">
        <v>5733380.9999999898</v>
      </c>
      <c r="AW100" s="219">
        <v>5733380.9999999898</v>
      </c>
      <c r="AX100" s="219">
        <v>5733380.9999999898</v>
      </c>
      <c r="AY100" s="219">
        <v>5733380.9999999898</v>
      </c>
      <c r="AZ100" s="219">
        <v>5733380.9999999898</v>
      </c>
      <c r="BA100" s="219">
        <v>5733380.9999999898</v>
      </c>
      <c r="BB100" s="219">
        <v>5733380.9999999898</v>
      </c>
      <c r="BC100" s="219">
        <v>5733380.9999999898</v>
      </c>
      <c r="BD100" s="219">
        <v>5733380.9999999898</v>
      </c>
      <c r="BE100" s="219">
        <v>5733380.9999999898</v>
      </c>
      <c r="BF100" s="219">
        <v>5733380.9999999898</v>
      </c>
      <c r="BG100" s="219">
        <v>5733380.9999999898</v>
      </c>
      <c r="BH100" s="219">
        <v>5733380.9999999898</v>
      </c>
      <c r="BI100" s="219">
        <v>5733380.9999999898</v>
      </c>
      <c r="BJ100" s="219">
        <v>5733380.9999999898</v>
      </c>
      <c r="BK100" s="219">
        <v>5733380.9999999898</v>
      </c>
      <c r="BL100" s="219">
        <v>5733380.9999999898</v>
      </c>
      <c r="BM100" s="219">
        <v>5733380.9999999898</v>
      </c>
      <c r="BN100" s="219">
        <v>5733380.9999999898</v>
      </c>
      <c r="BO100" s="219">
        <v>5733380.9999999898</v>
      </c>
      <c r="BP100" s="219">
        <v>5733380.9999999898</v>
      </c>
      <c r="BQ100" s="219">
        <v>5733380.9999999898</v>
      </c>
      <c r="BR100" s="219">
        <v>5733380.9999999898</v>
      </c>
      <c r="BS100" s="219">
        <v>5733380.9999999898</v>
      </c>
      <c r="BT100" s="219">
        <v>5733380.9999999898</v>
      </c>
      <c r="BU100" s="219">
        <v>5733380.9999999898</v>
      </c>
      <c r="BV100" s="219">
        <v>5733380.9999999898</v>
      </c>
      <c r="BW100" s="219">
        <v>5733380.9999999898</v>
      </c>
      <c r="BX100" s="219">
        <v>5733380.9999999898</v>
      </c>
      <c r="BY100" s="219">
        <v>5733380.9999999898</v>
      </c>
      <c r="BZ100" s="219">
        <v>5733380.9999999898</v>
      </c>
      <c r="CA100" s="219">
        <v>5733380.9999999898</v>
      </c>
      <c r="CB100" s="219">
        <v>5733380.9999999898</v>
      </c>
      <c r="CC100" s="219">
        <v>5733380.9999999898</v>
      </c>
      <c r="CD100" s="219">
        <v>5733380.9999999898</v>
      </c>
      <c r="CE100" s="219">
        <v>5733380.9999999898</v>
      </c>
      <c r="CF100" s="219">
        <v>5733380.9999999898</v>
      </c>
      <c r="CG100" s="219">
        <v>5733380.9999999898</v>
      </c>
      <c r="CH100" s="219">
        <v>5733380.9999999898</v>
      </c>
      <c r="CI100" s="219">
        <v>5733380.9999999898</v>
      </c>
      <c r="CJ100" s="219">
        <v>5733380.9999999898</v>
      </c>
      <c r="CK100" s="219">
        <v>5733380.9999999898</v>
      </c>
      <c r="CL100" s="219">
        <v>5733380.9999999898</v>
      </c>
      <c r="CM100" s="219">
        <v>5733380.9999999898</v>
      </c>
      <c r="CN100" s="219">
        <v>5733380.9999999898</v>
      </c>
    </row>
    <row r="101" spans="1:92" x14ac:dyDescent="0.2">
      <c r="A101" s="224" t="s">
        <v>378</v>
      </c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19">
        <v>39571218.384615302</v>
      </c>
      <c r="AC101" s="219">
        <v>39574996.846153803</v>
      </c>
      <c r="AD101" s="219">
        <v>39578646.076922998</v>
      </c>
      <c r="AE101" s="219">
        <v>39578129.1538461</v>
      </c>
      <c r="AF101" s="219">
        <v>39577483</v>
      </c>
      <c r="AG101" s="219">
        <v>39576707.615384601</v>
      </c>
      <c r="AH101" s="219">
        <v>39575803</v>
      </c>
      <c r="AI101" s="219">
        <v>39573250.692307599</v>
      </c>
      <c r="AJ101" s="219">
        <v>39572087.615384601</v>
      </c>
      <c r="AK101" s="219">
        <v>39570795.307692297</v>
      </c>
      <c r="AL101" s="219">
        <v>39569373.769230701</v>
      </c>
      <c r="AM101" s="219">
        <v>39567823</v>
      </c>
      <c r="AN101" s="219">
        <v>39567823</v>
      </c>
      <c r="AO101" s="219">
        <v>39566143</v>
      </c>
      <c r="AP101" s="219">
        <v>39564462.999999903</v>
      </c>
      <c r="AQ101" s="219">
        <v>39562782.999999903</v>
      </c>
      <c r="AR101" s="219">
        <v>39561102.999999903</v>
      </c>
      <c r="AS101" s="219">
        <v>39559422.999999903</v>
      </c>
      <c r="AT101" s="219">
        <v>39557742.999999903</v>
      </c>
      <c r="AU101" s="219">
        <v>39556062.999999903</v>
      </c>
      <c r="AV101" s="219">
        <v>39554382.999999903</v>
      </c>
      <c r="AW101" s="219">
        <v>39552702.999999903</v>
      </c>
      <c r="AX101" s="219">
        <v>39551022.999999903</v>
      </c>
      <c r="AY101" s="219">
        <v>39549343</v>
      </c>
      <c r="AZ101" s="219">
        <v>39547662.999999903</v>
      </c>
      <c r="BA101" s="219">
        <v>39547662.999999903</v>
      </c>
      <c r="BB101" s="219">
        <v>39545982.999999903</v>
      </c>
      <c r="BC101" s="219">
        <v>39544302.999999903</v>
      </c>
      <c r="BD101" s="219">
        <v>39542622.999999903</v>
      </c>
      <c r="BE101" s="219">
        <v>39540942.999999903</v>
      </c>
      <c r="BF101" s="219">
        <v>39539263</v>
      </c>
      <c r="BG101" s="219">
        <v>39537582.999999903</v>
      </c>
      <c r="BH101" s="219">
        <v>39535902.999999903</v>
      </c>
      <c r="BI101" s="219">
        <v>39534222.999999903</v>
      </c>
      <c r="BJ101" s="219">
        <v>39532542.999999903</v>
      </c>
      <c r="BK101" s="219">
        <v>39530862.999999903</v>
      </c>
      <c r="BL101" s="219">
        <v>39529182.999999903</v>
      </c>
      <c r="BM101" s="219">
        <v>39527502.999999903</v>
      </c>
      <c r="BN101" s="219">
        <v>39527502.999999903</v>
      </c>
      <c r="BO101" s="219">
        <v>39525822.999999903</v>
      </c>
      <c r="BP101" s="219">
        <v>39524142.999999903</v>
      </c>
      <c r="BQ101" s="219">
        <v>39522462.999999903</v>
      </c>
      <c r="BR101" s="219">
        <v>39520782.999999903</v>
      </c>
      <c r="BS101" s="219">
        <v>39519102.999999903</v>
      </c>
      <c r="BT101" s="219">
        <v>39517422.999999903</v>
      </c>
      <c r="BU101" s="219">
        <v>39515742.999999903</v>
      </c>
      <c r="BV101" s="219">
        <v>39514062.999999903</v>
      </c>
      <c r="BW101" s="219">
        <v>39512382.999999903</v>
      </c>
      <c r="BX101" s="219">
        <v>39510702.999999903</v>
      </c>
      <c r="BY101" s="219">
        <v>39509022.999999903</v>
      </c>
      <c r="BZ101" s="219">
        <v>39507342.999999903</v>
      </c>
      <c r="CA101" s="219">
        <v>39507342.999999903</v>
      </c>
      <c r="CB101" s="219">
        <v>39505662.999999903</v>
      </c>
      <c r="CC101" s="219">
        <v>39503982.999999903</v>
      </c>
      <c r="CD101" s="219">
        <v>39502302.999999903</v>
      </c>
      <c r="CE101" s="219">
        <v>39500622.999999903</v>
      </c>
      <c r="CF101" s="219">
        <v>39498942.999999903</v>
      </c>
      <c r="CG101" s="219">
        <v>39497262.999999903</v>
      </c>
      <c r="CH101" s="219">
        <v>39495582.999999903</v>
      </c>
      <c r="CI101" s="219">
        <v>39493902.999999903</v>
      </c>
      <c r="CJ101" s="219">
        <v>39492222.999999903</v>
      </c>
      <c r="CK101" s="219">
        <v>39490542.999999903</v>
      </c>
      <c r="CL101" s="219">
        <v>39488862.999999903</v>
      </c>
      <c r="CM101" s="219">
        <v>39487182.999999903</v>
      </c>
      <c r="CN101" s="219">
        <v>39487182.999999903</v>
      </c>
    </row>
    <row r="102" spans="1:92" x14ac:dyDescent="0.2">
      <c r="A102" s="224" t="s">
        <v>379</v>
      </c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19">
        <v>13900154.615384599</v>
      </c>
      <c r="AC102" s="219">
        <v>15750593.076923</v>
      </c>
      <c r="AD102" s="219">
        <v>17601031.538461499</v>
      </c>
      <c r="AE102" s="219">
        <v>19451470</v>
      </c>
      <c r="AF102" s="219">
        <v>21301908.461538401</v>
      </c>
      <c r="AG102" s="219">
        <v>23152346.923076902</v>
      </c>
      <c r="AH102" s="219">
        <v>23330543.846153799</v>
      </c>
      <c r="AI102" s="219">
        <v>23502873.076923002</v>
      </c>
      <c r="AJ102" s="219">
        <v>23668773.846153799</v>
      </c>
      <c r="AK102" s="219">
        <v>23825474.615384601</v>
      </c>
      <c r="AL102" s="219">
        <v>23982300.769230701</v>
      </c>
      <c r="AM102" s="219">
        <v>24055700</v>
      </c>
      <c r="AN102" s="219">
        <v>24055700</v>
      </c>
      <c r="AO102" s="219">
        <v>24055700</v>
      </c>
      <c r="AP102" s="219">
        <v>24055700</v>
      </c>
      <c r="AQ102" s="219">
        <v>24055700</v>
      </c>
      <c r="AR102" s="219">
        <v>24055700</v>
      </c>
      <c r="AS102" s="219">
        <v>24055700</v>
      </c>
      <c r="AT102" s="219">
        <v>24055700</v>
      </c>
      <c r="AU102" s="219">
        <v>24055700</v>
      </c>
      <c r="AV102" s="219">
        <v>24055700</v>
      </c>
      <c r="AW102" s="219">
        <v>24055700</v>
      </c>
      <c r="AX102" s="219">
        <v>24055700</v>
      </c>
      <c r="AY102" s="219">
        <v>24055700</v>
      </c>
      <c r="AZ102" s="219">
        <v>24055700</v>
      </c>
      <c r="BA102" s="219">
        <v>24055700</v>
      </c>
      <c r="BB102" s="219">
        <v>24055700</v>
      </c>
      <c r="BC102" s="219">
        <v>24055700</v>
      </c>
      <c r="BD102" s="219">
        <v>24055700</v>
      </c>
      <c r="BE102" s="219">
        <v>24055700</v>
      </c>
      <c r="BF102" s="219">
        <v>24055700</v>
      </c>
      <c r="BG102" s="219">
        <v>24055700</v>
      </c>
      <c r="BH102" s="219">
        <v>24055700</v>
      </c>
      <c r="BI102" s="219">
        <v>24055700</v>
      </c>
      <c r="BJ102" s="219">
        <v>24055700</v>
      </c>
      <c r="BK102" s="219">
        <v>24055700</v>
      </c>
      <c r="BL102" s="219">
        <v>24055700</v>
      </c>
      <c r="BM102" s="219">
        <v>24055700</v>
      </c>
      <c r="BN102" s="219">
        <v>24055700</v>
      </c>
      <c r="BO102" s="219">
        <v>24055700</v>
      </c>
      <c r="BP102" s="219">
        <v>24055700</v>
      </c>
      <c r="BQ102" s="219">
        <v>24055700</v>
      </c>
      <c r="BR102" s="219">
        <v>24055700</v>
      </c>
      <c r="BS102" s="219">
        <v>24055700</v>
      </c>
      <c r="BT102" s="219">
        <v>24055700</v>
      </c>
      <c r="BU102" s="219">
        <v>24055700</v>
      </c>
      <c r="BV102" s="219">
        <v>24055700</v>
      </c>
      <c r="BW102" s="219">
        <v>24055700</v>
      </c>
      <c r="BX102" s="219">
        <v>24055700</v>
      </c>
      <c r="BY102" s="219">
        <v>24055700</v>
      </c>
      <c r="BZ102" s="219">
        <v>24055700</v>
      </c>
      <c r="CA102" s="219">
        <v>24055700</v>
      </c>
      <c r="CB102" s="219">
        <v>24055700</v>
      </c>
      <c r="CC102" s="219">
        <v>24055700</v>
      </c>
      <c r="CD102" s="219">
        <v>24055700</v>
      </c>
      <c r="CE102" s="219">
        <v>24055700</v>
      </c>
      <c r="CF102" s="219">
        <v>24055700</v>
      </c>
      <c r="CG102" s="219">
        <v>24055700</v>
      </c>
      <c r="CH102" s="219">
        <v>24055700</v>
      </c>
      <c r="CI102" s="219">
        <v>24055700</v>
      </c>
      <c r="CJ102" s="219">
        <v>24055700</v>
      </c>
      <c r="CK102" s="219">
        <v>24055700</v>
      </c>
      <c r="CL102" s="219">
        <v>24055700</v>
      </c>
      <c r="CM102" s="219">
        <v>24055700</v>
      </c>
      <c r="CN102" s="219">
        <v>24055700</v>
      </c>
    </row>
    <row r="103" spans="1:92" x14ac:dyDescent="0.2">
      <c r="A103" s="224" t="s">
        <v>380</v>
      </c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19">
        <v>9899394.3784615304</v>
      </c>
      <c r="AC103" s="219">
        <v>9899394.3784615304</v>
      </c>
      <c r="AD103" s="219">
        <v>9899394.3784615304</v>
      </c>
      <c r="AE103" s="219">
        <v>8909397.6976922993</v>
      </c>
      <c r="AF103" s="219">
        <v>7919973.4461538401</v>
      </c>
      <c r="AG103" s="219">
        <v>6929976.7653846098</v>
      </c>
      <c r="AH103" s="219">
        <v>5939980.0846153796</v>
      </c>
      <c r="AI103" s="219">
        <v>4949983.4038461503</v>
      </c>
      <c r="AJ103" s="219">
        <v>3959986.72307692</v>
      </c>
      <c r="AK103" s="219">
        <v>2969990.0423076898</v>
      </c>
      <c r="AL103" s="219">
        <v>1979993.36153846</v>
      </c>
      <c r="AM103" s="219">
        <v>989996.68076923001</v>
      </c>
      <c r="AN103" s="219">
        <v>989996.68076923001</v>
      </c>
      <c r="AO103" s="219">
        <v>0</v>
      </c>
      <c r="AP103" s="219">
        <v>0</v>
      </c>
      <c r="AQ103" s="219">
        <v>0</v>
      </c>
      <c r="AR103" s="219">
        <v>0</v>
      </c>
      <c r="AS103" s="219">
        <v>0</v>
      </c>
      <c r="AT103" s="219">
        <v>0</v>
      </c>
      <c r="AU103" s="219">
        <v>0</v>
      </c>
      <c r="AV103" s="219">
        <v>0</v>
      </c>
      <c r="AW103" s="219">
        <v>0</v>
      </c>
      <c r="AX103" s="219">
        <v>0</v>
      </c>
      <c r="AY103" s="219">
        <v>0</v>
      </c>
      <c r="AZ103" s="219">
        <v>0</v>
      </c>
      <c r="BA103" s="219">
        <v>0</v>
      </c>
      <c r="BB103" s="219">
        <v>0</v>
      </c>
      <c r="BC103" s="219">
        <v>0</v>
      </c>
      <c r="BD103" s="219">
        <v>0</v>
      </c>
      <c r="BE103" s="219">
        <v>0</v>
      </c>
      <c r="BF103" s="219">
        <v>0</v>
      </c>
      <c r="BG103" s="219">
        <v>0</v>
      </c>
      <c r="BH103" s="219">
        <v>0</v>
      </c>
      <c r="BI103" s="219">
        <v>0</v>
      </c>
      <c r="BJ103" s="219">
        <v>0</v>
      </c>
      <c r="BK103" s="219">
        <v>0</v>
      </c>
      <c r="BL103" s="219">
        <v>0</v>
      </c>
      <c r="BM103" s="219">
        <v>0</v>
      </c>
      <c r="BN103" s="219">
        <v>0</v>
      </c>
      <c r="BO103" s="219">
        <v>0</v>
      </c>
      <c r="BP103" s="219">
        <v>0</v>
      </c>
      <c r="BQ103" s="219">
        <v>0</v>
      </c>
      <c r="BR103" s="219">
        <v>0</v>
      </c>
      <c r="BS103" s="219">
        <v>0</v>
      </c>
      <c r="BT103" s="219">
        <v>0</v>
      </c>
      <c r="BU103" s="219">
        <v>0</v>
      </c>
      <c r="BV103" s="219">
        <v>0</v>
      </c>
      <c r="BW103" s="219">
        <v>0</v>
      </c>
      <c r="BX103" s="219">
        <v>0</v>
      </c>
      <c r="BY103" s="219">
        <v>0</v>
      </c>
      <c r="BZ103" s="219">
        <v>0</v>
      </c>
      <c r="CA103" s="219">
        <v>0</v>
      </c>
      <c r="CB103" s="219">
        <v>0</v>
      </c>
      <c r="CC103" s="219">
        <v>0</v>
      </c>
      <c r="CD103" s="219">
        <v>0</v>
      </c>
      <c r="CE103" s="219">
        <v>0</v>
      </c>
      <c r="CF103" s="219">
        <v>0</v>
      </c>
      <c r="CG103" s="219">
        <v>0</v>
      </c>
      <c r="CH103" s="219">
        <v>0</v>
      </c>
      <c r="CI103" s="219">
        <v>0</v>
      </c>
      <c r="CJ103" s="219">
        <v>0</v>
      </c>
      <c r="CK103" s="219">
        <v>0</v>
      </c>
      <c r="CL103" s="219">
        <v>0</v>
      </c>
      <c r="CM103" s="219">
        <v>0</v>
      </c>
      <c r="CN103" s="219">
        <v>0</v>
      </c>
    </row>
    <row r="104" spans="1:92" x14ac:dyDescent="0.2">
      <c r="A104" s="224" t="s">
        <v>381</v>
      </c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19">
        <v>0</v>
      </c>
      <c r="AC104" s="219">
        <v>0</v>
      </c>
      <c r="AD104" s="219">
        <v>0</v>
      </c>
      <c r="AE104" s="219">
        <v>0</v>
      </c>
      <c r="AF104" s="219">
        <v>0</v>
      </c>
      <c r="AG104" s="219">
        <v>0</v>
      </c>
      <c r="AH104" s="219">
        <v>0</v>
      </c>
      <c r="AI104" s="219">
        <v>0</v>
      </c>
      <c r="AJ104" s="219">
        <v>0</v>
      </c>
      <c r="AK104" s="219">
        <v>0</v>
      </c>
      <c r="AL104" s="219">
        <v>0</v>
      </c>
      <c r="AM104" s="219">
        <v>0</v>
      </c>
      <c r="AN104" s="219">
        <v>0</v>
      </c>
      <c r="AO104" s="219">
        <v>0</v>
      </c>
      <c r="AP104" s="219">
        <v>0</v>
      </c>
      <c r="AQ104" s="219">
        <v>0</v>
      </c>
      <c r="AR104" s="219">
        <v>0</v>
      </c>
      <c r="AS104" s="219">
        <v>0</v>
      </c>
      <c r="AT104" s="219">
        <v>0</v>
      </c>
      <c r="AU104" s="219">
        <v>0</v>
      </c>
      <c r="AV104" s="219">
        <v>0</v>
      </c>
      <c r="AW104" s="219">
        <v>0</v>
      </c>
      <c r="AX104" s="219">
        <v>0</v>
      </c>
      <c r="AY104" s="219">
        <v>0</v>
      </c>
      <c r="AZ104" s="219">
        <v>0</v>
      </c>
      <c r="BA104" s="219">
        <v>0</v>
      </c>
      <c r="BB104" s="219">
        <v>0</v>
      </c>
      <c r="BC104" s="219">
        <v>0</v>
      </c>
      <c r="BD104" s="219">
        <v>0</v>
      </c>
      <c r="BE104" s="219">
        <v>0</v>
      </c>
      <c r="BF104" s="219">
        <v>0</v>
      </c>
      <c r="BG104" s="219">
        <v>0</v>
      </c>
      <c r="BH104" s="219">
        <v>0</v>
      </c>
      <c r="BI104" s="219">
        <v>0</v>
      </c>
      <c r="BJ104" s="219">
        <v>0</v>
      </c>
      <c r="BK104" s="219">
        <v>0</v>
      </c>
      <c r="BL104" s="219">
        <v>0</v>
      </c>
      <c r="BM104" s="219">
        <v>0</v>
      </c>
      <c r="BN104" s="219">
        <v>0</v>
      </c>
      <c r="BO104" s="219">
        <v>0</v>
      </c>
      <c r="BP104" s="219">
        <v>0</v>
      </c>
      <c r="BQ104" s="219">
        <v>0</v>
      </c>
      <c r="BR104" s="219">
        <v>0</v>
      </c>
      <c r="BS104" s="219">
        <v>0</v>
      </c>
      <c r="BT104" s="219">
        <v>0</v>
      </c>
      <c r="BU104" s="219">
        <v>0</v>
      </c>
      <c r="BV104" s="219">
        <v>0</v>
      </c>
      <c r="BW104" s="219">
        <v>0</v>
      </c>
      <c r="BX104" s="219">
        <v>0</v>
      </c>
      <c r="BY104" s="219">
        <v>0</v>
      </c>
      <c r="BZ104" s="219">
        <v>0</v>
      </c>
      <c r="CA104" s="219">
        <v>0</v>
      </c>
      <c r="CB104" s="219">
        <v>0</v>
      </c>
      <c r="CC104" s="219">
        <v>0</v>
      </c>
      <c r="CD104" s="219">
        <v>0</v>
      </c>
      <c r="CE104" s="219">
        <v>0</v>
      </c>
      <c r="CF104" s="219">
        <v>0</v>
      </c>
      <c r="CG104" s="219">
        <v>0</v>
      </c>
      <c r="CH104" s="219">
        <v>0</v>
      </c>
      <c r="CI104" s="219">
        <v>0</v>
      </c>
      <c r="CJ104" s="219">
        <v>0</v>
      </c>
      <c r="CK104" s="219">
        <v>0</v>
      </c>
      <c r="CL104" s="219">
        <v>0</v>
      </c>
      <c r="CM104" s="219">
        <v>0</v>
      </c>
      <c r="CN104" s="219">
        <v>0</v>
      </c>
    </row>
    <row r="105" spans="1:92" x14ac:dyDescent="0.2">
      <c r="A105" s="224" t="s">
        <v>382</v>
      </c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19">
        <v>0</v>
      </c>
      <c r="AC105" s="219">
        <v>0</v>
      </c>
      <c r="AD105" s="219">
        <v>0</v>
      </c>
      <c r="AE105" s="219">
        <v>0</v>
      </c>
      <c r="AF105" s="219">
        <v>0</v>
      </c>
      <c r="AG105" s="219">
        <v>0</v>
      </c>
      <c r="AH105" s="219">
        <v>0</v>
      </c>
      <c r="AI105" s="219">
        <v>0</v>
      </c>
      <c r="AJ105" s="219">
        <v>0</v>
      </c>
      <c r="AK105" s="219">
        <v>0</v>
      </c>
      <c r="AL105" s="219">
        <v>0</v>
      </c>
      <c r="AM105" s="219">
        <v>0</v>
      </c>
      <c r="AN105" s="219">
        <v>0</v>
      </c>
      <c r="AO105" s="219">
        <v>0</v>
      </c>
      <c r="AP105" s="219">
        <v>0</v>
      </c>
      <c r="AQ105" s="219">
        <v>0</v>
      </c>
      <c r="AR105" s="219">
        <v>0</v>
      </c>
      <c r="AS105" s="219">
        <v>0</v>
      </c>
      <c r="AT105" s="219">
        <v>0</v>
      </c>
      <c r="AU105" s="219">
        <v>0</v>
      </c>
      <c r="AV105" s="219">
        <v>0</v>
      </c>
      <c r="AW105" s="219">
        <v>0</v>
      </c>
      <c r="AX105" s="219">
        <v>0</v>
      </c>
      <c r="AY105" s="219">
        <v>0</v>
      </c>
      <c r="AZ105" s="219">
        <v>0</v>
      </c>
      <c r="BA105" s="219">
        <v>0</v>
      </c>
      <c r="BB105" s="219">
        <v>0</v>
      </c>
      <c r="BC105" s="219">
        <v>0</v>
      </c>
      <c r="BD105" s="219">
        <v>0</v>
      </c>
      <c r="BE105" s="219">
        <v>0</v>
      </c>
      <c r="BF105" s="219">
        <v>0</v>
      </c>
      <c r="BG105" s="219">
        <v>0</v>
      </c>
      <c r="BH105" s="219">
        <v>0</v>
      </c>
      <c r="BI105" s="219">
        <v>0</v>
      </c>
      <c r="BJ105" s="219">
        <v>0</v>
      </c>
      <c r="BK105" s="219">
        <v>0</v>
      </c>
      <c r="BL105" s="219">
        <v>0</v>
      </c>
      <c r="BM105" s="219">
        <v>0</v>
      </c>
      <c r="BN105" s="219">
        <v>0</v>
      </c>
      <c r="BO105" s="219">
        <v>0</v>
      </c>
      <c r="BP105" s="219">
        <v>0</v>
      </c>
      <c r="BQ105" s="219">
        <v>0</v>
      </c>
      <c r="BR105" s="219">
        <v>0</v>
      </c>
      <c r="BS105" s="219">
        <v>0</v>
      </c>
      <c r="BT105" s="219">
        <v>0</v>
      </c>
      <c r="BU105" s="219">
        <v>0</v>
      </c>
      <c r="BV105" s="219">
        <v>0</v>
      </c>
      <c r="BW105" s="219">
        <v>0</v>
      </c>
      <c r="BX105" s="219">
        <v>0</v>
      </c>
      <c r="BY105" s="219">
        <v>0</v>
      </c>
      <c r="BZ105" s="219">
        <v>0</v>
      </c>
      <c r="CA105" s="219">
        <v>0</v>
      </c>
      <c r="CB105" s="219">
        <v>0</v>
      </c>
      <c r="CC105" s="219">
        <v>0</v>
      </c>
      <c r="CD105" s="219">
        <v>0</v>
      </c>
      <c r="CE105" s="219">
        <v>0</v>
      </c>
      <c r="CF105" s="219">
        <v>0</v>
      </c>
      <c r="CG105" s="219">
        <v>0</v>
      </c>
      <c r="CH105" s="219">
        <v>0</v>
      </c>
      <c r="CI105" s="219">
        <v>0</v>
      </c>
      <c r="CJ105" s="219">
        <v>0</v>
      </c>
      <c r="CK105" s="219">
        <v>0</v>
      </c>
      <c r="CL105" s="219">
        <v>0</v>
      </c>
      <c r="CM105" s="219">
        <v>0</v>
      </c>
      <c r="CN105" s="219">
        <v>0</v>
      </c>
    </row>
    <row r="106" spans="1:92" x14ac:dyDescent="0.2">
      <c r="A106" s="224" t="s">
        <v>383</v>
      </c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19">
        <v>0</v>
      </c>
      <c r="AC106" s="219">
        <v>0</v>
      </c>
      <c r="AD106" s="219">
        <v>0</v>
      </c>
      <c r="AE106" s="219">
        <v>0</v>
      </c>
      <c r="AF106" s="219">
        <v>0</v>
      </c>
      <c r="AG106" s="219">
        <v>0</v>
      </c>
      <c r="AH106" s="219">
        <v>0</v>
      </c>
      <c r="AI106" s="219">
        <v>0</v>
      </c>
      <c r="AJ106" s="219">
        <v>0</v>
      </c>
      <c r="AK106" s="219">
        <v>0</v>
      </c>
      <c r="AL106" s="219">
        <v>0</v>
      </c>
      <c r="AM106" s="219">
        <v>0</v>
      </c>
      <c r="AN106" s="219">
        <v>0</v>
      </c>
      <c r="AO106" s="219">
        <v>0</v>
      </c>
      <c r="AP106" s="219">
        <v>0</v>
      </c>
      <c r="AQ106" s="219">
        <v>0</v>
      </c>
      <c r="AR106" s="219">
        <v>0</v>
      </c>
      <c r="AS106" s="219">
        <v>0</v>
      </c>
      <c r="AT106" s="219">
        <v>0</v>
      </c>
      <c r="AU106" s="219">
        <v>0</v>
      </c>
      <c r="AV106" s="219">
        <v>0</v>
      </c>
      <c r="AW106" s="219">
        <v>0</v>
      </c>
      <c r="AX106" s="219">
        <v>0</v>
      </c>
      <c r="AY106" s="219">
        <v>0</v>
      </c>
      <c r="AZ106" s="219">
        <v>0</v>
      </c>
      <c r="BA106" s="219">
        <v>0</v>
      </c>
      <c r="BB106" s="219">
        <v>0</v>
      </c>
      <c r="BC106" s="219">
        <v>0</v>
      </c>
      <c r="BD106" s="219">
        <v>0</v>
      </c>
      <c r="BE106" s="219">
        <v>0</v>
      </c>
      <c r="BF106" s="219">
        <v>0</v>
      </c>
      <c r="BG106" s="219">
        <v>0</v>
      </c>
      <c r="BH106" s="219">
        <v>0</v>
      </c>
      <c r="BI106" s="219">
        <v>0</v>
      </c>
      <c r="BJ106" s="219">
        <v>0</v>
      </c>
      <c r="BK106" s="219">
        <v>0</v>
      </c>
      <c r="BL106" s="219">
        <v>0</v>
      </c>
      <c r="BM106" s="219">
        <v>0</v>
      </c>
      <c r="BN106" s="219">
        <v>0</v>
      </c>
      <c r="BO106" s="219">
        <v>0</v>
      </c>
      <c r="BP106" s="219">
        <v>0</v>
      </c>
      <c r="BQ106" s="219">
        <v>0</v>
      </c>
      <c r="BR106" s="219">
        <v>0</v>
      </c>
      <c r="BS106" s="219">
        <v>0</v>
      </c>
      <c r="BT106" s="219">
        <v>0</v>
      </c>
      <c r="BU106" s="219">
        <v>0</v>
      </c>
      <c r="BV106" s="219">
        <v>0</v>
      </c>
      <c r="BW106" s="219">
        <v>0</v>
      </c>
      <c r="BX106" s="219">
        <v>0</v>
      </c>
      <c r="BY106" s="219">
        <v>0</v>
      </c>
      <c r="BZ106" s="219">
        <v>0</v>
      </c>
      <c r="CA106" s="219">
        <v>0</v>
      </c>
      <c r="CB106" s="219">
        <v>0</v>
      </c>
      <c r="CC106" s="219">
        <v>0</v>
      </c>
      <c r="CD106" s="219">
        <v>0</v>
      </c>
      <c r="CE106" s="219">
        <v>0</v>
      </c>
      <c r="CF106" s="219">
        <v>0</v>
      </c>
      <c r="CG106" s="219">
        <v>0</v>
      </c>
      <c r="CH106" s="219">
        <v>0</v>
      </c>
      <c r="CI106" s="219">
        <v>0</v>
      </c>
      <c r="CJ106" s="219">
        <v>0</v>
      </c>
      <c r="CK106" s="219">
        <v>0</v>
      </c>
      <c r="CL106" s="219">
        <v>0</v>
      </c>
      <c r="CM106" s="219">
        <v>0</v>
      </c>
      <c r="CN106" s="219">
        <v>0</v>
      </c>
    </row>
    <row r="107" spans="1:92" x14ac:dyDescent="0.2">
      <c r="A107" s="224" t="s">
        <v>384</v>
      </c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19">
        <v>2411980.9107692302</v>
      </c>
      <c r="AC107" s="219">
        <v>2210982.5015384601</v>
      </c>
      <c r="AD107" s="219">
        <v>2009984.0923076901</v>
      </c>
      <c r="AE107" s="219">
        <v>1808985.68307692</v>
      </c>
      <c r="AF107" s="219">
        <v>1607987.2738461499</v>
      </c>
      <c r="AG107" s="219">
        <v>1406988.8646153801</v>
      </c>
      <c r="AH107" s="219">
        <v>1205990.45538461</v>
      </c>
      <c r="AI107" s="219">
        <v>1004992.04615384</v>
      </c>
      <c r="AJ107" s="219">
        <v>803993.636923076</v>
      </c>
      <c r="AK107" s="219">
        <v>602995.22769230697</v>
      </c>
      <c r="AL107" s="219">
        <v>401996.818461538</v>
      </c>
      <c r="AM107" s="219">
        <v>200998.409230769</v>
      </c>
      <c r="AN107" s="219">
        <v>200998.409230769</v>
      </c>
      <c r="AO107" s="219">
        <v>0</v>
      </c>
      <c r="AP107" s="219">
        <v>0</v>
      </c>
      <c r="AQ107" s="219">
        <v>0</v>
      </c>
      <c r="AR107" s="219">
        <v>0</v>
      </c>
      <c r="AS107" s="219">
        <v>0</v>
      </c>
      <c r="AT107" s="219">
        <v>0</v>
      </c>
      <c r="AU107" s="219">
        <v>0</v>
      </c>
      <c r="AV107" s="219">
        <v>0</v>
      </c>
      <c r="AW107" s="219">
        <v>0</v>
      </c>
      <c r="AX107" s="219">
        <v>0</v>
      </c>
      <c r="AY107" s="219">
        <v>0</v>
      </c>
      <c r="AZ107" s="219">
        <v>0</v>
      </c>
      <c r="BA107" s="219">
        <v>0</v>
      </c>
      <c r="BB107" s="219">
        <v>0</v>
      </c>
      <c r="BC107" s="219">
        <v>0</v>
      </c>
      <c r="BD107" s="219">
        <v>0</v>
      </c>
      <c r="BE107" s="219">
        <v>0</v>
      </c>
      <c r="BF107" s="219">
        <v>0</v>
      </c>
      <c r="BG107" s="219">
        <v>0</v>
      </c>
      <c r="BH107" s="219">
        <v>0</v>
      </c>
      <c r="BI107" s="219">
        <v>0</v>
      </c>
      <c r="BJ107" s="219">
        <v>0</v>
      </c>
      <c r="BK107" s="219">
        <v>0</v>
      </c>
      <c r="BL107" s="219">
        <v>0</v>
      </c>
      <c r="BM107" s="219">
        <v>0</v>
      </c>
      <c r="BN107" s="219">
        <v>0</v>
      </c>
      <c r="BO107" s="219">
        <v>0</v>
      </c>
      <c r="BP107" s="219">
        <v>0</v>
      </c>
      <c r="BQ107" s="219">
        <v>0</v>
      </c>
      <c r="BR107" s="219">
        <v>0</v>
      </c>
      <c r="BS107" s="219">
        <v>0</v>
      </c>
      <c r="BT107" s="219">
        <v>0</v>
      </c>
      <c r="BU107" s="219">
        <v>0</v>
      </c>
      <c r="BV107" s="219">
        <v>0</v>
      </c>
      <c r="BW107" s="219">
        <v>0</v>
      </c>
      <c r="BX107" s="219">
        <v>0</v>
      </c>
      <c r="BY107" s="219">
        <v>0</v>
      </c>
      <c r="BZ107" s="219">
        <v>0</v>
      </c>
      <c r="CA107" s="219">
        <v>0</v>
      </c>
      <c r="CB107" s="219">
        <v>0</v>
      </c>
      <c r="CC107" s="219">
        <v>0</v>
      </c>
      <c r="CD107" s="219">
        <v>0</v>
      </c>
      <c r="CE107" s="219">
        <v>0</v>
      </c>
      <c r="CF107" s="219">
        <v>0</v>
      </c>
      <c r="CG107" s="219">
        <v>0</v>
      </c>
      <c r="CH107" s="219">
        <v>0</v>
      </c>
      <c r="CI107" s="219">
        <v>0</v>
      </c>
      <c r="CJ107" s="219">
        <v>0</v>
      </c>
      <c r="CK107" s="219">
        <v>0</v>
      </c>
      <c r="CL107" s="219">
        <v>0</v>
      </c>
      <c r="CM107" s="219">
        <v>0</v>
      </c>
      <c r="CN107" s="219">
        <v>0</v>
      </c>
    </row>
    <row r="108" spans="1:92" x14ac:dyDescent="0.2">
      <c r="A108" s="224" t="s">
        <v>385</v>
      </c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19">
        <v>3989146.1999999899</v>
      </c>
      <c r="AC108" s="219">
        <v>3656681.63076923</v>
      </c>
      <c r="AD108" s="219">
        <v>3324256.0430769199</v>
      </c>
      <c r="AE108" s="219">
        <v>2991830.4369230699</v>
      </c>
      <c r="AF108" s="219">
        <v>2659404.8492307598</v>
      </c>
      <c r="AG108" s="219">
        <v>2326979.24307692</v>
      </c>
      <c r="AH108" s="219">
        <v>1994553.6369230701</v>
      </c>
      <c r="AI108" s="219">
        <v>1662128.0307692301</v>
      </c>
      <c r="AJ108" s="219">
        <v>1329702.4246153799</v>
      </c>
      <c r="AK108" s="219">
        <v>997276.81846153794</v>
      </c>
      <c r="AL108" s="219">
        <v>664851.21230769204</v>
      </c>
      <c r="AM108" s="219">
        <v>332425.60615384602</v>
      </c>
      <c r="AN108" s="219">
        <v>332425.60615384602</v>
      </c>
      <c r="AO108" s="219">
        <v>0</v>
      </c>
      <c r="AP108" s="219">
        <v>0</v>
      </c>
      <c r="AQ108" s="219">
        <v>0</v>
      </c>
      <c r="AR108" s="219">
        <v>0</v>
      </c>
      <c r="AS108" s="219">
        <v>0</v>
      </c>
      <c r="AT108" s="219">
        <v>0</v>
      </c>
      <c r="AU108" s="219">
        <v>0</v>
      </c>
      <c r="AV108" s="219">
        <v>0</v>
      </c>
      <c r="AW108" s="219">
        <v>0</v>
      </c>
      <c r="AX108" s="219">
        <v>0</v>
      </c>
      <c r="AY108" s="219">
        <v>0</v>
      </c>
      <c r="AZ108" s="219">
        <v>0</v>
      </c>
      <c r="BA108" s="219">
        <v>0</v>
      </c>
      <c r="BB108" s="219">
        <v>0</v>
      </c>
      <c r="BC108" s="219">
        <v>0</v>
      </c>
      <c r="BD108" s="219">
        <v>0</v>
      </c>
      <c r="BE108" s="219">
        <v>0</v>
      </c>
      <c r="BF108" s="219">
        <v>0</v>
      </c>
      <c r="BG108" s="219">
        <v>0</v>
      </c>
      <c r="BH108" s="219">
        <v>0</v>
      </c>
      <c r="BI108" s="219">
        <v>0</v>
      </c>
      <c r="BJ108" s="219">
        <v>0</v>
      </c>
      <c r="BK108" s="219">
        <v>0</v>
      </c>
      <c r="BL108" s="219">
        <v>0</v>
      </c>
      <c r="BM108" s="219">
        <v>0</v>
      </c>
      <c r="BN108" s="219">
        <v>0</v>
      </c>
      <c r="BO108" s="219">
        <v>0</v>
      </c>
      <c r="BP108" s="219">
        <v>0</v>
      </c>
      <c r="BQ108" s="219">
        <v>0</v>
      </c>
      <c r="BR108" s="219">
        <v>0</v>
      </c>
      <c r="BS108" s="219">
        <v>0</v>
      </c>
      <c r="BT108" s="219">
        <v>0</v>
      </c>
      <c r="BU108" s="219">
        <v>0</v>
      </c>
      <c r="BV108" s="219">
        <v>0</v>
      </c>
      <c r="BW108" s="219">
        <v>0</v>
      </c>
      <c r="BX108" s="219">
        <v>0</v>
      </c>
      <c r="BY108" s="219">
        <v>0</v>
      </c>
      <c r="BZ108" s="219">
        <v>0</v>
      </c>
      <c r="CA108" s="219">
        <v>0</v>
      </c>
      <c r="CB108" s="219">
        <v>0</v>
      </c>
      <c r="CC108" s="219">
        <v>0</v>
      </c>
      <c r="CD108" s="219">
        <v>0</v>
      </c>
      <c r="CE108" s="219">
        <v>0</v>
      </c>
      <c r="CF108" s="219">
        <v>0</v>
      </c>
      <c r="CG108" s="219">
        <v>0</v>
      </c>
      <c r="CH108" s="219">
        <v>0</v>
      </c>
      <c r="CI108" s="219">
        <v>0</v>
      </c>
      <c r="CJ108" s="219">
        <v>0</v>
      </c>
      <c r="CK108" s="219">
        <v>0</v>
      </c>
      <c r="CL108" s="219">
        <v>0</v>
      </c>
      <c r="CM108" s="219">
        <v>0</v>
      </c>
      <c r="CN108" s="219">
        <v>0</v>
      </c>
    </row>
    <row r="109" spans="1:92" x14ac:dyDescent="0.2">
      <c r="A109" s="223" t="s">
        <v>386</v>
      </c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19">
        <v>-16300521.4892307</v>
      </c>
      <c r="AC109" s="219">
        <v>-15767058.5107692</v>
      </c>
      <c r="AD109" s="219">
        <v>-15233634.513846099</v>
      </c>
      <c r="AE109" s="219">
        <v>-13710213.8176923</v>
      </c>
      <c r="AF109" s="219">
        <v>-12187365.5692307</v>
      </c>
      <c r="AG109" s="219">
        <v>-10663944.873076901</v>
      </c>
      <c r="AH109" s="219">
        <v>-9140524.1769230701</v>
      </c>
      <c r="AI109" s="219">
        <v>-7617103.4807692301</v>
      </c>
      <c r="AJ109" s="219">
        <v>-6093682.7846153798</v>
      </c>
      <c r="AK109" s="219">
        <v>-4570262.0884615304</v>
      </c>
      <c r="AL109" s="219">
        <v>-3046841.3923076899</v>
      </c>
      <c r="AM109" s="219">
        <v>-1523420.6961538401</v>
      </c>
      <c r="AN109" s="219">
        <v>-1523420.6961538401</v>
      </c>
      <c r="AO109" s="219">
        <v>0</v>
      </c>
      <c r="AP109" s="219">
        <v>0</v>
      </c>
      <c r="AQ109" s="219">
        <v>0</v>
      </c>
      <c r="AR109" s="219">
        <v>0</v>
      </c>
      <c r="AS109" s="219">
        <v>0</v>
      </c>
      <c r="AT109" s="219">
        <v>0</v>
      </c>
      <c r="AU109" s="219">
        <v>0</v>
      </c>
      <c r="AV109" s="219">
        <v>0</v>
      </c>
      <c r="AW109" s="219">
        <v>0</v>
      </c>
      <c r="AX109" s="219">
        <v>0</v>
      </c>
      <c r="AY109" s="219">
        <v>0</v>
      </c>
      <c r="AZ109" s="219">
        <v>0</v>
      </c>
      <c r="BA109" s="219">
        <v>0</v>
      </c>
      <c r="BB109" s="219">
        <v>0</v>
      </c>
      <c r="BC109" s="219">
        <v>0</v>
      </c>
      <c r="BD109" s="219">
        <v>0</v>
      </c>
      <c r="BE109" s="219">
        <v>0</v>
      </c>
      <c r="BF109" s="219">
        <v>0</v>
      </c>
      <c r="BG109" s="219">
        <v>0</v>
      </c>
      <c r="BH109" s="219">
        <v>0</v>
      </c>
      <c r="BI109" s="219">
        <v>0</v>
      </c>
      <c r="BJ109" s="219">
        <v>0</v>
      </c>
      <c r="BK109" s="219">
        <v>0</v>
      </c>
      <c r="BL109" s="219">
        <v>0</v>
      </c>
      <c r="BM109" s="219">
        <v>0</v>
      </c>
      <c r="BN109" s="219">
        <v>0</v>
      </c>
      <c r="BO109" s="219">
        <v>0</v>
      </c>
      <c r="BP109" s="219">
        <v>0</v>
      </c>
      <c r="BQ109" s="219">
        <v>0</v>
      </c>
      <c r="BR109" s="219">
        <v>0</v>
      </c>
      <c r="BS109" s="219">
        <v>0</v>
      </c>
      <c r="BT109" s="219">
        <v>0</v>
      </c>
      <c r="BU109" s="219">
        <v>0</v>
      </c>
      <c r="BV109" s="219">
        <v>0</v>
      </c>
      <c r="BW109" s="219">
        <v>0</v>
      </c>
      <c r="BX109" s="219">
        <v>0</v>
      </c>
      <c r="BY109" s="219">
        <v>0</v>
      </c>
      <c r="BZ109" s="219">
        <v>0</v>
      </c>
      <c r="CA109" s="219">
        <v>0</v>
      </c>
      <c r="CB109" s="219">
        <v>0</v>
      </c>
      <c r="CC109" s="219">
        <v>0</v>
      </c>
      <c r="CD109" s="219">
        <v>0</v>
      </c>
      <c r="CE109" s="219">
        <v>0</v>
      </c>
      <c r="CF109" s="219">
        <v>0</v>
      </c>
      <c r="CG109" s="219">
        <v>0</v>
      </c>
      <c r="CH109" s="219">
        <v>0</v>
      </c>
      <c r="CI109" s="219">
        <v>0</v>
      </c>
      <c r="CJ109" s="219">
        <v>0</v>
      </c>
      <c r="CK109" s="219">
        <v>0</v>
      </c>
      <c r="CL109" s="219">
        <v>0</v>
      </c>
      <c r="CM109" s="219">
        <v>0</v>
      </c>
      <c r="CN109" s="219">
        <v>0</v>
      </c>
    </row>
    <row r="110" spans="1:92" x14ac:dyDescent="0.2">
      <c r="A110" s="224" t="s">
        <v>387</v>
      </c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19">
        <v>3085820.38295857</v>
      </c>
      <c r="AC110" s="219">
        <v>6171640.7659171503</v>
      </c>
      <c r="AD110" s="219">
        <v>9257461.1488757301</v>
      </c>
      <c r="AE110" s="219">
        <v>12344607.4549112</v>
      </c>
      <c r="AF110" s="219">
        <v>15431753.7609467</v>
      </c>
      <c r="AG110" s="219">
        <v>18518900.066982199</v>
      </c>
      <c r="AH110" s="219">
        <v>21612013.373017699</v>
      </c>
      <c r="AI110" s="219">
        <v>24711093.679053199</v>
      </c>
      <c r="AJ110" s="219">
        <v>27823433.9081656</v>
      </c>
      <c r="AK110" s="219">
        <v>30935774.137278002</v>
      </c>
      <c r="AL110" s="219">
        <v>34048114.366390496</v>
      </c>
      <c r="AM110" s="219">
        <v>37186974.441656701</v>
      </c>
      <c r="AN110" s="219">
        <v>37186974.441656701</v>
      </c>
      <c r="AO110" s="219">
        <v>40261619.670769103</v>
      </c>
      <c r="AP110" s="219">
        <v>40250444.516923003</v>
      </c>
      <c r="AQ110" s="219">
        <v>40239269.363076799</v>
      </c>
      <c r="AR110" s="219">
        <v>40228094.209230699</v>
      </c>
      <c r="AS110" s="219">
        <v>40215593.132307597</v>
      </c>
      <c r="AT110" s="219">
        <v>40203092.055384502</v>
      </c>
      <c r="AU110" s="219">
        <v>40190590.978461497</v>
      </c>
      <c r="AV110" s="219">
        <v>40172122.901538402</v>
      </c>
      <c r="AW110" s="219">
        <v>40147687.8246153</v>
      </c>
      <c r="AX110" s="219">
        <v>40109992.8246153</v>
      </c>
      <c r="AY110" s="219">
        <v>40072297.8246153</v>
      </c>
      <c r="AZ110" s="219">
        <v>40034602.8246153</v>
      </c>
      <c r="BA110" s="219">
        <v>40034602.8246153</v>
      </c>
      <c r="BB110" s="219">
        <v>39970387.978461497</v>
      </c>
      <c r="BC110" s="219">
        <v>39970387.978461497</v>
      </c>
      <c r="BD110" s="219">
        <v>39970387.978461497</v>
      </c>
      <c r="BE110" s="219">
        <v>39970387.978461497</v>
      </c>
      <c r="BF110" s="219">
        <v>39970387.978461497</v>
      </c>
      <c r="BG110" s="219">
        <v>39970387.978461497</v>
      </c>
      <c r="BH110" s="219">
        <v>39970387.978461497</v>
      </c>
      <c r="BI110" s="219">
        <v>39970387.978461497</v>
      </c>
      <c r="BJ110" s="219">
        <v>39970387.978461497</v>
      </c>
      <c r="BK110" s="219">
        <v>39970387.978461497</v>
      </c>
      <c r="BL110" s="219">
        <v>39970387.978461497</v>
      </c>
      <c r="BM110" s="219">
        <v>39970387.978461497</v>
      </c>
      <c r="BN110" s="219">
        <v>39970387.978461497</v>
      </c>
      <c r="BO110" s="219">
        <v>39970387.978461497</v>
      </c>
      <c r="BP110" s="219">
        <v>39970387.978461497</v>
      </c>
      <c r="BQ110" s="219">
        <v>39970387.978461497</v>
      </c>
      <c r="BR110" s="219">
        <v>39970387.978461497</v>
      </c>
      <c r="BS110" s="219">
        <v>39970387.978461497</v>
      </c>
      <c r="BT110" s="219">
        <v>39970387.978461497</v>
      </c>
      <c r="BU110" s="219">
        <v>39970387.978461497</v>
      </c>
      <c r="BV110" s="219">
        <v>39970387.978461497</v>
      </c>
      <c r="BW110" s="219">
        <v>39970387.978461497</v>
      </c>
      <c r="BX110" s="219">
        <v>39970387.978461497</v>
      </c>
      <c r="BY110" s="219">
        <v>39970387.978461497</v>
      </c>
      <c r="BZ110" s="219">
        <v>39970387.978461497</v>
      </c>
      <c r="CA110" s="219">
        <v>39970387.978461497</v>
      </c>
      <c r="CB110" s="219">
        <v>39970387.978461497</v>
      </c>
      <c r="CC110" s="219">
        <v>39970387.978461497</v>
      </c>
      <c r="CD110" s="219">
        <v>39970387.978461497</v>
      </c>
      <c r="CE110" s="219">
        <v>39970387.978461497</v>
      </c>
      <c r="CF110" s="219">
        <v>39970387.978461497</v>
      </c>
      <c r="CG110" s="219">
        <v>39970387.978461497</v>
      </c>
      <c r="CH110" s="219">
        <v>39970387.978461497</v>
      </c>
      <c r="CI110" s="219">
        <v>39970387.978461497</v>
      </c>
      <c r="CJ110" s="219">
        <v>39970387.978461497</v>
      </c>
      <c r="CK110" s="219">
        <v>39970387.978461497</v>
      </c>
      <c r="CL110" s="219">
        <v>39970387.978461497</v>
      </c>
      <c r="CM110" s="219">
        <v>39970387.978461497</v>
      </c>
      <c r="CN110" s="219">
        <v>39970387.978461497</v>
      </c>
    </row>
    <row r="111" spans="1:92" x14ac:dyDescent="0.2">
      <c r="A111" s="224" t="s">
        <v>388</v>
      </c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19">
        <v>0</v>
      </c>
      <c r="AC111" s="219">
        <v>0</v>
      </c>
      <c r="AD111" s="219">
        <v>0</v>
      </c>
      <c r="AE111" s="219">
        <v>0</v>
      </c>
      <c r="AF111" s="219">
        <v>0</v>
      </c>
      <c r="AG111" s="219">
        <v>0</v>
      </c>
      <c r="AH111" s="219">
        <v>0</v>
      </c>
      <c r="AI111" s="219">
        <v>0</v>
      </c>
      <c r="AJ111" s="219">
        <v>0</v>
      </c>
      <c r="AK111" s="219">
        <v>0</v>
      </c>
      <c r="AL111" s="219">
        <v>0</v>
      </c>
      <c r="AM111" s="219">
        <v>0</v>
      </c>
      <c r="AN111" s="219">
        <v>0</v>
      </c>
      <c r="AO111" s="219">
        <v>0</v>
      </c>
      <c r="AP111" s="219">
        <v>0</v>
      </c>
      <c r="AQ111" s="219">
        <v>0</v>
      </c>
      <c r="AR111" s="219">
        <v>0</v>
      </c>
      <c r="AS111" s="219">
        <v>0</v>
      </c>
      <c r="AT111" s="219">
        <v>0</v>
      </c>
      <c r="AU111" s="219">
        <v>0</v>
      </c>
      <c r="AV111" s="219">
        <v>0</v>
      </c>
      <c r="AW111" s="219">
        <v>0</v>
      </c>
      <c r="AX111" s="219">
        <v>0</v>
      </c>
      <c r="AY111" s="219">
        <v>0</v>
      </c>
      <c r="AZ111" s="219">
        <v>0</v>
      </c>
      <c r="BA111" s="219">
        <v>0</v>
      </c>
      <c r="BB111" s="219">
        <v>0</v>
      </c>
      <c r="BC111" s="219">
        <v>0</v>
      </c>
      <c r="BD111" s="219">
        <v>0</v>
      </c>
      <c r="BE111" s="219">
        <v>0</v>
      </c>
      <c r="BF111" s="219">
        <v>0</v>
      </c>
      <c r="BG111" s="219">
        <v>0</v>
      </c>
      <c r="BH111" s="219">
        <v>0</v>
      </c>
      <c r="BI111" s="219">
        <v>0</v>
      </c>
      <c r="BJ111" s="219">
        <v>0</v>
      </c>
      <c r="BK111" s="219">
        <v>0</v>
      </c>
      <c r="BL111" s="219">
        <v>0</v>
      </c>
      <c r="BM111" s="219">
        <v>0</v>
      </c>
      <c r="BN111" s="219">
        <v>0</v>
      </c>
      <c r="BO111" s="219">
        <v>0</v>
      </c>
      <c r="BP111" s="219">
        <v>0</v>
      </c>
      <c r="BQ111" s="219">
        <v>0</v>
      </c>
      <c r="BR111" s="219">
        <v>0</v>
      </c>
      <c r="BS111" s="219">
        <v>0</v>
      </c>
      <c r="BT111" s="219">
        <v>0</v>
      </c>
      <c r="BU111" s="219">
        <v>0</v>
      </c>
      <c r="BV111" s="219">
        <v>0</v>
      </c>
      <c r="BW111" s="219">
        <v>0</v>
      </c>
      <c r="BX111" s="219">
        <v>0</v>
      </c>
      <c r="BY111" s="219">
        <v>0</v>
      </c>
      <c r="BZ111" s="219">
        <v>0</v>
      </c>
      <c r="CA111" s="219">
        <v>0</v>
      </c>
      <c r="CB111" s="219">
        <v>0</v>
      </c>
      <c r="CC111" s="219">
        <v>0</v>
      </c>
      <c r="CD111" s="219">
        <v>0</v>
      </c>
      <c r="CE111" s="219">
        <v>0</v>
      </c>
      <c r="CF111" s="219">
        <v>0</v>
      </c>
      <c r="CG111" s="219">
        <v>0</v>
      </c>
      <c r="CH111" s="219">
        <v>0</v>
      </c>
      <c r="CI111" s="219">
        <v>0</v>
      </c>
      <c r="CJ111" s="219">
        <v>0</v>
      </c>
      <c r="CK111" s="219">
        <v>0</v>
      </c>
      <c r="CL111" s="219">
        <v>0</v>
      </c>
      <c r="CM111" s="219">
        <v>0</v>
      </c>
      <c r="CN111" s="219">
        <v>0</v>
      </c>
    </row>
    <row r="112" spans="1:92" x14ac:dyDescent="0.2">
      <c r="A112" s="224" t="s">
        <v>389</v>
      </c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19">
        <v>3406326.3692307598</v>
      </c>
      <c r="AC112" s="219">
        <v>3122465.8384615299</v>
      </c>
      <c r="AD112" s="219">
        <v>2838605.3076923001</v>
      </c>
      <c r="AE112" s="219">
        <v>2554744.7769230702</v>
      </c>
      <c r="AF112" s="219">
        <v>2270884.2461538399</v>
      </c>
      <c r="AG112" s="219">
        <v>1987023.71538461</v>
      </c>
      <c r="AH112" s="219">
        <v>1703163.1846153799</v>
      </c>
      <c r="AI112" s="219">
        <v>1419302.65384615</v>
      </c>
      <c r="AJ112" s="219">
        <v>1135442.1230769199</v>
      </c>
      <c r="AK112" s="219">
        <v>851581.59230769204</v>
      </c>
      <c r="AL112" s="219">
        <v>567721.06153846101</v>
      </c>
      <c r="AM112" s="219">
        <v>283860.53076922998</v>
      </c>
      <c r="AN112" s="219">
        <v>283860.53076922998</v>
      </c>
      <c r="AO112" s="219">
        <v>0</v>
      </c>
      <c r="AP112" s="219">
        <v>0</v>
      </c>
      <c r="AQ112" s="219">
        <v>0</v>
      </c>
      <c r="AR112" s="219">
        <v>0</v>
      </c>
      <c r="AS112" s="219">
        <v>0</v>
      </c>
      <c r="AT112" s="219">
        <v>0</v>
      </c>
      <c r="AU112" s="219">
        <v>0</v>
      </c>
      <c r="AV112" s="219">
        <v>0</v>
      </c>
      <c r="AW112" s="219">
        <v>0</v>
      </c>
      <c r="AX112" s="219">
        <v>0</v>
      </c>
      <c r="AY112" s="219">
        <v>0</v>
      </c>
      <c r="AZ112" s="219">
        <v>0</v>
      </c>
      <c r="BA112" s="219">
        <v>0</v>
      </c>
      <c r="BB112" s="219">
        <v>0</v>
      </c>
      <c r="BC112" s="219">
        <v>0</v>
      </c>
      <c r="BD112" s="219">
        <v>0</v>
      </c>
      <c r="BE112" s="219">
        <v>0</v>
      </c>
      <c r="BF112" s="219">
        <v>0</v>
      </c>
      <c r="BG112" s="219">
        <v>0</v>
      </c>
      <c r="BH112" s="219">
        <v>0</v>
      </c>
      <c r="BI112" s="219">
        <v>0</v>
      </c>
      <c r="BJ112" s="219">
        <v>0</v>
      </c>
      <c r="BK112" s="219">
        <v>0</v>
      </c>
      <c r="BL112" s="219">
        <v>0</v>
      </c>
      <c r="BM112" s="219">
        <v>0</v>
      </c>
      <c r="BN112" s="219">
        <v>0</v>
      </c>
      <c r="BO112" s="219">
        <v>0</v>
      </c>
      <c r="BP112" s="219">
        <v>0</v>
      </c>
      <c r="BQ112" s="219">
        <v>0</v>
      </c>
      <c r="BR112" s="219">
        <v>0</v>
      </c>
      <c r="BS112" s="219">
        <v>0</v>
      </c>
      <c r="BT112" s="219">
        <v>0</v>
      </c>
      <c r="BU112" s="219">
        <v>0</v>
      </c>
      <c r="BV112" s="219">
        <v>0</v>
      </c>
      <c r="BW112" s="219">
        <v>0</v>
      </c>
      <c r="BX112" s="219">
        <v>0</v>
      </c>
      <c r="BY112" s="219">
        <v>0</v>
      </c>
      <c r="BZ112" s="219">
        <v>0</v>
      </c>
      <c r="CA112" s="219">
        <v>0</v>
      </c>
      <c r="CB112" s="219">
        <v>0</v>
      </c>
      <c r="CC112" s="219">
        <v>0</v>
      </c>
      <c r="CD112" s="219">
        <v>0</v>
      </c>
      <c r="CE112" s="219">
        <v>0</v>
      </c>
      <c r="CF112" s="219">
        <v>0</v>
      </c>
      <c r="CG112" s="219">
        <v>0</v>
      </c>
      <c r="CH112" s="219">
        <v>0</v>
      </c>
      <c r="CI112" s="219">
        <v>0</v>
      </c>
      <c r="CJ112" s="219">
        <v>0</v>
      </c>
      <c r="CK112" s="219">
        <v>0</v>
      </c>
      <c r="CL112" s="219">
        <v>0</v>
      </c>
      <c r="CM112" s="219">
        <v>0</v>
      </c>
      <c r="CN112" s="219">
        <v>0</v>
      </c>
    </row>
    <row r="113" spans="1:94" x14ac:dyDescent="0.2">
      <c r="A113" s="224" t="s">
        <v>390</v>
      </c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19">
        <v>0</v>
      </c>
      <c r="AC113" s="219">
        <v>0</v>
      </c>
      <c r="AD113" s="219">
        <v>0</v>
      </c>
      <c r="AE113" s="219">
        <v>0</v>
      </c>
      <c r="AF113" s="219">
        <v>0</v>
      </c>
      <c r="AG113" s="219">
        <v>0</v>
      </c>
      <c r="AH113" s="219">
        <v>0</v>
      </c>
      <c r="AI113" s="219">
        <v>0</v>
      </c>
      <c r="AJ113" s="219">
        <v>0</v>
      </c>
      <c r="AK113" s="219">
        <v>0</v>
      </c>
      <c r="AL113" s="219">
        <v>0</v>
      </c>
      <c r="AM113" s="219">
        <v>0</v>
      </c>
      <c r="AN113" s="219">
        <v>0</v>
      </c>
      <c r="AO113" s="219">
        <v>0</v>
      </c>
      <c r="AP113" s="219">
        <v>0</v>
      </c>
      <c r="AQ113" s="219">
        <v>0</v>
      </c>
      <c r="AR113" s="219">
        <v>0</v>
      </c>
      <c r="AS113" s="219">
        <v>0</v>
      </c>
      <c r="AT113" s="219">
        <v>0</v>
      </c>
      <c r="AU113" s="219">
        <v>0</v>
      </c>
      <c r="AV113" s="219">
        <v>0</v>
      </c>
      <c r="AW113" s="219">
        <v>0</v>
      </c>
      <c r="AX113" s="219">
        <v>0</v>
      </c>
      <c r="AY113" s="219">
        <v>0</v>
      </c>
      <c r="AZ113" s="219">
        <v>0</v>
      </c>
      <c r="BA113" s="219">
        <v>0</v>
      </c>
      <c r="BB113" s="219">
        <v>0</v>
      </c>
      <c r="BC113" s="219">
        <v>0</v>
      </c>
      <c r="BD113" s="219">
        <v>0</v>
      </c>
      <c r="BE113" s="219">
        <v>0</v>
      </c>
      <c r="BF113" s="219">
        <v>0</v>
      </c>
      <c r="BG113" s="219">
        <v>0</v>
      </c>
      <c r="BH113" s="219">
        <v>0</v>
      </c>
      <c r="BI113" s="219">
        <v>0</v>
      </c>
      <c r="BJ113" s="219">
        <v>0</v>
      </c>
      <c r="BK113" s="219">
        <v>0</v>
      </c>
      <c r="BL113" s="219">
        <v>0</v>
      </c>
      <c r="BM113" s="219">
        <v>0</v>
      </c>
      <c r="BN113" s="219">
        <v>0</v>
      </c>
      <c r="BO113" s="219">
        <v>0</v>
      </c>
      <c r="BP113" s="219">
        <v>0</v>
      </c>
      <c r="BQ113" s="219">
        <v>0</v>
      </c>
      <c r="BR113" s="219">
        <v>0</v>
      </c>
      <c r="BS113" s="219">
        <v>0</v>
      </c>
      <c r="BT113" s="219">
        <v>0</v>
      </c>
      <c r="BU113" s="219">
        <v>0</v>
      </c>
      <c r="BV113" s="219">
        <v>0</v>
      </c>
      <c r="BW113" s="219">
        <v>0</v>
      </c>
      <c r="BX113" s="219">
        <v>0</v>
      </c>
      <c r="BY113" s="219">
        <v>0</v>
      </c>
      <c r="BZ113" s="219">
        <v>0</v>
      </c>
      <c r="CA113" s="219">
        <v>0</v>
      </c>
      <c r="CB113" s="219">
        <v>0</v>
      </c>
      <c r="CC113" s="219">
        <v>0</v>
      </c>
      <c r="CD113" s="219">
        <v>0</v>
      </c>
      <c r="CE113" s="219">
        <v>0</v>
      </c>
      <c r="CF113" s="219">
        <v>0</v>
      </c>
      <c r="CG113" s="219">
        <v>0</v>
      </c>
      <c r="CH113" s="219">
        <v>0</v>
      </c>
      <c r="CI113" s="219">
        <v>0</v>
      </c>
      <c r="CJ113" s="219">
        <v>0</v>
      </c>
      <c r="CK113" s="219">
        <v>0</v>
      </c>
      <c r="CL113" s="219">
        <v>0</v>
      </c>
      <c r="CM113" s="219">
        <v>0</v>
      </c>
      <c r="CN113" s="219">
        <v>0</v>
      </c>
    </row>
    <row r="114" spans="1:94" x14ac:dyDescent="0.2">
      <c r="A114" s="223" t="s">
        <v>391</v>
      </c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19">
        <v>-6492146.7521893401</v>
      </c>
      <c r="AC114" s="219">
        <v>-9294106.6043786891</v>
      </c>
      <c r="AD114" s="219">
        <v>-12096066.456568001</v>
      </c>
      <c r="AE114" s="219">
        <v>-14899352.2318343</v>
      </c>
      <c r="AF114" s="219">
        <v>-17702638.0071005</v>
      </c>
      <c r="AG114" s="219">
        <v>-20505923.782366801</v>
      </c>
      <c r="AH114" s="219">
        <v>-23315176.557633098</v>
      </c>
      <c r="AI114" s="219">
        <v>-26130396.332899299</v>
      </c>
      <c r="AJ114" s="219">
        <v>-28958876.031242501</v>
      </c>
      <c r="AK114" s="219">
        <v>-31787355.7295857</v>
      </c>
      <c r="AL114" s="219">
        <v>-34615835.427928902</v>
      </c>
      <c r="AM114" s="219">
        <v>-37470834.972425997</v>
      </c>
      <c r="AN114" s="219">
        <v>-37470834.972425997</v>
      </c>
      <c r="AO114" s="219">
        <v>-40261619.670769103</v>
      </c>
      <c r="AP114" s="219">
        <v>-40250444.516923003</v>
      </c>
      <c r="AQ114" s="219">
        <v>-40239269.363076799</v>
      </c>
      <c r="AR114" s="219">
        <v>-40228094.209230699</v>
      </c>
      <c r="AS114" s="219">
        <v>-40215593.132307597</v>
      </c>
      <c r="AT114" s="219">
        <v>-40203092.055384502</v>
      </c>
      <c r="AU114" s="219">
        <v>-40190590.978461497</v>
      </c>
      <c r="AV114" s="219">
        <v>-40172122.901538402</v>
      </c>
      <c r="AW114" s="219">
        <v>-40147687.8246153</v>
      </c>
      <c r="AX114" s="219">
        <v>-40109992.8246153</v>
      </c>
      <c r="AY114" s="219">
        <v>-40072297.8246153</v>
      </c>
      <c r="AZ114" s="219">
        <v>-40034602.8246153</v>
      </c>
      <c r="BA114" s="219">
        <v>-40034602.8246153</v>
      </c>
      <c r="BB114" s="219">
        <v>-39970387.978461497</v>
      </c>
      <c r="BC114" s="219">
        <v>-39970387.978461497</v>
      </c>
      <c r="BD114" s="219">
        <v>-39970387.978461497</v>
      </c>
      <c r="BE114" s="219">
        <v>-39970387.978461497</v>
      </c>
      <c r="BF114" s="219">
        <v>-39970387.978461497</v>
      </c>
      <c r="BG114" s="219">
        <v>-39970387.978461497</v>
      </c>
      <c r="BH114" s="219">
        <v>-39970387.978461497</v>
      </c>
      <c r="BI114" s="219">
        <v>-39970387.978461497</v>
      </c>
      <c r="BJ114" s="219">
        <v>-39970387.978461497</v>
      </c>
      <c r="BK114" s="219">
        <v>-39970387.978461497</v>
      </c>
      <c r="BL114" s="219">
        <v>-39970387.978461497</v>
      </c>
      <c r="BM114" s="219">
        <v>-39970387.978461497</v>
      </c>
      <c r="BN114" s="219">
        <v>-39970387.978461497</v>
      </c>
      <c r="BO114" s="219">
        <v>-39970387.978461497</v>
      </c>
      <c r="BP114" s="219">
        <v>-39970387.978461497</v>
      </c>
      <c r="BQ114" s="219">
        <v>-39970387.978461497</v>
      </c>
      <c r="BR114" s="219">
        <v>-39970387.978461497</v>
      </c>
      <c r="BS114" s="219">
        <v>-39970387.978461497</v>
      </c>
      <c r="BT114" s="219">
        <v>-39970387.978461497</v>
      </c>
      <c r="BU114" s="219">
        <v>-39970387.978461497</v>
      </c>
      <c r="BV114" s="219">
        <v>-39970387.978461497</v>
      </c>
      <c r="BW114" s="219">
        <v>-39970387.978461497</v>
      </c>
      <c r="BX114" s="219">
        <v>-39970387.978461497</v>
      </c>
      <c r="BY114" s="219">
        <v>-39970387.978461497</v>
      </c>
      <c r="BZ114" s="219">
        <v>-39970387.978461497</v>
      </c>
      <c r="CA114" s="219">
        <v>-39970387.978461497</v>
      </c>
      <c r="CB114" s="219">
        <v>-39970387.978461497</v>
      </c>
      <c r="CC114" s="219">
        <v>-39970387.978461497</v>
      </c>
      <c r="CD114" s="219">
        <v>-39970387.978461497</v>
      </c>
      <c r="CE114" s="219">
        <v>-39970387.978461497</v>
      </c>
      <c r="CF114" s="219">
        <v>-39970387.978461497</v>
      </c>
      <c r="CG114" s="219">
        <v>-39970387.978461497</v>
      </c>
      <c r="CH114" s="219">
        <v>-39970387.978461497</v>
      </c>
      <c r="CI114" s="219">
        <v>-39970387.978461497</v>
      </c>
      <c r="CJ114" s="219">
        <v>-39970387.978461497</v>
      </c>
      <c r="CK114" s="219">
        <v>-39970387.978461497</v>
      </c>
      <c r="CL114" s="219">
        <v>-39970387.978461497</v>
      </c>
      <c r="CM114" s="219">
        <v>-39970387.978461497</v>
      </c>
      <c r="CN114" s="219">
        <v>-39970387.978461497</v>
      </c>
    </row>
    <row r="115" spans="1:94" x14ac:dyDescent="0.2">
      <c r="A115" s="224" t="s">
        <v>392</v>
      </c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19">
        <v>0</v>
      </c>
      <c r="AC115" s="219">
        <v>0</v>
      </c>
      <c r="AD115" s="219">
        <v>0</v>
      </c>
      <c r="AE115" s="219">
        <v>0</v>
      </c>
      <c r="AF115" s="219">
        <v>0</v>
      </c>
      <c r="AG115" s="219">
        <v>0</v>
      </c>
      <c r="AH115" s="219">
        <v>0</v>
      </c>
      <c r="AI115" s="219">
        <v>0</v>
      </c>
      <c r="AJ115" s="219">
        <v>0</v>
      </c>
      <c r="AK115" s="219">
        <v>0</v>
      </c>
      <c r="AL115" s="219">
        <v>0</v>
      </c>
      <c r="AM115" s="219">
        <v>0</v>
      </c>
      <c r="AN115" s="219">
        <v>0</v>
      </c>
      <c r="AO115" s="219">
        <v>0</v>
      </c>
      <c r="AP115" s="219">
        <v>0</v>
      </c>
      <c r="AQ115" s="219">
        <v>0</v>
      </c>
      <c r="AR115" s="219">
        <v>0</v>
      </c>
      <c r="AS115" s="219">
        <v>0</v>
      </c>
      <c r="AT115" s="219">
        <v>0</v>
      </c>
      <c r="AU115" s="219">
        <v>0</v>
      </c>
      <c r="AV115" s="219">
        <v>0</v>
      </c>
      <c r="AW115" s="219">
        <v>0</v>
      </c>
      <c r="AX115" s="219">
        <v>0</v>
      </c>
      <c r="AY115" s="219">
        <v>0</v>
      </c>
      <c r="AZ115" s="219">
        <v>0</v>
      </c>
      <c r="BA115" s="219">
        <v>0</v>
      </c>
      <c r="BB115" s="219">
        <v>0</v>
      </c>
      <c r="BC115" s="219">
        <v>0</v>
      </c>
      <c r="BD115" s="219">
        <v>0</v>
      </c>
      <c r="BE115" s="219">
        <v>0</v>
      </c>
      <c r="BF115" s="219">
        <v>0</v>
      </c>
      <c r="BG115" s="219">
        <v>0</v>
      </c>
      <c r="BH115" s="219">
        <v>0</v>
      </c>
      <c r="BI115" s="219">
        <v>0</v>
      </c>
      <c r="BJ115" s="219">
        <v>0</v>
      </c>
      <c r="BK115" s="219">
        <v>0</v>
      </c>
      <c r="BL115" s="219">
        <v>0</v>
      </c>
      <c r="BM115" s="219">
        <v>0</v>
      </c>
      <c r="BN115" s="219">
        <v>0</v>
      </c>
      <c r="BO115" s="219">
        <v>0</v>
      </c>
      <c r="BP115" s="219">
        <v>0</v>
      </c>
      <c r="BQ115" s="219">
        <v>0</v>
      </c>
      <c r="BR115" s="219">
        <v>0</v>
      </c>
      <c r="BS115" s="219">
        <v>0</v>
      </c>
      <c r="BT115" s="219">
        <v>0</v>
      </c>
      <c r="BU115" s="219">
        <v>0</v>
      </c>
      <c r="BV115" s="219">
        <v>0</v>
      </c>
      <c r="BW115" s="219">
        <v>0</v>
      </c>
      <c r="BX115" s="219">
        <v>0</v>
      </c>
      <c r="BY115" s="219">
        <v>0</v>
      </c>
      <c r="BZ115" s="219">
        <v>0</v>
      </c>
      <c r="CA115" s="219">
        <v>0</v>
      </c>
      <c r="CB115" s="219">
        <v>0</v>
      </c>
      <c r="CC115" s="219">
        <v>0</v>
      </c>
      <c r="CD115" s="219">
        <v>0</v>
      </c>
      <c r="CE115" s="219">
        <v>0</v>
      </c>
      <c r="CF115" s="219">
        <v>0</v>
      </c>
      <c r="CG115" s="219">
        <v>0</v>
      </c>
      <c r="CH115" s="219">
        <v>0</v>
      </c>
      <c r="CI115" s="219">
        <v>0</v>
      </c>
      <c r="CJ115" s="219">
        <v>0</v>
      </c>
      <c r="CK115" s="219">
        <v>0</v>
      </c>
      <c r="CL115" s="219">
        <v>0</v>
      </c>
      <c r="CM115" s="219">
        <v>0</v>
      </c>
      <c r="CN115" s="219">
        <v>0</v>
      </c>
    </row>
    <row r="116" spans="1:94" x14ac:dyDescent="0.2">
      <c r="A116" s="224" t="s">
        <v>393</v>
      </c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19">
        <v>6763208619.1922998</v>
      </c>
      <c r="AC116" s="219">
        <v>6764619883.9530697</v>
      </c>
      <c r="AD116" s="219">
        <v>6766627109.4734402</v>
      </c>
      <c r="AE116" s="219">
        <v>6767867453.98458</v>
      </c>
      <c r="AF116" s="219">
        <v>6770727847.3695602</v>
      </c>
      <c r="AG116" s="219">
        <v>6774657092.5237799</v>
      </c>
      <c r="AH116" s="219">
        <v>6782078501.4396095</v>
      </c>
      <c r="AI116" s="219">
        <v>6789271203.8592901</v>
      </c>
      <c r="AJ116" s="219">
        <v>6796336443.2464104</v>
      </c>
      <c r="AK116" s="219">
        <v>6803909775.37815</v>
      </c>
      <c r="AL116" s="219">
        <v>6807190740.0009003</v>
      </c>
      <c r="AM116" s="219">
        <v>6812989527.4788103</v>
      </c>
      <c r="AN116" s="219">
        <v>6812989527.4788103</v>
      </c>
      <c r="AO116" s="219">
        <v>6818369996.3028698</v>
      </c>
      <c r="AP116" s="219">
        <v>6823750465.1269398</v>
      </c>
      <c r="AQ116" s="219">
        <v>6829244190.2844896</v>
      </c>
      <c r="AR116" s="219">
        <v>6834331617.09091</v>
      </c>
      <c r="AS116" s="219">
        <v>6840550017.0746098</v>
      </c>
      <c r="AT116" s="219">
        <v>6845773572.3982201</v>
      </c>
      <c r="AU116" s="219">
        <v>6850398073.25875</v>
      </c>
      <c r="AV116" s="219">
        <v>6855311798.56567</v>
      </c>
      <c r="AW116" s="219">
        <v>6860324367.2536297</v>
      </c>
      <c r="AX116" s="219">
        <v>6865780187.8004704</v>
      </c>
      <c r="AY116" s="219">
        <v>6874186620.1353302</v>
      </c>
      <c r="AZ116" s="219">
        <v>6883005048.8344202</v>
      </c>
      <c r="BA116" s="219">
        <v>6883005048.8344202</v>
      </c>
      <c r="BB116" s="219">
        <v>6889614873.4603996</v>
      </c>
      <c r="BC116" s="219">
        <v>6896303883.2145796</v>
      </c>
      <c r="BD116" s="219">
        <v>6903433195.0748301</v>
      </c>
      <c r="BE116" s="219">
        <v>6910679912.5555696</v>
      </c>
      <c r="BF116" s="219">
        <v>6917846487.5864897</v>
      </c>
      <c r="BG116" s="219">
        <v>6924390110.54772</v>
      </c>
      <c r="BH116" s="219">
        <v>6930698362.8452902</v>
      </c>
      <c r="BI116" s="219">
        <v>6938522342.2273197</v>
      </c>
      <c r="BJ116" s="219">
        <v>6946643080.9190397</v>
      </c>
      <c r="BK116" s="219">
        <v>6954579511.6986799</v>
      </c>
      <c r="BL116" s="219">
        <v>6962831714.2377901</v>
      </c>
      <c r="BM116" s="219">
        <v>6971912650.6844997</v>
      </c>
      <c r="BN116" s="219">
        <v>6971912650.6844997</v>
      </c>
      <c r="BO116" s="219">
        <v>6979057908.85289</v>
      </c>
      <c r="BP116" s="219">
        <v>6986123981.8930702</v>
      </c>
      <c r="BQ116" s="219">
        <v>6993247057.2941198</v>
      </c>
      <c r="BR116" s="219">
        <v>6999978530.9999399</v>
      </c>
      <c r="BS116" s="219">
        <v>7006670634.7617998</v>
      </c>
      <c r="BT116" s="219">
        <v>7014511930.1957197</v>
      </c>
      <c r="BU116" s="219">
        <v>7021844106.0017796</v>
      </c>
      <c r="BV116" s="219">
        <v>7030734748.5731897</v>
      </c>
      <c r="BW116" s="219">
        <v>7038108015.6674099</v>
      </c>
      <c r="BX116" s="219">
        <v>7044868040.4362402</v>
      </c>
      <c r="BY116" s="219">
        <v>7052043909.0213699</v>
      </c>
      <c r="BZ116" s="219">
        <v>7064754540.1254997</v>
      </c>
      <c r="CA116" s="219">
        <v>7064754540.1254997</v>
      </c>
      <c r="CB116" s="219">
        <v>7072990141.0586395</v>
      </c>
      <c r="CC116" s="219">
        <v>7081225741.9917803</v>
      </c>
      <c r="CD116" s="219">
        <v>7089461917.8393402</v>
      </c>
      <c r="CE116" s="219">
        <v>7097561906.1978197</v>
      </c>
      <c r="CF116" s="219">
        <v>7105915606.6204901</v>
      </c>
      <c r="CG116" s="219">
        <v>7115156070.9428501</v>
      </c>
      <c r="CH116" s="219">
        <v>7123381945.0656004</v>
      </c>
      <c r="CI116" s="219">
        <v>7131392461.9966602</v>
      </c>
      <c r="CJ116" s="219">
        <v>7138186069.23736</v>
      </c>
      <c r="CK116" s="219">
        <v>7144940228.9108</v>
      </c>
      <c r="CL116" s="219">
        <v>7152103446.7238798</v>
      </c>
      <c r="CM116" s="219">
        <v>7168982394.6808004</v>
      </c>
      <c r="CN116" s="219">
        <v>7168982394.6808004</v>
      </c>
      <c r="CP116" s="250">
        <f t="shared" ref="CP116" si="0">+CA116-BN116</f>
        <v>92841889.440999985</v>
      </c>
    </row>
    <row r="117" spans="1:94" x14ac:dyDescent="0.2">
      <c r="A117" s="224" t="s">
        <v>394</v>
      </c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</row>
    <row r="118" spans="1:94" x14ac:dyDescent="0.2">
      <c r="A118" s="224" t="s">
        <v>395</v>
      </c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</row>
    <row r="119" spans="1:94" x14ac:dyDescent="0.2">
      <c r="A119" s="224" t="s">
        <v>396</v>
      </c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19">
        <v>482572963.84615302</v>
      </c>
      <c r="AC119" s="219">
        <v>483096333.07692301</v>
      </c>
      <c r="AD119" s="219">
        <v>483597400.76923001</v>
      </c>
      <c r="AE119" s="219">
        <v>484071204.61538398</v>
      </c>
      <c r="AF119" s="219">
        <v>484508182.42461503</v>
      </c>
      <c r="AG119" s="219">
        <v>484998741.463076</v>
      </c>
      <c r="AH119" s="219">
        <v>485556933.24358898</v>
      </c>
      <c r="AI119" s="219">
        <v>485999552.71640903</v>
      </c>
      <c r="AJ119" s="219">
        <v>486345439.11230701</v>
      </c>
      <c r="AK119" s="219">
        <v>486642982.46206301</v>
      </c>
      <c r="AL119" s="219">
        <v>486926866.58104998</v>
      </c>
      <c r="AM119" s="219">
        <v>487302063.82733601</v>
      </c>
      <c r="AN119" s="219">
        <v>487302063.82733601</v>
      </c>
      <c r="AO119" s="219">
        <v>487524200.30439103</v>
      </c>
      <c r="AP119" s="219">
        <v>487746336.78144598</v>
      </c>
      <c r="AQ119" s="219">
        <v>487968473.25850099</v>
      </c>
      <c r="AR119" s="219">
        <v>488190609.73555601</v>
      </c>
      <c r="AS119" s="219">
        <v>488471728.31799603</v>
      </c>
      <c r="AT119" s="219">
        <v>488772490.06507897</v>
      </c>
      <c r="AU119" s="219">
        <v>489003392.12139302</v>
      </c>
      <c r="AV119" s="219">
        <v>489143326.05103999</v>
      </c>
      <c r="AW119" s="219">
        <v>489283259.98068702</v>
      </c>
      <c r="AX119" s="219">
        <v>489423193.910335</v>
      </c>
      <c r="AY119" s="219">
        <v>489555104.73227698</v>
      </c>
      <c r="AZ119" s="219">
        <v>490176269.13770598</v>
      </c>
      <c r="BA119" s="219">
        <v>490176269.13770598</v>
      </c>
      <c r="BB119" s="219">
        <v>490625381.185067</v>
      </c>
      <c r="BC119" s="219">
        <v>491100402.82004702</v>
      </c>
      <c r="BD119" s="219">
        <v>491575424.45502597</v>
      </c>
      <c r="BE119" s="219">
        <v>492419333.152174</v>
      </c>
      <c r="BF119" s="219">
        <v>493407010.70459902</v>
      </c>
      <c r="BG119" s="219">
        <v>494944008.71923798</v>
      </c>
      <c r="BH119" s="219">
        <v>496422991.62064397</v>
      </c>
      <c r="BI119" s="219">
        <v>497910183.68018699</v>
      </c>
      <c r="BJ119" s="219">
        <v>499397375.73972899</v>
      </c>
      <c r="BK119" s="219">
        <v>500957560.91132301</v>
      </c>
      <c r="BL119" s="219">
        <v>502517746.08291602</v>
      </c>
      <c r="BM119" s="219">
        <v>504841647.00784999</v>
      </c>
      <c r="BN119" s="219">
        <v>504841647.00784999</v>
      </c>
      <c r="BO119" s="219">
        <v>506676294.34929699</v>
      </c>
      <c r="BP119" s="219">
        <v>508510941.69074303</v>
      </c>
      <c r="BQ119" s="219">
        <v>510604090.03753102</v>
      </c>
      <c r="BR119" s="219">
        <v>512855616.944206</v>
      </c>
      <c r="BS119" s="219">
        <v>514764196.036071</v>
      </c>
      <c r="BT119" s="219">
        <v>516536446.40608197</v>
      </c>
      <c r="BU119" s="219">
        <v>517700394.20849502</v>
      </c>
      <c r="BV119" s="219">
        <v>518856240.76565099</v>
      </c>
      <c r="BW119" s="219">
        <v>520003878.16466999</v>
      </c>
      <c r="BX119" s="219">
        <v>521151515.56369001</v>
      </c>
      <c r="BY119" s="219">
        <v>522226159.850658</v>
      </c>
      <c r="BZ119" s="219">
        <v>523907721.06649101</v>
      </c>
      <c r="CA119" s="219">
        <v>523907721.06649101</v>
      </c>
      <c r="CB119" s="219">
        <v>524825566.52898401</v>
      </c>
      <c r="CC119" s="219">
        <v>525743411.99147701</v>
      </c>
      <c r="CD119" s="219">
        <v>526687170.00683701</v>
      </c>
      <c r="CE119" s="219">
        <v>527423708.45883203</v>
      </c>
      <c r="CF119" s="219">
        <v>528108215.28794098</v>
      </c>
      <c r="CG119" s="219">
        <v>528786695.05296898</v>
      </c>
      <c r="CH119" s="219">
        <v>529457734.68457299</v>
      </c>
      <c r="CI119" s="219">
        <v>530128774.31617701</v>
      </c>
      <c r="CJ119" s="219">
        <v>530799813.94778103</v>
      </c>
      <c r="CK119" s="219">
        <v>531972666.92736</v>
      </c>
      <c r="CL119" s="219">
        <v>533145519.90693903</v>
      </c>
      <c r="CM119" s="219">
        <v>535800224.94955498</v>
      </c>
      <c r="CN119" s="219">
        <v>535800224.94955498</v>
      </c>
    </row>
    <row r="120" spans="1:94" x14ac:dyDescent="0.2">
      <c r="A120" s="224" t="s">
        <v>397</v>
      </c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19">
        <v>0</v>
      </c>
      <c r="AC120" s="219">
        <v>0</v>
      </c>
      <c r="AD120" s="219">
        <v>0</v>
      </c>
      <c r="AE120" s="219">
        <v>0</v>
      </c>
      <c r="AF120" s="219">
        <v>0</v>
      </c>
      <c r="AG120" s="219">
        <v>0</v>
      </c>
      <c r="AH120" s="219">
        <v>0</v>
      </c>
      <c r="AI120" s="219">
        <v>0</v>
      </c>
      <c r="AJ120" s="219">
        <v>0</v>
      </c>
      <c r="AK120" s="219">
        <v>0</v>
      </c>
      <c r="AL120" s="219">
        <v>0</v>
      </c>
      <c r="AM120" s="219">
        <v>0</v>
      </c>
      <c r="AN120" s="219">
        <v>0</v>
      </c>
      <c r="AO120" s="219">
        <v>0</v>
      </c>
      <c r="AP120" s="219">
        <v>0</v>
      </c>
      <c r="AQ120" s="219">
        <v>0</v>
      </c>
      <c r="AR120" s="219">
        <v>0</v>
      </c>
      <c r="AS120" s="219">
        <v>0</v>
      </c>
      <c r="AT120" s="219">
        <v>0</v>
      </c>
      <c r="AU120" s="219">
        <v>0</v>
      </c>
      <c r="AV120" s="219">
        <v>0</v>
      </c>
      <c r="AW120" s="219">
        <v>0</v>
      </c>
      <c r="AX120" s="219">
        <v>0</v>
      </c>
      <c r="AY120" s="219">
        <v>0</v>
      </c>
      <c r="AZ120" s="219">
        <v>0</v>
      </c>
      <c r="BA120" s="219">
        <v>0</v>
      </c>
      <c r="BB120" s="219">
        <v>0</v>
      </c>
      <c r="BC120" s="219">
        <v>0</v>
      </c>
      <c r="BD120" s="219">
        <v>0</v>
      </c>
      <c r="BE120" s="219">
        <v>0</v>
      </c>
      <c r="BF120" s="219">
        <v>0</v>
      </c>
      <c r="BG120" s="219">
        <v>0</v>
      </c>
      <c r="BH120" s="219">
        <v>0</v>
      </c>
      <c r="BI120" s="219">
        <v>0</v>
      </c>
      <c r="BJ120" s="219">
        <v>0</v>
      </c>
      <c r="BK120" s="219">
        <v>0</v>
      </c>
      <c r="BL120" s="219">
        <v>0</v>
      </c>
      <c r="BM120" s="219">
        <v>0</v>
      </c>
      <c r="BN120" s="219">
        <v>0</v>
      </c>
      <c r="BO120" s="219">
        <v>0</v>
      </c>
      <c r="BP120" s="219">
        <v>0</v>
      </c>
      <c r="BQ120" s="219">
        <v>0</v>
      </c>
      <c r="BR120" s="219">
        <v>0</v>
      </c>
      <c r="BS120" s="219">
        <v>0</v>
      </c>
      <c r="BT120" s="219">
        <v>0</v>
      </c>
      <c r="BU120" s="219">
        <v>0</v>
      </c>
      <c r="BV120" s="219">
        <v>0</v>
      </c>
      <c r="BW120" s="219">
        <v>0</v>
      </c>
      <c r="BX120" s="219">
        <v>0</v>
      </c>
      <c r="BY120" s="219">
        <v>0</v>
      </c>
      <c r="BZ120" s="219">
        <v>0</v>
      </c>
      <c r="CA120" s="219">
        <v>0</v>
      </c>
      <c r="CB120" s="219">
        <v>0</v>
      </c>
      <c r="CC120" s="219">
        <v>0</v>
      </c>
      <c r="CD120" s="219">
        <v>0</v>
      </c>
      <c r="CE120" s="219">
        <v>0</v>
      </c>
      <c r="CF120" s="219">
        <v>0</v>
      </c>
      <c r="CG120" s="219">
        <v>0</v>
      </c>
      <c r="CH120" s="219">
        <v>0</v>
      </c>
      <c r="CI120" s="219">
        <v>0</v>
      </c>
      <c r="CJ120" s="219">
        <v>0</v>
      </c>
      <c r="CK120" s="219">
        <v>0</v>
      </c>
      <c r="CL120" s="219">
        <v>0</v>
      </c>
      <c r="CM120" s="219">
        <v>0</v>
      </c>
      <c r="CN120" s="219">
        <v>0</v>
      </c>
    </row>
    <row r="121" spans="1:94" x14ac:dyDescent="0.2">
      <c r="A121" s="224" t="s">
        <v>398</v>
      </c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  <c r="AB121" s="219">
        <v>0</v>
      </c>
      <c r="AC121" s="219">
        <v>0</v>
      </c>
      <c r="AD121" s="219">
        <v>0</v>
      </c>
      <c r="AE121" s="219">
        <v>0</v>
      </c>
      <c r="AF121" s="219">
        <v>0</v>
      </c>
      <c r="AG121" s="219">
        <v>0</v>
      </c>
      <c r="AH121" s="219">
        <v>0</v>
      </c>
      <c r="AI121" s="219">
        <v>0</v>
      </c>
      <c r="AJ121" s="219">
        <v>0</v>
      </c>
      <c r="AK121" s="219">
        <v>0</v>
      </c>
      <c r="AL121" s="219">
        <v>0</v>
      </c>
      <c r="AM121" s="219">
        <v>0</v>
      </c>
      <c r="AN121" s="219">
        <v>0</v>
      </c>
      <c r="AO121" s="219">
        <v>0</v>
      </c>
      <c r="AP121" s="219">
        <v>0</v>
      </c>
      <c r="AQ121" s="219">
        <v>0</v>
      </c>
      <c r="AR121" s="219">
        <v>0</v>
      </c>
      <c r="AS121" s="219">
        <v>0</v>
      </c>
      <c r="AT121" s="219">
        <v>0</v>
      </c>
      <c r="AU121" s="219">
        <v>0</v>
      </c>
      <c r="AV121" s="219">
        <v>0</v>
      </c>
      <c r="AW121" s="219">
        <v>0</v>
      </c>
      <c r="AX121" s="219">
        <v>0</v>
      </c>
      <c r="AY121" s="219">
        <v>0</v>
      </c>
      <c r="AZ121" s="219">
        <v>0</v>
      </c>
      <c r="BA121" s="219">
        <v>0</v>
      </c>
      <c r="BB121" s="219">
        <v>0</v>
      </c>
      <c r="BC121" s="219">
        <v>0</v>
      </c>
      <c r="BD121" s="219">
        <v>0</v>
      </c>
      <c r="BE121" s="219">
        <v>0</v>
      </c>
      <c r="BF121" s="219">
        <v>0</v>
      </c>
      <c r="BG121" s="219">
        <v>0</v>
      </c>
      <c r="BH121" s="219">
        <v>0</v>
      </c>
      <c r="BI121" s="219">
        <v>0</v>
      </c>
      <c r="BJ121" s="219">
        <v>0</v>
      </c>
      <c r="BK121" s="219">
        <v>0</v>
      </c>
      <c r="BL121" s="219">
        <v>0</v>
      </c>
      <c r="BM121" s="219">
        <v>0</v>
      </c>
      <c r="BN121" s="219">
        <v>0</v>
      </c>
      <c r="BO121" s="219">
        <v>0</v>
      </c>
      <c r="BP121" s="219">
        <v>0</v>
      </c>
      <c r="BQ121" s="219">
        <v>0</v>
      </c>
      <c r="BR121" s="219">
        <v>0</v>
      </c>
      <c r="BS121" s="219">
        <v>0</v>
      </c>
      <c r="BT121" s="219">
        <v>0</v>
      </c>
      <c r="BU121" s="219">
        <v>0</v>
      </c>
      <c r="BV121" s="219">
        <v>0</v>
      </c>
      <c r="BW121" s="219">
        <v>0</v>
      </c>
      <c r="BX121" s="219">
        <v>0</v>
      </c>
      <c r="BY121" s="219">
        <v>0</v>
      </c>
      <c r="BZ121" s="219">
        <v>0</v>
      </c>
      <c r="CA121" s="219">
        <v>0</v>
      </c>
      <c r="CB121" s="219">
        <v>0</v>
      </c>
      <c r="CC121" s="219">
        <v>0</v>
      </c>
      <c r="CD121" s="219">
        <v>0</v>
      </c>
      <c r="CE121" s="219">
        <v>0</v>
      </c>
      <c r="CF121" s="219">
        <v>0</v>
      </c>
      <c r="CG121" s="219">
        <v>0</v>
      </c>
      <c r="CH121" s="219">
        <v>0</v>
      </c>
      <c r="CI121" s="219">
        <v>0</v>
      </c>
      <c r="CJ121" s="219">
        <v>0</v>
      </c>
      <c r="CK121" s="219">
        <v>0</v>
      </c>
      <c r="CL121" s="219">
        <v>0</v>
      </c>
      <c r="CM121" s="219">
        <v>0</v>
      </c>
      <c r="CN121" s="219">
        <v>0</v>
      </c>
    </row>
    <row r="122" spans="1:94" x14ac:dyDescent="0.2">
      <c r="A122" s="224" t="s">
        <v>399</v>
      </c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1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19">
        <v>0</v>
      </c>
      <c r="BL122" s="219">
        <v>0</v>
      </c>
      <c r="BM122" s="219">
        <v>0</v>
      </c>
      <c r="BN122" s="219">
        <v>0</v>
      </c>
      <c r="BO122" s="219">
        <v>0</v>
      </c>
      <c r="BP122" s="219">
        <v>0</v>
      </c>
      <c r="BQ122" s="219">
        <v>0</v>
      </c>
      <c r="BR122" s="219">
        <v>0</v>
      </c>
      <c r="BS122" s="219">
        <v>0</v>
      </c>
      <c r="BT122" s="219">
        <v>0</v>
      </c>
      <c r="BU122" s="219">
        <v>0</v>
      </c>
      <c r="BV122" s="219">
        <v>0</v>
      </c>
      <c r="BW122" s="219">
        <v>0</v>
      </c>
      <c r="BX122" s="219">
        <v>0</v>
      </c>
      <c r="BY122" s="219">
        <v>0</v>
      </c>
      <c r="BZ122" s="219">
        <v>0</v>
      </c>
      <c r="CA122" s="219">
        <v>0</v>
      </c>
      <c r="CB122" s="219">
        <v>0</v>
      </c>
      <c r="CC122" s="219">
        <v>0</v>
      </c>
      <c r="CD122" s="219">
        <v>0</v>
      </c>
      <c r="CE122" s="219">
        <v>0</v>
      </c>
      <c r="CF122" s="219">
        <v>0</v>
      </c>
      <c r="CG122" s="219">
        <v>0</v>
      </c>
      <c r="CH122" s="219">
        <v>0</v>
      </c>
      <c r="CI122" s="219">
        <v>0</v>
      </c>
      <c r="CJ122" s="219">
        <v>0</v>
      </c>
      <c r="CK122" s="219">
        <v>0</v>
      </c>
      <c r="CL122" s="219">
        <v>0</v>
      </c>
      <c r="CM122" s="219">
        <v>0</v>
      </c>
      <c r="CN122" s="219">
        <v>0</v>
      </c>
    </row>
    <row r="123" spans="1:94" x14ac:dyDescent="0.2">
      <c r="A123" s="224" t="s">
        <v>400</v>
      </c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19">
        <v>92349990.769230694</v>
      </c>
      <c r="AC123" s="219">
        <v>92368861.538461506</v>
      </c>
      <c r="AD123" s="219">
        <v>92386752.307692304</v>
      </c>
      <c r="AE123" s="219">
        <v>92403697.692307696</v>
      </c>
      <c r="AF123" s="219">
        <v>92460983.714615405</v>
      </c>
      <c r="AG123" s="219">
        <v>92517324.352307603</v>
      </c>
      <c r="AH123" s="219">
        <v>92572719.605384603</v>
      </c>
      <c r="AI123" s="219">
        <v>92627169.473846093</v>
      </c>
      <c r="AJ123" s="219">
        <v>92680673.957692295</v>
      </c>
      <c r="AK123" s="219">
        <v>92733233.056923002</v>
      </c>
      <c r="AL123" s="219">
        <v>92784846.771538407</v>
      </c>
      <c r="AM123" s="219">
        <v>92814788.178461507</v>
      </c>
      <c r="AN123" s="219">
        <v>92814788.178461507</v>
      </c>
      <c r="AO123" s="219">
        <v>92843784.200769201</v>
      </c>
      <c r="AP123" s="219">
        <v>92872780.223076895</v>
      </c>
      <c r="AQ123" s="219">
        <v>92901776.245384604</v>
      </c>
      <c r="AR123" s="219">
        <v>92930772.267692298</v>
      </c>
      <c r="AS123" s="219">
        <v>92959768.290000007</v>
      </c>
      <c r="AT123" s="219">
        <v>92947478.289999902</v>
      </c>
      <c r="AU123" s="219">
        <v>92935188.290000007</v>
      </c>
      <c r="AV123" s="219">
        <v>92922898.289999902</v>
      </c>
      <c r="AW123" s="219">
        <v>92910608.289999902</v>
      </c>
      <c r="AX123" s="219">
        <v>92898318.289999902</v>
      </c>
      <c r="AY123" s="219">
        <v>92886028.290000007</v>
      </c>
      <c r="AZ123" s="219">
        <v>92952356.232307702</v>
      </c>
      <c r="BA123" s="219">
        <v>92952356.232307702</v>
      </c>
      <c r="BB123" s="219">
        <v>93018684.174615398</v>
      </c>
      <c r="BC123" s="219">
        <v>93085012.116923004</v>
      </c>
      <c r="BD123" s="219">
        <v>93151340.0592307</v>
      </c>
      <c r="BE123" s="219">
        <v>93217668.001538396</v>
      </c>
      <c r="BF123" s="219">
        <v>93997520.705442995</v>
      </c>
      <c r="BG123" s="219">
        <v>94777373.409347594</v>
      </c>
      <c r="BH123" s="219">
        <v>95557226.113252103</v>
      </c>
      <c r="BI123" s="219">
        <v>96337078.817156702</v>
      </c>
      <c r="BJ123" s="219">
        <v>97116931.521061301</v>
      </c>
      <c r="BK123" s="219">
        <v>97896784.2249659</v>
      </c>
      <c r="BL123" s="219">
        <v>98676636.928870499</v>
      </c>
      <c r="BM123" s="219">
        <v>100046207.23894601</v>
      </c>
      <c r="BN123" s="219">
        <v>100046207.23894601</v>
      </c>
      <c r="BO123" s="219">
        <v>101337159.60671499</v>
      </c>
      <c r="BP123" s="219">
        <v>102628111.974483</v>
      </c>
      <c r="BQ123" s="219">
        <v>103919064.342252</v>
      </c>
      <c r="BR123" s="219">
        <v>105210016.71002001</v>
      </c>
      <c r="BS123" s="219">
        <v>106500969.07778899</v>
      </c>
      <c r="BT123" s="219">
        <v>107078396.68396001</v>
      </c>
      <c r="BU123" s="219">
        <v>107655824.290132</v>
      </c>
      <c r="BV123" s="219">
        <v>108233251.896304</v>
      </c>
      <c r="BW123" s="219">
        <v>108810679.50247499</v>
      </c>
      <c r="BX123" s="219">
        <v>109388107.108647</v>
      </c>
      <c r="BY123" s="219">
        <v>109965534.714818</v>
      </c>
      <c r="BZ123" s="219">
        <v>110542962.32099</v>
      </c>
      <c r="CA123" s="219">
        <v>110542962.32099</v>
      </c>
      <c r="CB123" s="219">
        <v>110530672.32099</v>
      </c>
      <c r="CC123" s="219">
        <v>110518382.32099</v>
      </c>
      <c r="CD123" s="219">
        <v>110506092.32099</v>
      </c>
      <c r="CE123" s="219">
        <v>110627495.092702</v>
      </c>
      <c r="CF123" s="219">
        <v>110748897.86441401</v>
      </c>
      <c r="CG123" s="219">
        <v>110941607.07737599</v>
      </c>
      <c r="CH123" s="219">
        <v>111134316.29033799</v>
      </c>
      <c r="CI123" s="219">
        <v>111327025.5033</v>
      </c>
      <c r="CJ123" s="219">
        <v>111519734.716262</v>
      </c>
      <c r="CK123" s="219">
        <v>111712443.929225</v>
      </c>
      <c r="CL123" s="219">
        <v>111905153.142187</v>
      </c>
      <c r="CM123" s="219">
        <v>112221718.40485901</v>
      </c>
      <c r="CN123" s="219">
        <v>112221718.40485901</v>
      </c>
      <c r="CP123" s="250">
        <f t="shared" ref="CP123" si="1">+CA123-BN123</f>
        <v>10496755.08204399</v>
      </c>
    </row>
    <row r="124" spans="1:94" x14ac:dyDescent="0.2">
      <c r="A124" s="224" t="s">
        <v>401</v>
      </c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19">
        <v>0</v>
      </c>
      <c r="AC124" s="219">
        <v>0</v>
      </c>
      <c r="AD124" s="219">
        <v>0</v>
      </c>
      <c r="AE124" s="219">
        <v>0</v>
      </c>
      <c r="AF124" s="219">
        <v>0</v>
      </c>
      <c r="AG124" s="219">
        <v>0</v>
      </c>
      <c r="AH124" s="219">
        <v>0</v>
      </c>
      <c r="AI124" s="219">
        <v>0</v>
      </c>
      <c r="AJ124" s="219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19">
        <v>0</v>
      </c>
      <c r="BL124" s="219">
        <v>0</v>
      </c>
      <c r="BM124" s="219">
        <v>0</v>
      </c>
      <c r="BN124" s="219">
        <v>0</v>
      </c>
      <c r="BO124" s="219">
        <v>0</v>
      </c>
      <c r="BP124" s="219">
        <v>0</v>
      </c>
      <c r="BQ124" s="219">
        <v>0</v>
      </c>
      <c r="BR124" s="219">
        <v>0</v>
      </c>
      <c r="BS124" s="219">
        <v>0</v>
      </c>
      <c r="BT124" s="219">
        <v>0</v>
      </c>
      <c r="BU124" s="219">
        <v>0</v>
      </c>
      <c r="BV124" s="219">
        <v>0</v>
      </c>
      <c r="BW124" s="219">
        <v>0</v>
      </c>
      <c r="BX124" s="219">
        <v>0</v>
      </c>
      <c r="BY124" s="219">
        <v>0</v>
      </c>
      <c r="BZ124" s="219">
        <v>0</v>
      </c>
      <c r="CA124" s="219">
        <v>0</v>
      </c>
      <c r="CB124" s="219">
        <v>0</v>
      </c>
      <c r="CC124" s="219">
        <v>0</v>
      </c>
      <c r="CD124" s="219">
        <v>0</v>
      </c>
      <c r="CE124" s="219">
        <v>0</v>
      </c>
      <c r="CF124" s="219">
        <v>0</v>
      </c>
      <c r="CG124" s="219">
        <v>0</v>
      </c>
      <c r="CH124" s="219">
        <v>0</v>
      </c>
      <c r="CI124" s="219">
        <v>0</v>
      </c>
      <c r="CJ124" s="219">
        <v>0</v>
      </c>
      <c r="CK124" s="219">
        <v>0</v>
      </c>
      <c r="CL124" s="219">
        <v>0</v>
      </c>
      <c r="CM124" s="219">
        <v>0</v>
      </c>
      <c r="CN124" s="219">
        <v>0</v>
      </c>
    </row>
    <row r="125" spans="1:94" x14ac:dyDescent="0.2">
      <c r="A125" s="223" t="s">
        <v>402</v>
      </c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19">
        <v>0</v>
      </c>
      <c r="BL125" s="219">
        <v>0</v>
      </c>
      <c r="BM125" s="219">
        <v>0</v>
      </c>
      <c r="BN125" s="219">
        <v>0</v>
      </c>
      <c r="BO125" s="219">
        <v>0</v>
      </c>
      <c r="BP125" s="219">
        <v>0</v>
      </c>
      <c r="BQ125" s="219">
        <v>0</v>
      </c>
      <c r="BR125" s="219">
        <v>0</v>
      </c>
      <c r="BS125" s="219">
        <v>0</v>
      </c>
      <c r="BT125" s="219">
        <v>0</v>
      </c>
      <c r="BU125" s="219">
        <v>0</v>
      </c>
      <c r="BV125" s="219">
        <v>0</v>
      </c>
      <c r="BW125" s="219">
        <v>0</v>
      </c>
      <c r="BX125" s="219">
        <v>0</v>
      </c>
      <c r="BY125" s="219">
        <v>0</v>
      </c>
      <c r="BZ125" s="219">
        <v>0</v>
      </c>
      <c r="CA125" s="219">
        <v>0</v>
      </c>
      <c r="CB125" s="219">
        <v>0</v>
      </c>
      <c r="CC125" s="219">
        <v>0</v>
      </c>
      <c r="CD125" s="219">
        <v>0</v>
      </c>
      <c r="CE125" s="219">
        <v>0</v>
      </c>
      <c r="CF125" s="219">
        <v>0</v>
      </c>
      <c r="CG125" s="219">
        <v>0</v>
      </c>
      <c r="CH125" s="219">
        <v>0</v>
      </c>
      <c r="CI125" s="219">
        <v>0</v>
      </c>
      <c r="CJ125" s="219">
        <v>0</v>
      </c>
      <c r="CK125" s="219">
        <v>0</v>
      </c>
      <c r="CL125" s="219">
        <v>0</v>
      </c>
      <c r="CM125" s="219">
        <v>0</v>
      </c>
      <c r="CN125" s="219">
        <v>0</v>
      </c>
    </row>
    <row r="126" spans="1:94" x14ac:dyDescent="0.2">
      <c r="A126" s="224" t="s">
        <v>403</v>
      </c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19">
        <v>0</v>
      </c>
      <c r="BL126" s="219">
        <v>0</v>
      </c>
      <c r="BM126" s="219">
        <v>0</v>
      </c>
      <c r="BN126" s="219">
        <v>0</v>
      </c>
      <c r="BO126" s="219">
        <v>0</v>
      </c>
      <c r="BP126" s="219">
        <v>0</v>
      </c>
      <c r="BQ126" s="219">
        <v>0</v>
      </c>
      <c r="BR126" s="219">
        <v>0</v>
      </c>
      <c r="BS126" s="219">
        <v>0</v>
      </c>
      <c r="BT126" s="219">
        <v>0</v>
      </c>
      <c r="BU126" s="219">
        <v>0</v>
      </c>
      <c r="BV126" s="219">
        <v>0</v>
      </c>
      <c r="BW126" s="219">
        <v>0</v>
      </c>
      <c r="BX126" s="219">
        <v>0</v>
      </c>
      <c r="BY126" s="219">
        <v>0</v>
      </c>
      <c r="BZ126" s="219">
        <v>0</v>
      </c>
      <c r="CA126" s="219">
        <v>0</v>
      </c>
      <c r="CB126" s="219">
        <v>0</v>
      </c>
      <c r="CC126" s="219">
        <v>0</v>
      </c>
      <c r="CD126" s="219">
        <v>0</v>
      </c>
      <c r="CE126" s="219">
        <v>0</v>
      </c>
      <c r="CF126" s="219">
        <v>0</v>
      </c>
      <c r="CG126" s="219">
        <v>0</v>
      </c>
      <c r="CH126" s="219">
        <v>0</v>
      </c>
      <c r="CI126" s="219">
        <v>0</v>
      </c>
      <c r="CJ126" s="219">
        <v>0</v>
      </c>
      <c r="CK126" s="219">
        <v>0</v>
      </c>
      <c r="CL126" s="219">
        <v>0</v>
      </c>
      <c r="CM126" s="219">
        <v>0</v>
      </c>
      <c r="CN126" s="219">
        <v>0</v>
      </c>
    </row>
    <row r="127" spans="1:94" x14ac:dyDescent="0.2">
      <c r="A127" s="224" t="s">
        <v>404</v>
      </c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19">
        <v>0</v>
      </c>
      <c r="AC127" s="219">
        <v>0</v>
      </c>
      <c r="AD127" s="219">
        <v>0</v>
      </c>
      <c r="AE127" s="219">
        <v>0</v>
      </c>
      <c r="AF127" s="219">
        <v>0</v>
      </c>
      <c r="AG127" s="219">
        <v>0</v>
      </c>
      <c r="AH127" s="219">
        <v>0</v>
      </c>
      <c r="AI127" s="219">
        <v>0</v>
      </c>
      <c r="AJ127" s="219">
        <v>0</v>
      </c>
      <c r="AK127" s="219">
        <v>0</v>
      </c>
      <c r="AL127" s="219">
        <v>0</v>
      </c>
      <c r="AM127" s="219">
        <v>0</v>
      </c>
      <c r="AN127" s="219">
        <v>0</v>
      </c>
      <c r="AO127" s="219">
        <v>0</v>
      </c>
      <c r="AP127" s="219">
        <v>0</v>
      </c>
      <c r="AQ127" s="219">
        <v>0</v>
      </c>
      <c r="AR127" s="219">
        <v>0</v>
      </c>
      <c r="AS127" s="219">
        <v>0</v>
      </c>
      <c r="AT127" s="219">
        <v>0</v>
      </c>
      <c r="AU127" s="219">
        <v>0</v>
      </c>
      <c r="AV127" s="219">
        <v>0</v>
      </c>
      <c r="AW127" s="219">
        <v>0</v>
      </c>
      <c r="AX127" s="219">
        <v>0</v>
      </c>
      <c r="AY127" s="219">
        <v>0</v>
      </c>
      <c r="AZ127" s="219">
        <v>0</v>
      </c>
      <c r="BA127" s="219">
        <v>0</v>
      </c>
      <c r="BB127" s="219">
        <v>0</v>
      </c>
      <c r="BC127" s="219">
        <v>0</v>
      </c>
      <c r="BD127" s="219">
        <v>0</v>
      </c>
      <c r="BE127" s="219">
        <v>0</v>
      </c>
      <c r="BF127" s="219">
        <v>0</v>
      </c>
      <c r="BG127" s="219">
        <v>0</v>
      </c>
      <c r="BH127" s="219">
        <v>0</v>
      </c>
      <c r="BI127" s="219">
        <v>0</v>
      </c>
      <c r="BJ127" s="219">
        <v>0</v>
      </c>
      <c r="BK127" s="219">
        <v>0</v>
      </c>
      <c r="BL127" s="219">
        <v>0</v>
      </c>
      <c r="BM127" s="219">
        <v>0</v>
      </c>
      <c r="BN127" s="219">
        <v>0</v>
      </c>
      <c r="BO127" s="219">
        <v>0</v>
      </c>
      <c r="BP127" s="219">
        <v>0</v>
      </c>
      <c r="BQ127" s="219">
        <v>0</v>
      </c>
      <c r="BR127" s="219">
        <v>0</v>
      </c>
      <c r="BS127" s="219">
        <v>0</v>
      </c>
      <c r="BT127" s="219">
        <v>0</v>
      </c>
      <c r="BU127" s="219">
        <v>0</v>
      </c>
      <c r="BV127" s="219">
        <v>0</v>
      </c>
      <c r="BW127" s="219">
        <v>0</v>
      </c>
      <c r="BX127" s="219">
        <v>0</v>
      </c>
      <c r="BY127" s="219">
        <v>0</v>
      </c>
      <c r="BZ127" s="219">
        <v>0</v>
      </c>
      <c r="CA127" s="219">
        <v>0</v>
      </c>
      <c r="CB127" s="219">
        <v>0</v>
      </c>
      <c r="CC127" s="219">
        <v>0</v>
      </c>
      <c r="CD127" s="219">
        <v>0</v>
      </c>
      <c r="CE127" s="219">
        <v>0</v>
      </c>
      <c r="CF127" s="219">
        <v>0</v>
      </c>
      <c r="CG127" s="219">
        <v>0</v>
      </c>
      <c r="CH127" s="219">
        <v>0</v>
      </c>
      <c r="CI127" s="219">
        <v>0</v>
      </c>
      <c r="CJ127" s="219">
        <v>0</v>
      </c>
      <c r="CK127" s="219">
        <v>0</v>
      </c>
      <c r="CL127" s="219">
        <v>0</v>
      </c>
      <c r="CM127" s="219">
        <v>0</v>
      </c>
      <c r="CN127" s="219">
        <v>0</v>
      </c>
    </row>
    <row r="128" spans="1:94" x14ac:dyDescent="0.2">
      <c r="A128" s="224" t="s">
        <v>405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19">
        <v>11854034.1784615</v>
      </c>
      <c r="AC128" s="219">
        <v>10866197.996923</v>
      </c>
      <c r="AD128" s="219">
        <v>9878361.8153846096</v>
      </c>
      <c r="AE128" s="219">
        <v>8890525.6338461507</v>
      </c>
      <c r="AF128" s="219">
        <v>7902689.4523076899</v>
      </c>
      <c r="AG128" s="219">
        <v>6914853.2707692301</v>
      </c>
      <c r="AH128" s="219">
        <v>5927017.08923076</v>
      </c>
      <c r="AI128" s="219">
        <v>4939180.9076923002</v>
      </c>
      <c r="AJ128" s="219">
        <v>3951344.7261538398</v>
      </c>
      <c r="AK128" s="219">
        <v>2963508.54461538</v>
      </c>
      <c r="AL128" s="219">
        <v>1975672.3630769199</v>
      </c>
      <c r="AM128" s="219">
        <v>987836.18153846101</v>
      </c>
      <c r="AN128" s="219">
        <v>987836.18153846101</v>
      </c>
      <c r="AO128" s="219">
        <v>0</v>
      </c>
      <c r="AP128" s="219">
        <v>0</v>
      </c>
      <c r="AQ128" s="219">
        <v>0</v>
      </c>
      <c r="AR128" s="219">
        <v>0</v>
      </c>
      <c r="AS128" s="219">
        <v>0</v>
      </c>
      <c r="AT128" s="219">
        <v>0</v>
      </c>
      <c r="AU128" s="219">
        <v>0</v>
      </c>
      <c r="AV128" s="219">
        <v>0</v>
      </c>
      <c r="AW128" s="219">
        <v>0</v>
      </c>
      <c r="AX128" s="219">
        <v>0</v>
      </c>
      <c r="AY128" s="219">
        <v>0</v>
      </c>
      <c r="AZ128" s="219">
        <v>0</v>
      </c>
      <c r="BA128" s="219">
        <v>0</v>
      </c>
      <c r="BB128" s="219">
        <v>0</v>
      </c>
      <c r="BC128" s="219">
        <v>0</v>
      </c>
      <c r="BD128" s="219">
        <v>0</v>
      </c>
      <c r="BE128" s="219">
        <v>0</v>
      </c>
      <c r="BF128" s="219">
        <v>0</v>
      </c>
      <c r="BG128" s="219">
        <v>0</v>
      </c>
      <c r="BH128" s="219">
        <v>0</v>
      </c>
      <c r="BI128" s="219">
        <v>0</v>
      </c>
      <c r="BJ128" s="219">
        <v>0</v>
      </c>
      <c r="BK128" s="219">
        <v>0</v>
      </c>
      <c r="BL128" s="219">
        <v>0</v>
      </c>
      <c r="BM128" s="219">
        <v>0</v>
      </c>
      <c r="BN128" s="219">
        <v>0</v>
      </c>
      <c r="BO128" s="219">
        <v>0</v>
      </c>
      <c r="BP128" s="219">
        <v>0</v>
      </c>
      <c r="BQ128" s="219">
        <v>0</v>
      </c>
      <c r="BR128" s="219">
        <v>0</v>
      </c>
      <c r="BS128" s="219">
        <v>0</v>
      </c>
      <c r="BT128" s="219">
        <v>0</v>
      </c>
      <c r="BU128" s="219">
        <v>0</v>
      </c>
      <c r="BV128" s="219">
        <v>0</v>
      </c>
      <c r="BW128" s="219">
        <v>0</v>
      </c>
      <c r="BX128" s="219">
        <v>0</v>
      </c>
      <c r="BY128" s="219">
        <v>0</v>
      </c>
      <c r="BZ128" s="219">
        <v>0</v>
      </c>
      <c r="CA128" s="219">
        <v>0</v>
      </c>
      <c r="CB128" s="219">
        <v>0</v>
      </c>
      <c r="CC128" s="219">
        <v>0</v>
      </c>
      <c r="CD128" s="219">
        <v>0</v>
      </c>
      <c r="CE128" s="219">
        <v>0</v>
      </c>
      <c r="CF128" s="219">
        <v>0</v>
      </c>
      <c r="CG128" s="219">
        <v>0</v>
      </c>
      <c r="CH128" s="219">
        <v>0</v>
      </c>
      <c r="CI128" s="219">
        <v>0</v>
      </c>
      <c r="CJ128" s="219">
        <v>0</v>
      </c>
      <c r="CK128" s="219">
        <v>0</v>
      </c>
      <c r="CL128" s="219">
        <v>0</v>
      </c>
      <c r="CM128" s="219">
        <v>0</v>
      </c>
      <c r="CN128" s="219">
        <v>0</v>
      </c>
    </row>
    <row r="129" spans="1:94" x14ac:dyDescent="0.2">
      <c r="A129" s="223" t="s">
        <v>406</v>
      </c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19">
        <v>-11854034.1784615</v>
      </c>
      <c r="AC129" s="219">
        <v>-10866197.996923</v>
      </c>
      <c r="AD129" s="219">
        <v>-9878361.8153846096</v>
      </c>
      <c r="AE129" s="219">
        <v>-8890525.6338461507</v>
      </c>
      <c r="AF129" s="219">
        <v>-7902689.4523076899</v>
      </c>
      <c r="AG129" s="219">
        <v>-6914853.2707692301</v>
      </c>
      <c r="AH129" s="219">
        <v>-5927017.08923076</v>
      </c>
      <c r="AI129" s="219">
        <v>-4939180.9076923002</v>
      </c>
      <c r="AJ129" s="219">
        <v>-3951344.7261538398</v>
      </c>
      <c r="AK129" s="219">
        <v>-2963508.54461538</v>
      </c>
      <c r="AL129" s="219">
        <v>-1975672.3630769199</v>
      </c>
      <c r="AM129" s="219">
        <v>-987836.18153846101</v>
      </c>
      <c r="AN129" s="219">
        <v>-987836.18153846101</v>
      </c>
      <c r="AO129" s="219">
        <v>0</v>
      </c>
      <c r="AP129" s="219">
        <v>0</v>
      </c>
      <c r="AQ129" s="219">
        <v>0</v>
      </c>
      <c r="AR129" s="219">
        <v>0</v>
      </c>
      <c r="AS129" s="219">
        <v>0</v>
      </c>
      <c r="AT129" s="219">
        <v>0</v>
      </c>
      <c r="AU129" s="219">
        <v>0</v>
      </c>
      <c r="AV129" s="219">
        <v>0</v>
      </c>
      <c r="AW129" s="219">
        <v>0</v>
      </c>
      <c r="AX129" s="219">
        <v>0</v>
      </c>
      <c r="AY129" s="219">
        <v>0</v>
      </c>
      <c r="AZ129" s="219">
        <v>0</v>
      </c>
      <c r="BA129" s="219">
        <v>0</v>
      </c>
      <c r="BB129" s="219">
        <v>0</v>
      </c>
      <c r="BC129" s="219">
        <v>0</v>
      </c>
      <c r="BD129" s="219">
        <v>0</v>
      </c>
      <c r="BE129" s="219">
        <v>0</v>
      </c>
      <c r="BF129" s="219">
        <v>0</v>
      </c>
      <c r="BG129" s="219">
        <v>0</v>
      </c>
      <c r="BH129" s="219">
        <v>0</v>
      </c>
      <c r="BI129" s="219">
        <v>0</v>
      </c>
      <c r="BJ129" s="219">
        <v>0</v>
      </c>
      <c r="BK129" s="219">
        <v>0</v>
      </c>
      <c r="BL129" s="219">
        <v>0</v>
      </c>
      <c r="BM129" s="219">
        <v>0</v>
      </c>
      <c r="BN129" s="219">
        <v>0</v>
      </c>
      <c r="BO129" s="219">
        <v>0</v>
      </c>
      <c r="BP129" s="219">
        <v>0</v>
      </c>
      <c r="BQ129" s="219">
        <v>0</v>
      </c>
      <c r="BR129" s="219">
        <v>0</v>
      </c>
      <c r="BS129" s="219">
        <v>0</v>
      </c>
      <c r="BT129" s="219">
        <v>0</v>
      </c>
      <c r="BU129" s="219">
        <v>0</v>
      </c>
      <c r="BV129" s="219">
        <v>0</v>
      </c>
      <c r="BW129" s="219">
        <v>0</v>
      </c>
      <c r="BX129" s="219">
        <v>0</v>
      </c>
      <c r="BY129" s="219">
        <v>0</v>
      </c>
      <c r="BZ129" s="219">
        <v>0</v>
      </c>
      <c r="CA129" s="219">
        <v>0</v>
      </c>
      <c r="CB129" s="219">
        <v>0</v>
      </c>
      <c r="CC129" s="219">
        <v>0</v>
      </c>
      <c r="CD129" s="219">
        <v>0</v>
      </c>
      <c r="CE129" s="219">
        <v>0</v>
      </c>
      <c r="CF129" s="219">
        <v>0</v>
      </c>
      <c r="CG129" s="219">
        <v>0</v>
      </c>
      <c r="CH129" s="219">
        <v>0</v>
      </c>
      <c r="CI129" s="219">
        <v>0</v>
      </c>
      <c r="CJ129" s="219">
        <v>0</v>
      </c>
      <c r="CK129" s="219">
        <v>0</v>
      </c>
      <c r="CL129" s="219">
        <v>0</v>
      </c>
      <c r="CM129" s="219">
        <v>0</v>
      </c>
      <c r="CN129" s="219">
        <v>0</v>
      </c>
    </row>
    <row r="130" spans="1:94" x14ac:dyDescent="0.2">
      <c r="A130" s="224" t="s">
        <v>407</v>
      </c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19">
        <v>0</v>
      </c>
      <c r="AC130" s="219">
        <v>0</v>
      </c>
      <c r="AD130" s="219">
        <v>0</v>
      </c>
      <c r="AE130" s="219">
        <v>0</v>
      </c>
      <c r="AF130" s="219">
        <v>0</v>
      </c>
      <c r="AG130" s="219">
        <v>0</v>
      </c>
      <c r="AH130" s="219">
        <v>0</v>
      </c>
      <c r="AI130" s="219">
        <v>0</v>
      </c>
      <c r="AJ130" s="219">
        <v>0</v>
      </c>
      <c r="AK130" s="219">
        <v>0</v>
      </c>
      <c r="AL130" s="219">
        <v>0</v>
      </c>
      <c r="AM130" s="219">
        <v>0</v>
      </c>
      <c r="AN130" s="219">
        <v>0</v>
      </c>
      <c r="AO130" s="219">
        <v>0</v>
      </c>
      <c r="AP130" s="219">
        <v>0</v>
      </c>
      <c r="AQ130" s="219">
        <v>0</v>
      </c>
      <c r="AR130" s="219">
        <v>0</v>
      </c>
      <c r="AS130" s="219">
        <v>0</v>
      </c>
      <c r="AT130" s="219">
        <v>0</v>
      </c>
      <c r="AU130" s="219">
        <v>0</v>
      </c>
      <c r="AV130" s="219">
        <v>0</v>
      </c>
      <c r="AW130" s="219">
        <v>0</v>
      </c>
      <c r="AX130" s="219">
        <v>0</v>
      </c>
      <c r="AY130" s="219">
        <v>0</v>
      </c>
      <c r="AZ130" s="219">
        <v>0</v>
      </c>
      <c r="BA130" s="219">
        <v>0</v>
      </c>
      <c r="BB130" s="219">
        <v>0</v>
      </c>
      <c r="BC130" s="219">
        <v>0</v>
      </c>
      <c r="BD130" s="219">
        <v>0</v>
      </c>
      <c r="BE130" s="219">
        <v>0</v>
      </c>
      <c r="BF130" s="219">
        <v>0</v>
      </c>
      <c r="BG130" s="219">
        <v>0</v>
      </c>
      <c r="BH130" s="219">
        <v>0</v>
      </c>
      <c r="BI130" s="219">
        <v>0</v>
      </c>
      <c r="BJ130" s="219">
        <v>0</v>
      </c>
      <c r="BK130" s="219">
        <v>0</v>
      </c>
      <c r="BL130" s="219">
        <v>0</v>
      </c>
      <c r="BM130" s="219">
        <v>0</v>
      </c>
      <c r="BN130" s="219">
        <v>0</v>
      </c>
      <c r="BO130" s="219">
        <v>0</v>
      </c>
      <c r="BP130" s="219">
        <v>0</v>
      </c>
      <c r="BQ130" s="219">
        <v>0</v>
      </c>
      <c r="BR130" s="219">
        <v>0</v>
      </c>
      <c r="BS130" s="219">
        <v>0</v>
      </c>
      <c r="BT130" s="219">
        <v>0</v>
      </c>
      <c r="BU130" s="219">
        <v>0</v>
      </c>
      <c r="BV130" s="219">
        <v>0</v>
      </c>
      <c r="BW130" s="219">
        <v>0</v>
      </c>
      <c r="BX130" s="219">
        <v>0</v>
      </c>
      <c r="BY130" s="219">
        <v>0</v>
      </c>
      <c r="BZ130" s="219">
        <v>0</v>
      </c>
      <c r="CA130" s="219">
        <v>0</v>
      </c>
      <c r="CB130" s="219">
        <v>0</v>
      </c>
      <c r="CC130" s="219">
        <v>0</v>
      </c>
      <c r="CD130" s="219">
        <v>0</v>
      </c>
      <c r="CE130" s="219">
        <v>0</v>
      </c>
      <c r="CF130" s="219">
        <v>0</v>
      </c>
      <c r="CG130" s="219">
        <v>0</v>
      </c>
      <c r="CH130" s="219">
        <v>0</v>
      </c>
      <c r="CI130" s="219">
        <v>0</v>
      </c>
      <c r="CJ130" s="219">
        <v>0</v>
      </c>
      <c r="CK130" s="219">
        <v>0</v>
      </c>
      <c r="CL130" s="219">
        <v>0</v>
      </c>
      <c r="CM130" s="219">
        <v>0</v>
      </c>
      <c r="CN130" s="219">
        <v>0</v>
      </c>
    </row>
    <row r="131" spans="1:94" x14ac:dyDescent="0.2">
      <c r="A131" s="224" t="s">
        <v>408</v>
      </c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19">
        <v>574922954.61538398</v>
      </c>
      <c r="AC131" s="219">
        <v>575465194.61538398</v>
      </c>
      <c r="AD131" s="219">
        <v>575984153.07692301</v>
      </c>
      <c r="AE131" s="219">
        <v>576474902.30769205</v>
      </c>
      <c r="AF131" s="219">
        <v>576969166.13923001</v>
      </c>
      <c r="AG131" s="219">
        <v>577516065.81538403</v>
      </c>
      <c r="AH131" s="219">
        <v>578129652.84897399</v>
      </c>
      <c r="AI131" s="219">
        <v>578626722.190256</v>
      </c>
      <c r="AJ131" s="219">
        <v>579026113.06999898</v>
      </c>
      <c r="AK131" s="219">
        <v>579376215.51898599</v>
      </c>
      <c r="AL131" s="219">
        <v>579711713.35258901</v>
      </c>
      <c r="AM131" s="219">
        <v>580116852.00579798</v>
      </c>
      <c r="AN131" s="219">
        <v>580116852.00579798</v>
      </c>
      <c r="AO131" s="219">
        <v>580367984.50515997</v>
      </c>
      <c r="AP131" s="219">
        <v>580619117.00452304</v>
      </c>
      <c r="AQ131" s="219">
        <v>580870249.50388598</v>
      </c>
      <c r="AR131" s="219">
        <v>581121382.00324905</v>
      </c>
      <c r="AS131" s="219">
        <v>581431496.60799599</v>
      </c>
      <c r="AT131" s="219">
        <v>581719968.35507905</v>
      </c>
      <c r="AU131" s="219">
        <v>581938580.41139305</v>
      </c>
      <c r="AV131" s="219">
        <v>582066224.34104002</v>
      </c>
      <c r="AW131" s="219">
        <v>582193868.27068698</v>
      </c>
      <c r="AX131" s="219">
        <v>582321512.20033503</v>
      </c>
      <c r="AY131" s="219">
        <v>582441133.022277</v>
      </c>
      <c r="AZ131" s="219">
        <v>583128625.37001395</v>
      </c>
      <c r="BA131" s="219">
        <v>583128625.37001395</v>
      </c>
      <c r="BB131" s="219">
        <v>583644065.35968304</v>
      </c>
      <c r="BC131" s="219">
        <v>584185414.93697</v>
      </c>
      <c r="BD131" s="219">
        <v>584726764.51425695</v>
      </c>
      <c r="BE131" s="219">
        <v>585637001.15371299</v>
      </c>
      <c r="BF131" s="219">
        <v>587404531.41004205</v>
      </c>
      <c r="BG131" s="219">
        <v>589721382.12858605</v>
      </c>
      <c r="BH131" s="219">
        <v>591980217.73389602</v>
      </c>
      <c r="BI131" s="219">
        <v>594247262.49734294</v>
      </c>
      <c r="BJ131" s="219">
        <v>596514307.26079094</v>
      </c>
      <c r="BK131" s="219">
        <v>598854345.136289</v>
      </c>
      <c r="BL131" s="219">
        <v>601194383.01178706</v>
      </c>
      <c r="BM131" s="219">
        <v>604887854.24679697</v>
      </c>
      <c r="BN131" s="219">
        <v>604887854.24679697</v>
      </c>
      <c r="BO131" s="219">
        <v>608013453.95601201</v>
      </c>
      <c r="BP131" s="219">
        <v>611139053.66522706</v>
      </c>
      <c r="BQ131" s="219">
        <v>614523154.37978303</v>
      </c>
      <c r="BR131" s="219">
        <v>618065633.65422702</v>
      </c>
      <c r="BS131" s="219">
        <v>621265165.11386001</v>
      </c>
      <c r="BT131" s="219">
        <v>623614843.09004295</v>
      </c>
      <c r="BU131" s="219">
        <v>625356218.49862695</v>
      </c>
      <c r="BV131" s="219">
        <v>627089492.661955</v>
      </c>
      <c r="BW131" s="219">
        <v>628814557.66714597</v>
      </c>
      <c r="BX131" s="219">
        <v>630539622.67233706</v>
      </c>
      <c r="BY131" s="219">
        <v>632191694.56547701</v>
      </c>
      <c r="BZ131" s="219">
        <v>634450683.38748205</v>
      </c>
      <c r="CA131" s="219">
        <v>634450683.38748205</v>
      </c>
      <c r="CB131" s="219">
        <v>635356238.84997499</v>
      </c>
      <c r="CC131" s="219">
        <v>636261794.31246805</v>
      </c>
      <c r="CD131" s="219">
        <v>637193262.32782805</v>
      </c>
      <c r="CE131" s="219">
        <v>638051203.55153501</v>
      </c>
      <c r="CF131" s="219">
        <v>638857113.15235496</v>
      </c>
      <c r="CG131" s="219">
        <v>639728302.13034499</v>
      </c>
      <c r="CH131" s="219">
        <v>640592050.97491205</v>
      </c>
      <c r="CI131" s="219">
        <v>641455799.81947803</v>
      </c>
      <c r="CJ131" s="219">
        <v>642319548.66404402</v>
      </c>
      <c r="CK131" s="219">
        <v>643685110.85658503</v>
      </c>
      <c r="CL131" s="219">
        <v>645050673.04912603</v>
      </c>
      <c r="CM131" s="219">
        <v>648021943.35441399</v>
      </c>
      <c r="CN131" s="219">
        <v>648021943.35441399</v>
      </c>
    </row>
    <row r="132" spans="1:94" x14ac:dyDescent="0.2">
      <c r="A132" s="224" t="s">
        <v>409</v>
      </c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</row>
    <row r="133" spans="1:94" x14ac:dyDescent="0.2">
      <c r="A133" s="224" t="s">
        <v>410</v>
      </c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</row>
    <row r="134" spans="1:94" x14ac:dyDescent="0.2">
      <c r="A134" s="224" t="s">
        <v>411</v>
      </c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19">
        <v>22690</v>
      </c>
      <c r="AC134" s="219">
        <v>22690</v>
      </c>
      <c r="AD134" s="219">
        <v>22690</v>
      </c>
      <c r="AE134" s="219">
        <v>22690</v>
      </c>
      <c r="AF134" s="219">
        <v>22690</v>
      </c>
      <c r="AG134" s="219">
        <v>22690</v>
      </c>
      <c r="AH134" s="219">
        <v>22690</v>
      </c>
      <c r="AI134" s="219">
        <v>22690</v>
      </c>
      <c r="AJ134" s="219">
        <v>22690</v>
      </c>
      <c r="AK134" s="219">
        <v>22690</v>
      </c>
      <c r="AL134" s="219">
        <v>22690</v>
      </c>
      <c r="AM134" s="219">
        <v>22690</v>
      </c>
      <c r="AN134" s="219">
        <v>22690</v>
      </c>
      <c r="AO134" s="219">
        <v>22690</v>
      </c>
      <c r="AP134" s="219">
        <v>22690</v>
      </c>
      <c r="AQ134" s="219">
        <v>22690</v>
      </c>
      <c r="AR134" s="219">
        <v>22690</v>
      </c>
      <c r="AS134" s="219">
        <v>22690</v>
      </c>
      <c r="AT134" s="219">
        <v>22690</v>
      </c>
      <c r="AU134" s="219">
        <v>22690</v>
      </c>
      <c r="AV134" s="219">
        <v>22690</v>
      </c>
      <c r="AW134" s="219">
        <v>22690</v>
      </c>
      <c r="AX134" s="219">
        <v>22690</v>
      </c>
      <c r="AY134" s="219">
        <v>22690</v>
      </c>
      <c r="AZ134" s="219">
        <v>22690</v>
      </c>
      <c r="BA134" s="219">
        <v>22690</v>
      </c>
      <c r="BB134" s="219">
        <v>22690</v>
      </c>
      <c r="BC134" s="219">
        <v>22690</v>
      </c>
      <c r="BD134" s="219">
        <v>22690</v>
      </c>
      <c r="BE134" s="219">
        <v>22690</v>
      </c>
      <c r="BF134" s="219">
        <v>22690</v>
      </c>
      <c r="BG134" s="219">
        <v>22690</v>
      </c>
      <c r="BH134" s="219">
        <v>22690</v>
      </c>
      <c r="BI134" s="219">
        <v>22690</v>
      </c>
      <c r="BJ134" s="219">
        <v>22690</v>
      </c>
      <c r="BK134" s="219">
        <v>22690</v>
      </c>
      <c r="BL134" s="219">
        <v>22690</v>
      </c>
      <c r="BM134" s="219">
        <v>22690</v>
      </c>
      <c r="BN134" s="219">
        <v>22690</v>
      </c>
      <c r="BO134" s="219">
        <v>22690</v>
      </c>
      <c r="BP134" s="219">
        <v>22690</v>
      </c>
      <c r="BQ134" s="219">
        <v>22690</v>
      </c>
      <c r="BR134" s="219">
        <v>22690</v>
      </c>
      <c r="BS134" s="219">
        <v>22690</v>
      </c>
      <c r="BT134" s="219">
        <v>22690</v>
      </c>
      <c r="BU134" s="219">
        <v>22690</v>
      </c>
      <c r="BV134" s="219">
        <v>22690</v>
      </c>
      <c r="BW134" s="219">
        <v>22690</v>
      </c>
      <c r="BX134" s="219">
        <v>22690</v>
      </c>
      <c r="BY134" s="219">
        <v>22690</v>
      </c>
      <c r="BZ134" s="219">
        <v>22690</v>
      </c>
      <c r="CA134" s="219">
        <v>22690</v>
      </c>
      <c r="CB134" s="219">
        <v>22690</v>
      </c>
      <c r="CC134" s="219">
        <v>22690</v>
      </c>
      <c r="CD134" s="219">
        <v>22690</v>
      </c>
      <c r="CE134" s="219">
        <v>22690</v>
      </c>
      <c r="CF134" s="219">
        <v>22690</v>
      </c>
      <c r="CG134" s="219">
        <v>22690</v>
      </c>
      <c r="CH134" s="219">
        <v>22690</v>
      </c>
      <c r="CI134" s="219">
        <v>22690</v>
      </c>
      <c r="CJ134" s="219">
        <v>22690</v>
      </c>
      <c r="CK134" s="219">
        <v>22690</v>
      </c>
      <c r="CL134" s="219">
        <v>22690</v>
      </c>
      <c r="CM134" s="219">
        <v>22690</v>
      </c>
      <c r="CN134" s="219">
        <v>22690</v>
      </c>
      <c r="CP134" s="250">
        <f>+CA134-BN134</f>
        <v>0</v>
      </c>
    </row>
    <row r="135" spans="1:94" x14ac:dyDescent="0.2">
      <c r="A135" s="224" t="s">
        <v>412</v>
      </c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19">
        <v>39854883.076922998</v>
      </c>
      <c r="AC135" s="219">
        <v>39857772.307692297</v>
      </c>
      <c r="AD135" s="219">
        <v>39859174.615384601</v>
      </c>
      <c r="AE135" s="219">
        <v>39859759.999999903</v>
      </c>
      <c r="AF135" s="219">
        <v>39874821.825384602</v>
      </c>
      <c r="AG135" s="219">
        <v>39963698.2653846</v>
      </c>
      <c r="AH135" s="219">
        <v>40051922.3976923</v>
      </c>
      <c r="AI135" s="219">
        <v>40139494.222307697</v>
      </c>
      <c r="AJ135" s="219">
        <v>40226413.7392307</v>
      </c>
      <c r="AK135" s="219">
        <v>40312170.948461503</v>
      </c>
      <c r="AL135" s="219">
        <v>40397275.850000001</v>
      </c>
      <c r="AM135" s="219">
        <v>40877557.020769201</v>
      </c>
      <c r="AN135" s="219">
        <v>40877557.020769201</v>
      </c>
      <c r="AO135" s="219">
        <v>41354501.268461503</v>
      </c>
      <c r="AP135" s="219">
        <v>41831445.516153798</v>
      </c>
      <c r="AQ135" s="219">
        <v>42308389.763846099</v>
      </c>
      <c r="AR135" s="219">
        <v>42785334.011538401</v>
      </c>
      <c r="AS135" s="219">
        <v>43262278.259230703</v>
      </c>
      <c r="AT135" s="219">
        <v>43724093.758461498</v>
      </c>
      <c r="AU135" s="219">
        <v>44111442.3353846</v>
      </c>
      <c r="AV135" s="219">
        <v>44510847.579230703</v>
      </c>
      <c r="AW135" s="219">
        <v>44910252.823076896</v>
      </c>
      <c r="AX135" s="219">
        <v>45309658.066923</v>
      </c>
      <c r="AY135" s="219">
        <v>45709063.3107692</v>
      </c>
      <c r="AZ135" s="219">
        <v>46194451.676922999</v>
      </c>
      <c r="BA135" s="219">
        <v>46194451.676922999</v>
      </c>
      <c r="BB135" s="219">
        <v>46284011.4661538</v>
      </c>
      <c r="BC135" s="219">
        <v>46373571.255384602</v>
      </c>
      <c r="BD135" s="219">
        <v>46463131.044615299</v>
      </c>
      <c r="BE135" s="219">
        <v>46552690.8338461</v>
      </c>
      <c r="BF135" s="219">
        <v>46642250.623076901</v>
      </c>
      <c r="BG135" s="219">
        <v>46731810.412307598</v>
      </c>
      <c r="BH135" s="219">
        <v>46821370.201538399</v>
      </c>
      <c r="BI135" s="219">
        <v>46910929.9907692</v>
      </c>
      <c r="BJ135" s="219">
        <v>47019296.453076899</v>
      </c>
      <c r="BK135" s="219">
        <v>47127662.915384598</v>
      </c>
      <c r="BL135" s="219">
        <v>47236029.377692297</v>
      </c>
      <c r="BM135" s="219">
        <v>47362978.360769197</v>
      </c>
      <c r="BN135" s="219">
        <v>47362978.360769197</v>
      </c>
      <c r="BO135" s="219">
        <v>47403944.221538402</v>
      </c>
      <c r="BP135" s="219">
        <v>47444910.082307599</v>
      </c>
      <c r="BQ135" s="219">
        <v>47485875.943076901</v>
      </c>
      <c r="BR135" s="219">
        <v>47526841.803846098</v>
      </c>
      <c r="BS135" s="219">
        <v>47567807.664615303</v>
      </c>
      <c r="BT135" s="219">
        <v>47608773.525384597</v>
      </c>
      <c r="BU135" s="219">
        <v>47649739.386153802</v>
      </c>
      <c r="BV135" s="219">
        <v>47690705.246923</v>
      </c>
      <c r="BW135" s="219">
        <v>47731671.107692301</v>
      </c>
      <c r="BX135" s="219">
        <v>47741773.628461502</v>
      </c>
      <c r="BY135" s="219">
        <v>47751876.149230704</v>
      </c>
      <c r="BZ135" s="219">
        <v>47780977.448461503</v>
      </c>
      <c r="CA135" s="219">
        <v>47780977.448461503</v>
      </c>
      <c r="CB135" s="219">
        <v>47791496.226922996</v>
      </c>
      <c r="CC135" s="219">
        <v>47802015.005384602</v>
      </c>
      <c r="CD135" s="219">
        <v>47812533.783846103</v>
      </c>
      <c r="CE135" s="219">
        <v>47823052.562307604</v>
      </c>
      <c r="CF135" s="219">
        <v>47833571.340769202</v>
      </c>
      <c r="CG135" s="219">
        <v>47844090.119230703</v>
      </c>
      <c r="CH135" s="219">
        <v>47854608.8976923</v>
      </c>
      <c r="CI135" s="219">
        <v>47865127.676153801</v>
      </c>
      <c r="CJ135" s="219">
        <v>47875646.454615302</v>
      </c>
      <c r="CK135" s="219">
        <v>47886165.2330769</v>
      </c>
      <c r="CL135" s="219">
        <v>47896684.011538401</v>
      </c>
      <c r="CM135" s="219">
        <v>47907202.789999999</v>
      </c>
      <c r="CN135" s="219">
        <v>47907202.789999999</v>
      </c>
      <c r="CP135" s="250">
        <f t="shared" ref="CP135:CP141" si="2">+CA135-BN135</f>
        <v>417999.08769230545</v>
      </c>
    </row>
    <row r="136" spans="1:94" x14ac:dyDescent="0.2">
      <c r="A136" s="224" t="s">
        <v>413</v>
      </c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  <c r="AA136" s="248"/>
      <c r="AB136" s="219">
        <v>27639499.230769198</v>
      </c>
      <c r="AC136" s="219">
        <v>27643234.615384601</v>
      </c>
      <c r="AD136" s="219">
        <v>27647381.538461499</v>
      </c>
      <c r="AE136" s="219">
        <v>27651333.076923002</v>
      </c>
      <c r="AF136" s="219">
        <v>27655194.615384601</v>
      </c>
      <c r="AG136" s="219">
        <v>27658114.615384601</v>
      </c>
      <c r="AH136" s="219">
        <v>27661021.538461499</v>
      </c>
      <c r="AI136" s="219">
        <v>27663915.384615298</v>
      </c>
      <c r="AJ136" s="219">
        <v>27666796.1538461</v>
      </c>
      <c r="AK136" s="219">
        <v>27669663.846153799</v>
      </c>
      <c r="AL136" s="219">
        <v>27672518.461538401</v>
      </c>
      <c r="AM136" s="219">
        <v>27675359.999999899</v>
      </c>
      <c r="AN136" s="219">
        <v>27675359.999999899</v>
      </c>
      <c r="AO136" s="219">
        <v>27675189.999999899</v>
      </c>
      <c r="AP136" s="219">
        <v>27675019.999999899</v>
      </c>
      <c r="AQ136" s="219">
        <v>27674850</v>
      </c>
      <c r="AR136" s="219">
        <v>27674679.999999899</v>
      </c>
      <c r="AS136" s="219">
        <v>27674510</v>
      </c>
      <c r="AT136" s="219">
        <v>27674340</v>
      </c>
      <c r="AU136" s="219">
        <v>27674170</v>
      </c>
      <c r="AV136" s="219">
        <v>27673999.999999899</v>
      </c>
      <c r="AW136" s="219">
        <v>27673829.999999899</v>
      </c>
      <c r="AX136" s="219">
        <v>27673659.999999899</v>
      </c>
      <c r="AY136" s="219">
        <v>27673489.999999899</v>
      </c>
      <c r="AZ136" s="219">
        <v>27673320</v>
      </c>
      <c r="BA136" s="219">
        <v>27673320</v>
      </c>
      <c r="BB136" s="219">
        <v>27673149.999999899</v>
      </c>
      <c r="BC136" s="219">
        <v>27672980</v>
      </c>
      <c r="BD136" s="219">
        <v>27672810</v>
      </c>
      <c r="BE136" s="219">
        <v>27672639.999999899</v>
      </c>
      <c r="BF136" s="219">
        <v>27672469.999999899</v>
      </c>
      <c r="BG136" s="219">
        <v>27672299.999999899</v>
      </c>
      <c r="BH136" s="219">
        <v>27672129.999999899</v>
      </c>
      <c r="BI136" s="219">
        <v>27671959.999999899</v>
      </c>
      <c r="BJ136" s="219">
        <v>27671789.999999899</v>
      </c>
      <c r="BK136" s="219">
        <v>27671620</v>
      </c>
      <c r="BL136" s="219">
        <v>27671449.999999899</v>
      </c>
      <c r="BM136" s="219">
        <v>27671279.999999899</v>
      </c>
      <c r="BN136" s="219">
        <v>27671279.999999899</v>
      </c>
      <c r="BO136" s="219">
        <v>27671109.999999899</v>
      </c>
      <c r="BP136" s="219">
        <v>27670939.999999899</v>
      </c>
      <c r="BQ136" s="219">
        <v>27670769.999999899</v>
      </c>
      <c r="BR136" s="219">
        <v>27670600</v>
      </c>
      <c r="BS136" s="219">
        <v>27670429.999999899</v>
      </c>
      <c r="BT136" s="219">
        <v>27670260</v>
      </c>
      <c r="BU136" s="219">
        <v>27670090</v>
      </c>
      <c r="BV136" s="219">
        <v>27669920</v>
      </c>
      <c r="BW136" s="219">
        <v>27669749.999999899</v>
      </c>
      <c r="BX136" s="219">
        <v>27669579.999999899</v>
      </c>
      <c r="BY136" s="219">
        <v>27669410</v>
      </c>
      <c r="BZ136" s="219">
        <v>27669239.999999899</v>
      </c>
      <c r="CA136" s="219">
        <v>27669239.999999899</v>
      </c>
      <c r="CB136" s="219">
        <v>27669070</v>
      </c>
      <c r="CC136" s="219">
        <v>27668899.999999899</v>
      </c>
      <c r="CD136" s="219">
        <v>27668730</v>
      </c>
      <c r="CE136" s="219">
        <v>27668560</v>
      </c>
      <c r="CF136" s="219">
        <v>27668389.999999899</v>
      </c>
      <c r="CG136" s="219">
        <v>27668219.999999899</v>
      </c>
      <c r="CH136" s="219">
        <v>27668050</v>
      </c>
      <c r="CI136" s="219">
        <v>27667879.999999899</v>
      </c>
      <c r="CJ136" s="219">
        <v>27667709.999999899</v>
      </c>
      <c r="CK136" s="219">
        <v>27667540</v>
      </c>
      <c r="CL136" s="219">
        <v>27667370</v>
      </c>
      <c r="CM136" s="219">
        <v>27667199.999999899</v>
      </c>
      <c r="CN136" s="219">
        <v>27667199.999999899</v>
      </c>
      <c r="CP136" s="250">
        <f t="shared" si="2"/>
        <v>-2040</v>
      </c>
    </row>
    <row r="137" spans="1:94" x14ac:dyDescent="0.2">
      <c r="A137" s="224" t="s">
        <v>414</v>
      </c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  <c r="AB137" s="219">
        <v>169885866.923076</v>
      </c>
      <c r="AC137" s="219">
        <v>169963030.76923001</v>
      </c>
      <c r="AD137" s="219">
        <v>170034453.07692301</v>
      </c>
      <c r="AE137" s="219">
        <v>170116943.18846101</v>
      </c>
      <c r="AF137" s="219">
        <v>170215413.55538401</v>
      </c>
      <c r="AG137" s="219">
        <v>170399226.948461</v>
      </c>
      <c r="AH137" s="219">
        <v>170580514.95692301</v>
      </c>
      <c r="AI137" s="219">
        <v>170759325.273076</v>
      </c>
      <c r="AJ137" s="219">
        <v>170953038.61153799</v>
      </c>
      <c r="AK137" s="219">
        <v>171379980.36538401</v>
      </c>
      <c r="AL137" s="219">
        <v>171892911.95615301</v>
      </c>
      <c r="AM137" s="219">
        <v>172510611.53769201</v>
      </c>
      <c r="AN137" s="219">
        <v>172510611.53769201</v>
      </c>
      <c r="AO137" s="219">
        <v>173100732.65769199</v>
      </c>
      <c r="AP137" s="219">
        <v>173690853.77769199</v>
      </c>
      <c r="AQ137" s="219">
        <v>174280974.89769199</v>
      </c>
      <c r="AR137" s="219">
        <v>174871096.017692</v>
      </c>
      <c r="AS137" s="219">
        <v>175439973.17999899</v>
      </c>
      <c r="AT137" s="219">
        <v>176111722.91384599</v>
      </c>
      <c r="AU137" s="219">
        <v>176895729.13692299</v>
      </c>
      <c r="AV137" s="219">
        <v>177679735.359999</v>
      </c>
      <c r="AW137" s="219">
        <v>178463741.583076</v>
      </c>
      <c r="AX137" s="219">
        <v>179230277.860769</v>
      </c>
      <c r="AY137" s="219">
        <v>179786008.68846101</v>
      </c>
      <c r="AZ137" s="219">
        <v>180266914.67923</v>
      </c>
      <c r="BA137" s="219">
        <v>180266914.67923</v>
      </c>
      <c r="BB137" s="219">
        <v>180604764.98692301</v>
      </c>
      <c r="BC137" s="219">
        <v>180942615.294615</v>
      </c>
      <c r="BD137" s="219">
        <v>181280465.60230699</v>
      </c>
      <c r="BE137" s="219">
        <v>181618315.90999901</v>
      </c>
      <c r="BF137" s="219">
        <v>181956166.21769199</v>
      </c>
      <c r="BG137" s="219">
        <v>182294016.52538401</v>
      </c>
      <c r="BH137" s="219">
        <v>182507066.31384599</v>
      </c>
      <c r="BI137" s="219">
        <v>182520355.04846099</v>
      </c>
      <c r="BJ137" s="219">
        <v>182533643.78307599</v>
      </c>
      <c r="BK137" s="219">
        <v>182546932.517692</v>
      </c>
      <c r="BL137" s="219">
        <v>182560221.252307</v>
      </c>
      <c r="BM137" s="219">
        <v>182567065.86769199</v>
      </c>
      <c r="BN137" s="219">
        <v>182567065.86769199</v>
      </c>
      <c r="BO137" s="219">
        <v>182555643.17538401</v>
      </c>
      <c r="BP137" s="219">
        <v>182544220.48307601</v>
      </c>
      <c r="BQ137" s="219">
        <v>182532797.79076901</v>
      </c>
      <c r="BR137" s="219">
        <v>182521375.098461</v>
      </c>
      <c r="BS137" s="219">
        <v>182509952.40615299</v>
      </c>
      <c r="BT137" s="219">
        <v>182498529.713846</v>
      </c>
      <c r="BU137" s="219">
        <v>182285561.646918</v>
      </c>
      <c r="BV137" s="219">
        <v>182072593.57999</v>
      </c>
      <c r="BW137" s="219">
        <v>181859625.51306301</v>
      </c>
      <c r="BX137" s="219">
        <v>181743035.764283</v>
      </c>
      <c r="BY137" s="219">
        <v>181791141.09082699</v>
      </c>
      <c r="BZ137" s="219">
        <v>181708251.07799</v>
      </c>
      <c r="CA137" s="219">
        <v>181708251.07799</v>
      </c>
      <c r="CB137" s="219">
        <v>181607093.75746101</v>
      </c>
      <c r="CC137" s="219">
        <v>181505936.43693301</v>
      </c>
      <c r="CD137" s="219">
        <v>181404779.116404</v>
      </c>
      <c r="CE137" s="219">
        <v>181303621.79587501</v>
      </c>
      <c r="CF137" s="219">
        <v>181202464.47534701</v>
      </c>
      <c r="CG137" s="219">
        <v>181101307.154818</v>
      </c>
      <c r="CH137" s="219">
        <v>181000149.83428901</v>
      </c>
      <c r="CI137" s="219">
        <v>181100537.88837999</v>
      </c>
      <c r="CJ137" s="219">
        <v>181200925.94247201</v>
      </c>
      <c r="CK137" s="219">
        <v>181301313.99656299</v>
      </c>
      <c r="CL137" s="219">
        <v>181305323.73250699</v>
      </c>
      <c r="CM137" s="219">
        <v>181162905.70081899</v>
      </c>
      <c r="CN137" s="219">
        <v>181162905.70081899</v>
      </c>
      <c r="CP137" s="250">
        <f t="shared" si="2"/>
        <v>-858814.78970199823</v>
      </c>
    </row>
    <row r="138" spans="1:94" x14ac:dyDescent="0.2">
      <c r="A138" s="224" t="s">
        <v>415</v>
      </c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  <c r="AB138" s="219">
        <v>81419.923076923005</v>
      </c>
      <c r="AC138" s="219">
        <v>74018.384615384493</v>
      </c>
      <c r="AD138" s="219">
        <v>66616.846153846098</v>
      </c>
      <c r="AE138" s="219">
        <v>59215.307692307601</v>
      </c>
      <c r="AF138" s="219">
        <v>51813.769230769103</v>
      </c>
      <c r="AG138" s="219">
        <v>44412.2307692307</v>
      </c>
      <c r="AH138" s="219">
        <v>37010.692307692203</v>
      </c>
      <c r="AI138" s="219">
        <v>29609.153846153698</v>
      </c>
      <c r="AJ138" s="219">
        <v>22207.615384615299</v>
      </c>
      <c r="AK138" s="219">
        <v>14806.0769230768</v>
      </c>
      <c r="AL138" s="219">
        <v>7404.53846153839</v>
      </c>
      <c r="AM138" s="219">
        <v>2.9999999999290501</v>
      </c>
      <c r="AN138" s="219">
        <v>2.9999999999290501</v>
      </c>
      <c r="AO138" s="219">
        <v>2.9999999999290501</v>
      </c>
      <c r="AP138" s="219">
        <v>2.9999999999290501</v>
      </c>
      <c r="AQ138" s="219">
        <v>2.9999999999290501</v>
      </c>
      <c r="AR138" s="219">
        <v>2.9999999999290501</v>
      </c>
      <c r="AS138" s="219">
        <v>2.9999999999290501</v>
      </c>
      <c r="AT138" s="219">
        <v>2.9999999999290501</v>
      </c>
      <c r="AU138" s="219">
        <v>2.9999999999290501</v>
      </c>
      <c r="AV138" s="219">
        <v>2.9999999999290501</v>
      </c>
      <c r="AW138" s="219">
        <v>2.9999999999290501</v>
      </c>
      <c r="AX138" s="219">
        <v>2.9999999999290501</v>
      </c>
      <c r="AY138" s="219">
        <v>2.9999999999290501</v>
      </c>
      <c r="AZ138" s="219">
        <v>2.9999999999290501</v>
      </c>
      <c r="BA138" s="219">
        <v>2.9999999999290501</v>
      </c>
      <c r="BB138" s="219">
        <v>2.9999999999290501</v>
      </c>
      <c r="BC138" s="219">
        <v>2.9999999999290501</v>
      </c>
      <c r="BD138" s="219">
        <v>2.9999999999290501</v>
      </c>
      <c r="BE138" s="219">
        <v>2.9999999999290501</v>
      </c>
      <c r="BF138" s="219">
        <v>2.9999999999290501</v>
      </c>
      <c r="BG138" s="219">
        <v>2.9999999999290501</v>
      </c>
      <c r="BH138" s="219">
        <v>2.9999999999290501</v>
      </c>
      <c r="BI138" s="219">
        <v>2.9999999999290501</v>
      </c>
      <c r="BJ138" s="219">
        <v>2.9999999999290501</v>
      </c>
      <c r="BK138" s="219">
        <v>2.9999999999290501</v>
      </c>
      <c r="BL138" s="219">
        <v>2.9999999999290501</v>
      </c>
      <c r="BM138" s="219">
        <v>2.9999999999290501</v>
      </c>
      <c r="BN138" s="219">
        <v>2.9999999999290501</v>
      </c>
      <c r="BO138" s="219">
        <v>2.9999999999290501</v>
      </c>
      <c r="BP138" s="219">
        <v>2.9999999999290501</v>
      </c>
      <c r="BQ138" s="219">
        <v>2.9999999999290501</v>
      </c>
      <c r="BR138" s="219">
        <v>2.9999999999290501</v>
      </c>
      <c r="BS138" s="219">
        <v>2.9999999999290501</v>
      </c>
      <c r="BT138" s="219">
        <v>2.9999999999290501</v>
      </c>
      <c r="BU138" s="219">
        <v>2.9999999999290501</v>
      </c>
      <c r="BV138" s="219">
        <v>2.9999999999290501</v>
      </c>
      <c r="BW138" s="219">
        <v>2.9999999999290501</v>
      </c>
      <c r="BX138" s="219">
        <v>2.9999999999290501</v>
      </c>
      <c r="BY138" s="219">
        <v>2.9999999999290501</v>
      </c>
      <c r="BZ138" s="219">
        <v>2.9999999999290501</v>
      </c>
      <c r="CA138" s="219">
        <v>2.9999999999290501</v>
      </c>
      <c r="CB138" s="219">
        <v>2.9999999999290501</v>
      </c>
      <c r="CC138" s="219">
        <v>2.9999999999290501</v>
      </c>
      <c r="CD138" s="219">
        <v>2.9999999999290501</v>
      </c>
      <c r="CE138" s="219">
        <v>2.9999999999290501</v>
      </c>
      <c r="CF138" s="219">
        <v>2.9999999999290501</v>
      </c>
      <c r="CG138" s="219">
        <v>2.9999999999290501</v>
      </c>
      <c r="CH138" s="219">
        <v>2.9999999999290501</v>
      </c>
      <c r="CI138" s="219">
        <v>2.9999999999290501</v>
      </c>
      <c r="CJ138" s="219">
        <v>2.9999999999290501</v>
      </c>
      <c r="CK138" s="219">
        <v>2.9999999999290501</v>
      </c>
      <c r="CL138" s="219">
        <v>2.9999999999290501</v>
      </c>
      <c r="CM138" s="219">
        <v>2.9999999999290501</v>
      </c>
      <c r="CN138" s="219">
        <v>2.9999999999290501</v>
      </c>
      <c r="CP138" s="250">
        <f t="shared" si="2"/>
        <v>0</v>
      </c>
    </row>
    <row r="139" spans="1:94" x14ac:dyDescent="0.2">
      <c r="A139" s="224" t="s">
        <v>416</v>
      </c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  <c r="Y139" s="248"/>
      <c r="Z139" s="248"/>
      <c r="AA139" s="248"/>
      <c r="AB139" s="219">
        <v>316313295.02136701</v>
      </c>
      <c r="AC139" s="219">
        <v>316937508.14102501</v>
      </c>
      <c r="AD139" s="219">
        <v>317475065.89358902</v>
      </c>
      <c r="AE139" s="219">
        <v>317980720.97367501</v>
      </c>
      <c r="AF139" s="219">
        <v>318808813.68358898</v>
      </c>
      <c r="AG139" s="219">
        <v>319664732.60410202</v>
      </c>
      <c r="AH139" s="219">
        <v>320896440.76521301</v>
      </c>
      <c r="AI139" s="219">
        <v>321677939.90307599</v>
      </c>
      <c r="AJ139" s="219">
        <v>322454771.75461501</v>
      </c>
      <c r="AK139" s="219">
        <v>323107715.94344401</v>
      </c>
      <c r="AL139" s="219">
        <v>323543974.68133301</v>
      </c>
      <c r="AM139" s="219">
        <v>324268524.38066602</v>
      </c>
      <c r="AN139" s="219">
        <v>324268524.38066602</v>
      </c>
      <c r="AO139" s="219">
        <v>324897087.56290501</v>
      </c>
      <c r="AP139" s="219">
        <v>325525650.74514502</v>
      </c>
      <c r="AQ139" s="219">
        <v>326154213.92738402</v>
      </c>
      <c r="AR139" s="219">
        <v>326794886.76270002</v>
      </c>
      <c r="AS139" s="219">
        <v>327446951.49647802</v>
      </c>
      <c r="AT139" s="219">
        <v>327652697.769871</v>
      </c>
      <c r="AU139" s="219">
        <v>327817735.93095702</v>
      </c>
      <c r="AV139" s="219">
        <v>327852448.57281202</v>
      </c>
      <c r="AW139" s="219">
        <v>327859114.49005097</v>
      </c>
      <c r="AX139" s="219">
        <v>327865780.40728998</v>
      </c>
      <c r="AY139" s="219">
        <v>327985621.31629902</v>
      </c>
      <c r="AZ139" s="219">
        <v>328227335.44069201</v>
      </c>
      <c r="BA139" s="219">
        <v>328227335.44069201</v>
      </c>
      <c r="BB139" s="219">
        <v>328168142.08654702</v>
      </c>
      <c r="BC139" s="219">
        <v>328108948.73240101</v>
      </c>
      <c r="BD139" s="219">
        <v>328077954.20034999</v>
      </c>
      <c r="BE139" s="219">
        <v>328105193.89001101</v>
      </c>
      <c r="BF139" s="219">
        <v>328178208.19275802</v>
      </c>
      <c r="BG139" s="219">
        <v>328229087.52165902</v>
      </c>
      <c r="BH139" s="219">
        <v>328392287.31786698</v>
      </c>
      <c r="BI139" s="219">
        <v>328555487.11407501</v>
      </c>
      <c r="BJ139" s="219">
        <v>328710382.05643702</v>
      </c>
      <c r="BK139" s="219">
        <v>328865276.99879903</v>
      </c>
      <c r="BL139" s="219">
        <v>329020171.94116098</v>
      </c>
      <c r="BM139" s="219">
        <v>329837101.47000402</v>
      </c>
      <c r="BN139" s="219">
        <v>329837101.47000402</v>
      </c>
      <c r="BO139" s="219">
        <v>330519372.101924</v>
      </c>
      <c r="BP139" s="219">
        <v>331201642.73384303</v>
      </c>
      <c r="BQ139" s="219">
        <v>331883913.36576301</v>
      </c>
      <c r="BR139" s="219">
        <v>332537985.17558801</v>
      </c>
      <c r="BS139" s="219">
        <v>333133822.76370198</v>
      </c>
      <c r="BT139" s="219">
        <v>333663212.62796003</v>
      </c>
      <c r="BU139" s="219">
        <v>334192602.49221802</v>
      </c>
      <c r="BV139" s="219">
        <v>334772188.98263103</v>
      </c>
      <c r="BW139" s="219">
        <v>335351775.47304302</v>
      </c>
      <c r="BX139" s="219">
        <v>335931361.96345502</v>
      </c>
      <c r="BY139" s="219">
        <v>336972352.71946901</v>
      </c>
      <c r="BZ139" s="219">
        <v>338151686.52417201</v>
      </c>
      <c r="CA139" s="219">
        <v>338151686.52417201</v>
      </c>
      <c r="CB139" s="219">
        <v>338668985.74239397</v>
      </c>
      <c r="CC139" s="219">
        <v>339186284.96061599</v>
      </c>
      <c r="CD139" s="219">
        <v>339703584.17883801</v>
      </c>
      <c r="CE139" s="219">
        <v>340220883.39705998</v>
      </c>
      <c r="CF139" s="219">
        <v>340738182.615282</v>
      </c>
      <c r="CG139" s="219">
        <v>341255481.83350402</v>
      </c>
      <c r="CH139" s="219">
        <v>342195648.38197303</v>
      </c>
      <c r="CI139" s="219">
        <v>343135814.93044198</v>
      </c>
      <c r="CJ139" s="219">
        <v>344025784.85275698</v>
      </c>
      <c r="CK139" s="219">
        <v>344915754.77507299</v>
      </c>
      <c r="CL139" s="219">
        <v>345882966.12546402</v>
      </c>
      <c r="CM139" s="219">
        <v>346573283.92251498</v>
      </c>
      <c r="CN139" s="219">
        <v>346573283.92251498</v>
      </c>
      <c r="CP139" s="250">
        <f t="shared" si="2"/>
        <v>8314585.0541679859</v>
      </c>
    </row>
    <row r="140" spans="1:94" x14ac:dyDescent="0.2">
      <c r="A140" s="224" t="s">
        <v>417</v>
      </c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8"/>
      <c r="Z140" s="248"/>
      <c r="AA140" s="248"/>
      <c r="AB140" s="219">
        <v>0</v>
      </c>
      <c r="AC140" s="219">
        <v>0</v>
      </c>
      <c r="AD140" s="219">
        <v>0</v>
      </c>
      <c r="AE140" s="219">
        <v>0</v>
      </c>
      <c r="AF140" s="219">
        <v>0</v>
      </c>
      <c r="AG140" s="219">
        <v>0</v>
      </c>
      <c r="AH140" s="219">
        <v>0</v>
      </c>
      <c r="AI140" s="219">
        <v>0</v>
      </c>
      <c r="AJ140" s="219">
        <v>0</v>
      </c>
      <c r="AK140" s="219">
        <v>0</v>
      </c>
      <c r="AL140" s="219">
        <v>0</v>
      </c>
      <c r="AM140" s="219">
        <v>0</v>
      </c>
      <c r="AN140" s="219">
        <v>0</v>
      </c>
      <c r="AO140" s="219">
        <v>0</v>
      </c>
      <c r="AP140" s="219">
        <v>0</v>
      </c>
      <c r="AQ140" s="219">
        <v>0</v>
      </c>
      <c r="AR140" s="219">
        <v>0</v>
      </c>
      <c r="AS140" s="219">
        <v>0</v>
      </c>
      <c r="AT140" s="219">
        <v>0</v>
      </c>
      <c r="AU140" s="219">
        <v>0</v>
      </c>
      <c r="AV140" s="219">
        <v>0</v>
      </c>
      <c r="AW140" s="219">
        <v>0</v>
      </c>
      <c r="AX140" s="219">
        <v>0</v>
      </c>
      <c r="AY140" s="219">
        <v>0</v>
      </c>
      <c r="AZ140" s="219">
        <v>0</v>
      </c>
      <c r="BA140" s="219">
        <v>0</v>
      </c>
      <c r="BB140" s="219">
        <v>0</v>
      </c>
      <c r="BC140" s="219">
        <v>0</v>
      </c>
      <c r="BD140" s="219">
        <v>0</v>
      </c>
      <c r="BE140" s="219">
        <v>0</v>
      </c>
      <c r="BF140" s="219">
        <v>0</v>
      </c>
      <c r="BG140" s="219">
        <v>0</v>
      </c>
      <c r="BH140" s="219">
        <v>0</v>
      </c>
      <c r="BI140" s="219">
        <v>0</v>
      </c>
      <c r="BJ140" s="219">
        <v>0</v>
      </c>
      <c r="BK140" s="219">
        <v>0</v>
      </c>
      <c r="BL140" s="219">
        <v>0</v>
      </c>
      <c r="BM140" s="219">
        <v>0</v>
      </c>
      <c r="BN140" s="219">
        <v>0</v>
      </c>
      <c r="BO140" s="219">
        <v>0</v>
      </c>
      <c r="BP140" s="219">
        <v>0</v>
      </c>
      <c r="BQ140" s="219">
        <v>0</v>
      </c>
      <c r="BR140" s="219">
        <v>0</v>
      </c>
      <c r="BS140" s="219">
        <v>0</v>
      </c>
      <c r="BT140" s="219">
        <v>0</v>
      </c>
      <c r="BU140" s="219">
        <v>0</v>
      </c>
      <c r="BV140" s="219">
        <v>0</v>
      </c>
      <c r="BW140" s="219">
        <v>0</v>
      </c>
      <c r="BX140" s="219">
        <v>0</v>
      </c>
      <c r="BY140" s="219">
        <v>0</v>
      </c>
      <c r="BZ140" s="219">
        <v>0</v>
      </c>
      <c r="CA140" s="219">
        <v>0</v>
      </c>
      <c r="CB140" s="219">
        <v>0</v>
      </c>
      <c r="CC140" s="219">
        <v>0</v>
      </c>
      <c r="CD140" s="219">
        <v>0</v>
      </c>
      <c r="CE140" s="219">
        <v>0</v>
      </c>
      <c r="CF140" s="219">
        <v>0</v>
      </c>
      <c r="CG140" s="219">
        <v>0</v>
      </c>
      <c r="CH140" s="219">
        <v>0</v>
      </c>
      <c r="CI140" s="219">
        <v>0</v>
      </c>
      <c r="CJ140" s="219">
        <v>0</v>
      </c>
      <c r="CK140" s="219">
        <v>0</v>
      </c>
      <c r="CL140" s="219">
        <v>0</v>
      </c>
      <c r="CM140" s="219">
        <v>0</v>
      </c>
      <c r="CN140" s="219">
        <v>0</v>
      </c>
      <c r="CP140" s="250">
        <f t="shared" si="2"/>
        <v>0</v>
      </c>
    </row>
    <row r="141" spans="1:94" x14ac:dyDescent="0.2">
      <c r="A141" s="224" t="s">
        <v>418</v>
      </c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8"/>
      <c r="Z141" s="248"/>
      <c r="AA141" s="248"/>
      <c r="AB141" s="219">
        <v>56379706.923076898</v>
      </c>
      <c r="AC141" s="219">
        <v>56376512.307692297</v>
      </c>
      <c r="AD141" s="219">
        <v>56400895.463846102</v>
      </c>
      <c r="AE141" s="219">
        <v>56491507.046153799</v>
      </c>
      <c r="AF141" s="219">
        <v>56579121.705384597</v>
      </c>
      <c r="AG141" s="219">
        <v>56665304.028461501</v>
      </c>
      <c r="AH141" s="219">
        <v>56748489.4284615</v>
      </c>
      <c r="AI141" s="219">
        <v>56828677.9053846</v>
      </c>
      <c r="AJ141" s="219">
        <v>57034436.143846102</v>
      </c>
      <c r="AK141" s="219">
        <v>57237197.459230699</v>
      </c>
      <c r="AL141" s="219">
        <v>57436961.851538397</v>
      </c>
      <c r="AM141" s="219">
        <v>57654895.571538404</v>
      </c>
      <c r="AN141" s="219">
        <v>57654895.571538404</v>
      </c>
      <c r="AO141" s="219">
        <v>57868573.137692302</v>
      </c>
      <c r="AP141" s="219">
        <v>58082250.703846097</v>
      </c>
      <c r="AQ141" s="219">
        <v>58295928.269999899</v>
      </c>
      <c r="AR141" s="219">
        <v>58478685.756922998</v>
      </c>
      <c r="AS141" s="219">
        <v>58591023.279230699</v>
      </c>
      <c r="AT141" s="219">
        <v>58703360.8015384</v>
      </c>
      <c r="AU141" s="219">
        <v>58814133.736923002</v>
      </c>
      <c r="AV141" s="219">
        <v>58924906.672307603</v>
      </c>
      <c r="AW141" s="219">
        <v>59039614.408461504</v>
      </c>
      <c r="AX141" s="219">
        <v>59025755.460000001</v>
      </c>
      <c r="AY141" s="219">
        <v>59060001.566153802</v>
      </c>
      <c r="AZ141" s="219">
        <v>59146294.871538401</v>
      </c>
      <c r="BA141" s="219">
        <v>59146294.871538401</v>
      </c>
      <c r="BB141" s="219">
        <v>59211421.926153801</v>
      </c>
      <c r="BC141" s="219">
        <v>59276548.980769202</v>
      </c>
      <c r="BD141" s="219">
        <v>59341676.035384603</v>
      </c>
      <c r="BE141" s="219">
        <v>59406803.089999899</v>
      </c>
      <c r="BF141" s="219">
        <v>59471930.1446153</v>
      </c>
      <c r="BG141" s="219">
        <v>59537057.199230701</v>
      </c>
      <c r="BH141" s="219">
        <v>59602184.253846101</v>
      </c>
      <c r="BI141" s="219">
        <v>59667311.308461502</v>
      </c>
      <c r="BJ141" s="219">
        <v>59732438.363076903</v>
      </c>
      <c r="BK141" s="219">
        <v>59793630.616922997</v>
      </c>
      <c r="BL141" s="219">
        <v>59854822.870769203</v>
      </c>
      <c r="BM141" s="219">
        <v>59883000.454615302</v>
      </c>
      <c r="BN141" s="219">
        <v>59883000.454615302</v>
      </c>
      <c r="BO141" s="219">
        <v>59859130.839230701</v>
      </c>
      <c r="BP141" s="219">
        <v>59835261.2238461</v>
      </c>
      <c r="BQ141" s="219">
        <v>59811391.608461499</v>
      </c>
      <c r="BR141" s="219">
        <v>59787521.993076898</v>
      </c>
      <c r="BS141" s="219">
        <v>59970489.845384598</v>
      </c>
      <c r="BT141" s="219">
        <v>60153457.697692297</v>
      </c>
      <c r="BU141" s="219">
        <v>60336425.5499999</v>
      </c>
      <c r="BV141" s="219">
        <v>60519393.4023076</v>
      </c>
      <c r="BW141" s="219">
        <v>60702361.254615299</v>
      </c>
      <c r="BX141" s="219">
        <v>60885329.106922999</v>
      </c>
      <c r="BY141" s="219">
        <v>61068296.959230699</v>
      </c>
      <c r="BZ141" s="219">
        <v>61266355.196153797</v>
      </c>
      <c r="CA141" s="219">
        <v>61266355.196153797</v>
      </c>
      <c r="CB141" s="219">
        <v>61449323.048461497</v>
      </c>
      <c r="CC141" s="219">
        <v>61632290.900769196</v>
      </c>
      <c r="CD141" s="219">
        <v>61815258.753076904</v>
      </c>
      <c r="CE141" s="219">
        <v>61998226.605384603</v>
      </c>
      <c r="CF141" s="219">
        <v>62181194.457692303</v>
      </c>
      <c r="CG141" s="219">
        <v>62157324.842307702</v>
      </c>
      <c r="CH141" s="219">
        <v>62133455.226922996</v>
      </c>
      <c r="CI141" s="219">
        <v>62109585.611538403</v>
      </c>
      <c r="CJ141" s="219">
        <v>62085715.996153802</v>
      </c>
      <c r="CK141" s="219">
        <v>62061846.380769201</v>
      </c>
      <c r="CL141" s="219">
        <v>62037976.7653846</v>
      </c>
      <c r="CM141" s="219">
        <v>62028722.534615301</v>
      </c>
      <c r="CN141" s="219">
        <v>62028722.534615301</v>
      </c>
      <c r="CP141" s="250">
        <f t="shared" si="2"/>
        <v>1383354.7415384948</v>
      </c>
    </row>
    <row r="142" spans="1:94" x14ac:dyDescent="0.2">
      <c r="A142" s="224" t="s">
        <v>419</v>
      </c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  <c r="AA142" s="248"/>
      <c r="AB142" s="219">
        <v>0</v>
      </c>
      <c r="AC142" s="219">
        <v>0</v>
      </c>
      <c r="AD142" s="219">
        <v>0</v>
      </c>
      <c r="AE142" s="219">
        <v>0</v>
      </c>
      <c r="AF142" s="219">
        <v>0</v>
      </c>
      <c r="AG142" s="219">
        <v>0</v>
      </c>
      <c r="AH142" s="219">
        <v>0</v>
      </c>
      <c r="AI142" s="219">
        <v>0</v>
      </c>
      <c r="AJ142" s="219">
        <v>0</v>
      </c>
      <c r="AK142" s="219">
        <v>0</v>
      </c>
      <c r="AL142" s="219">
        <v>0</v>
      </c>
      <c r="AM142" s="219">
        <v>0</v>
      </c>
      <c r="AN142" s="219">
        <v>0</v>
      </c>
      <c r="AO142" s="219">
        <v>0</v>
      </c>
      <c r="AP142" s="219">
        <v>0</v>
      </c>
      <c r="AQ142" s="219">
        <v>0</v>
      </c>
      <c r="AR142" s="219">
        <v>0</v>
      </c>
      <c r="AS142" s="219">
        <v>0</v>
      </c>
      <c r="AT142" s="219">
        <v>0</v>
      </c>
      <c r="AU142" s="219">
        <v>0</v>
      </c>
      <c r="AV142" s="219">
        <v>0</v>
      </c>
      <c r="AW142" s="219">
        <v>0</v>
      </c>
      <c r="AX142" s="219">
        <v>0</v>
      </c>
      <c r="AY142" s="219">
        <v>0</v>
      </c>
      <c r="AZ142" s="219">
        <v>0</v>
      </c>
      <c r="BA142" s="219">
        <v>0</v>
      </c>
      <c r="BB142" s="219">
        <v>0</v>
      </c>
      <c r="BC142" s="219">
        <v>0</v>
      </c>
      <c r="BD142" s="219">
        <v>0</v>
      </c>
      <c r="BE142" s="219">
        <v>0</v>
      </c>
      <c r="BF142" s="219">
        <v>0</v>
      </c>
      <c r="BG142" s="219">
        <v>0</v>
      </c>
      <c r="BH142" s="219">
        <v>0</v>
      </c>
      <c r="BI142" s="219">
        <v>0</v>
      </c>
      <c r="BJ142" s="219">
        <v>0</v>
      </c>
      <c r="BK142" s="219">
        <v>0</v>
      </c>
      <c r="BL142" s="219">
        <v>0</v>
      </c>
      <c r="BM142" s="219">
        <v>0</v>
      </c>
      <c r="BN142" s="219">
        <v>0</v>
      </c>
      <c r="BO142" s="219">
        <v>0</v>
      </c>
      <c r="BP142" s="219">
        <v>0</v>
      </c>
      <c r="BQ142" s="219">
        <v>0</v>
      </c>
      <c r="BR142" s="219">
        <v>0</v>
      </c>
      <c r="BS142" s="219">
        <v>0</v>
      </c>
      <c r="BT142" s="219">
        <v>0</v>
      </c>
      <c r="BU142" s="219">
        <v>0</v>
      </c>
      <c r="BV142" s="219">
        <v>0</v>
      </c>
      <c r="BW142" s="219">
        <v>0</v>
      </c>
      <c r="BX142" s="219">
        <v>0</v>
      </c>
      <c r="BY142" s="219">
        <v>0</v>
      </c>
      <c r="BZ142" s="219">
        <v>0</v>
      </c>
      <c r="CA142" s="219">
        <v>0</v>
      </c>
      <c r="CB142" s="219">
        <v>0</v>
      </c>
      <c r="CC142" s="219">
        <v>0</v>
      </c>
      <c r="CD142" s="219">
        <v>0</v>
      </c>
      <c r="CE142" s="219">
        <v>0</v>
      </c>
      <c r="CF142" s="219">
        <v>0</v>
      </c>
      <c r="CG142" s="219">
        <v>0</v>
      </c>
      <c r="CH142" s="219">
        <v>0</v>
      </c>
      <c r="CI142" s="219">
        <v>0</v>
      </c>
      <c r="CJ142" s="219">
        <v>0</v>
      </c>
      <c r="CK142" s="219">
        <v>0</v>
      </c>
      <c r="CL142" s="219">
        <v>0</v>
      </c>
      <c r="CM142" s="219">
        <v>0</v>
      </c>
      <c r="CN142" s="219">
        <v>0</v>
      </c>
    </row>
    <row r="143" spans="1:94" x14ac:dyDescent="0.2">
      <c r="A143" s="224" t="s">
        <v>420</v>
      </c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19">
        <v>0</v>
      </c>
      <c r="AC143" s="219">
        <v>0</v>
      </c>
      <c r="AD143" s="219">
        <v>0</v>
      </c>
      <c r="AE143" s="219">
        <v>0</v>
      </c>
      <c r="AF143" s="219">
        <v>0</v>
      </c>
      <c r="AG143" s="219">
        <v>0</v>
      </c>
      <c r="AH143" s="219">
        <v>0</v>
      </c>
      <c r="AI143" s="219">
        <v>0</v>
      </c>
      <c r="AJ143" s="219">
        <v>0</v>
      </c>
      <c r="AK143" s="219">
        <v>0</v>
      </c>
      <c r="AL143" s="219">
        <v>0</v>
      </c>
      <c r="AM143" s="219">
        <v>0</v>
      </c>
      <c r="AN143" s="219">
        <v>0</v>
      </c>
      <c r="AO143" s="219">
        <v>0</v>
      </c>
      <c r="AP143" s="219">
        <v>0</v>
      </c>
      <c r="AQ143" s="219">
        <v>0</v>
      </c>
      <c r="AR143" s="219">
        <v>0</v>
      </c>
      <c r="AS143" s="219">
        <v>0</v>
      </c>
      <c r="AT143" s="219">
        <v>0</v>
      </c>
      <c r="AU143" s="219">
        <v>0</v>
      </c>
      <c r="AV143" s="219">
        <v>0</v>
      </c>
      <c r="AW143" s="219">
        <v>0</v>
      </c>
      <c r="AX143" s="219">
        <v>0</v>
      </c>
      <c r="AY143" s="219">
        <v>0</v>
      </c>
      <c r="AZ143" s="219">
        <v>0</v>
      </c>
      <c r="BA143" s="219">
        <v>0</v>
      </c>
      <c r="BB143" s="219">
        <v>0</v>
      </c>
      <c r="BC143" s="219">
        <v>0</v>
      </c>
      <c r="BD143" s="219">
        <v>0</v>
      </c>
      <c r="BE143" s="219">
        <v>0</v>
      </c>
      <c r="BF143" s="219">
        <v>0</v>
      </c>
      <c r="BG143" s="219">
        <v>0</v>
      </c>
      <c r="BH143" s="219">
        <v>0</v>
      </c>
      <c r="BI143" s="219">
        <v>0</v>
      </c>
      <c r="BJ143" s="219">
        <v>0</v>
      </c>
      <c r="BK143" s="219">
        <v>0</v>
      </c>
      <c r="BL143" s="219">
        <v>0</v>
      </c>
      <c r="BM143" s="219">
        <v>0</v>
      </c>
      <c r="BN143" s="219">
        <v>0</v>
      </c>
      <c r="BO143" s="219">
        <v>0</v>
      </c>
      <c r="BP143" s="219">
        <v>0</v>
      </c>
      <c r="BQ143" s="219">
        <v>0</v>
      </c>
      <c r="BR143" s="219">
        <v>0</v>
      </c>
      <c r="BS143" s="219">
        <v>0</v>
      </c>
      <c r="BT143" s="219">
        <v>0</v>
      </c>
      <c r="BU143" s="219">
        <v>0</v>
      </c>
      <c r="BV143" s="219">
        <v>0</v>
      </c>
      <c r="BW143" s="219">
        <v>0</v>
      </c>
      <c r="BX143" s="219">
        <v>0</v>
      </c>
      <c r="BY143" s="219">
        <v>0</v>
      </c>
      <c r="BZ143" s="219">
        <v>0</v>
      </c>
      <c r="CA143" s="219">
        <v>0</v>
      </c>
      <c r="CB143" s="219">
        <v>0</v>
      </c>
      <c r="CC143" s="219">
        <v>0</v>
      </c>
      <c r="CD143" s="219">
        <v>0</v>
      </c>
      <c r="CE143" s="219">
        <v>0</v>
      </c>
      <c r="CF143" s="219">
        <v>0</v>
      </c>
      <c r="CG143" s="219">
        <v>0</v>
      </c>
      <c r="CH143" s="219">
        <v>0</v>
      </c>
      <c r="CI143" s="219">
        <v>0</v>
      </c>
      <c r="CJ143" s="219">
        <v>0</v>
      </c>
      <c r="CK143" s="219">
        <v>0</v>
      </c>
      <c r="CL143" s="219">
        <v>0</v>
      </c>
      <c r="CM143" s="219">
        <v>0</v>
      </c>
      <c r="CN143" s="219">
        <v>0</v>
      </c>
    </row>
    <row r="144" spans="1:94" x14ac:dyDescent="0.2">
      <c r="A144" s="224" t="s">
        <v>421</v>
      </c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  <c r="Y144" s="248"/>
      <c r="Z144" s="248"/>
      <c r="AA144" s="248"/>
      <c r="AB144" s="219">
        <v>0</v>
      </c>
      <c r="AC144" s="219">
        <v>0</v>
      </c>
      <c r="AD144" s="219">
        <v>0</v>
      </c>
      <c r="AE144" s="219">
        <v>0</v>
      </c>
      <c r="AF144" s="219">
        <v>0</v>
      </c>
      <c r="AG144" s="219">
        <v>0</v>
      </c>
      <c r="AH144" s="219">
        <v>0</v>
      </c>
      <c r="AI144" s="219">
        <v>0</v>
      </c>
      <c r="AJ144" s="219">
        <v>0</v>
      </c>
      <c r="AK144" s="219">
        <v>0</v>
      </c>
      <c r="AL144" s="219">
        <v>0</v>
      </c>
      <c r="AM144" s="219">
        <v>0</v>
      </c>
      <c r="AN144" s="219">
        <v>0</v>
      </c>
      <c r="AO144" s="219">
        <v>0</v>
      </c>
      <c r="AP144" s="219">
        <v>0</v>
      </c>
      <c r="AQ144" s="219">
        <v>0</v>
      </c>
      <c r="AR144" s="219">
        <v>0</v>
      </c>
      <c r="AS144" s="219">
        <v>0</v>
      </c>
      <c r="AT144" s="219">
        <v>0</v>
      </c>
      <c r="AU144" s="219">
        <v>0</v>
      </c>
      <c r="AV144" s="219">
        <v>0</v>
      </c>
      <c r="AW144" s="219">
        <v>0</v>
      </c>
      <c r="AX144" s="219">
        <v>0</v>
      </c>
      <c r="AY144" s="219">
        <v>0</v>
      </c>
      <c r="AZ144" s="219">
        <v>0</v>
      </c>
      <c r="BA144" s="219">
        <v>0</v>
      </c>
      <c r="BB144" s="219">
        <v>0</v>
      </c>
      <c r="BC144" s="219">
        <v>0</v>
      </c>
      <c r="BD144" s="219">
        <v>0</v>
      </c>
      <c r="BE144" s="219">
        <v>0</v>
      </c>
      <c r="BF144" s="219">
        <v>0</v>
      </c>
      <c r="BG144" s="219">
        <v>0</v>
      </c>
      <c r="BH144" s="219">
        <v>0</v>
      </c>
      <c r="BI144" s="219">
        <v>0</v>
      </c>
      <c r="BJ144" s="219">
        <v>0</v>
      </c>
      <c r="BK144" s="219">
        <v>0</v>
      </c>
      <c r="BL144" s="219">
        <v>0</v>
      </c>
      <c r="BM144" s="219">
        <v>0</v>
      </c>
      <c r="BN144" s="219">
        <v>0</v>
      </c>
      <c r="BO144" s="219">
        <v>0</v>
      </c>
      <c r="BP144" s="219">
        <v>0</v>
      </c>
      <c r="BQ144" s="219">
        <v>0</v>
      </c>
      <c r="BR144" s="219">
        <v>0</v>
      </c>
      <c r="BS144" s="219">
        <v>0</v>
      </c>
      <c r="BT144" s="219">
        <v>0</v>
      </c>
      <c r="BU144" s="219">
        <v>0</v>
      </c>
      <c r="BV144" s="219">
        <v>0</v>
      </c>
      <c r="BW144" s="219">
        <v>0</v>
      </c>
      <c r="BX144" s="219">
        <v>0</v>
      </c>
      <c r="BY144" s="219">
        <v>0</v>
      </c>
      <c r="BZ144" s="219">
        <v>0</v>
      </c>
      <c r="CA144" s="219">
        <v>0</v>
      </c>
      <c r="CB144" s="219">
        <v>0</v>
      </c>
      <c r="CC144" s="219">
        <v>0</v>
      </c>
      <c r="CD144" s="219">
        <v>0</v>
      </c>
      <c r="CE144" s="219">
        <v>0</v>
      </c>
      <c r="CF144" s="219">
        <v>0</v>
      </c>
      <c r="CG144" s="219">
        <v>0</v>
      </c>
      <c r="CH144" s="219">
        <v>0</v>
      </c>
      <c r="CI144" s="219">
        <v>0</v>
      </c>
      <c r="CJ144" s="219">
        <v>0</v>
      </c>
      <c r="CK144" s="219">
        <v>0</v>
      </c>
      <c r="CL144" s="219">
        <v>0</v>
      </c>
      <c r="CM144" s="219">
        <v>0</v>
      </c>
      <c r="CN144" s="219">
        <v>0</v>
      </c>
    </row>
    <row r="145" spans="1:92" x14ac:dyDescent="0.2">
      <c r="A145" s="223" t="s">
        <v>422</v>
      </c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19">
        <v>0</v>
      </c>
      <c r="AC145" s="219">
        <v>0</v>
      </c>
      <c r="AD145" s="219">
        <v>0</v>
      </c>
      <c r="AE145" s="219">
        <v>0</v>
      </c>
      <c r="AF145" s="219">
        <v>0</v>
      </c>
      <c r="AG145" s="219">
        <v>0</v>
      </c>
      <c r="AH145" s="219">
        <v>0</v>
      </c>
      <c r="AI145" s="219">
        <v>0</v>
      </c>
      <c r="AJ145" s="219">
        <v>0</v>
      </c>
      <c r="AK145" s="219">
        <v>0</v>
      </c>
      <c r="AL145" s="219">
        <v>0</v>
      </c>
      <c r="AM145" s="219">
        <v>0</v>
      </c>
      <c r="AN145" s="219">
        <v>0</v>
      </c>
      <c r="AO145" s="219">
        <v>0</v>
      </c>
      <c r="AP145" s="219">
        <v>0</v>
      </c>
      <c r="AQ145" s="219">
        <v>0</v>
      </c>
      <c r="AR145" s="219">
        <v>0</v>
      </c>
      <c r="AS145" s="219">
        <v>0</v>
      </c>
      <c r="AT145" s="219">
        <v>0</v>
      </c>
      <c r="AU145" s="219">
        <v>0</v>
      </c>
      <c r="AV145" s="219">
        <v>0</v>
      </c>
      <c r="AW145" s="219">
        <v>0</v>
      </c>
      <c r="AX145" s="219">
        <v>0</v>
      </c>
      <c r="AY145" s="219">
        <v>0</v>
      </c>
      <c r="AZ145" s="219">
        <v>0</v>
      </c>
      <c r="BA145" s="219">
        <v>0</v>
      </c>
      <c r="BB145" s="219">
        <v>0</v>
      </c>
      <c r="BC145" s="219">
        <v>0</v>
      </c>
      <c r="BD145" s="219">
        <v>0</v>
      </c>
      <c r="BE145" s="219">
        <v>0</v>
      </c>
      <c r="BF145" s="219">
        <v>0</v>
      </c>
      <c r="BG145" s="219">
        <v>0</v>
      </c>
      <c r="BH145" s="219">
        <v>0</v>
      </c>
      <c r="BI145" s="219">
        <v>0</v>
      </c>
      <c r="BJ145" s="219">
        <v>0</v>
      </c>
      <c r="BK145" s="219">
        <v>0</v>
      </c>
      <c r="BL145" s="219">
        <v>0</v>
      </c>
      <c r="BM145" s="219">
        <v>0</v>
      </c>
      <c r="BN145" s="219">
        <v>0</v>
      </c>
      <c r="BO145" s="219">
        <v>0</v>
      </c>
      <c r="BP145" s="219">
        <v>0</v>
      </c>
      <c r="BQ145" s="219">
        <v>0</v>
      </c>
      <c r="BR145" s="219">
        <v>0</v>
      </c>
      <c r="BS145" s="219">
        <v>0</v>
      </c>
      <c r="BT145" s="219">
        <v>0</v>
      </c>
      <c r="BU145" s="219">
        <v>0</v>
      </c>
      <c r="BV145" s="219">
        <v>0</v>
      </c>
      <c r="BW145" s="219">
        <v>0</v>
      </c>
      <c r="BX145" s="219">
        <v>0</v>
      </c>
      <c r="BY145" s="219">
        <v>0</v>
      </c>
      <c r="BZ145" s="219">
        <v>0</v>
      </c>
      <c r="CA145" s="219">
        <v>0</v>
      </c>
      <c r="CB145" s="219">
        <v>0</v>
      </c>
      <c r="CC145" s="219">
        <v>0</v>
      </c>
      <c r="CD145" s="219">
        <v>0</v>
      </c>
      <c r="CE145" s="219">
        <v>0</v>
      </c>
      <c r="CF145" s="219">
        <v>0</v>
      </c>
      <c r="CG145" s="219">
        <v>0</v>
      </c>
      <c r="CH145" s="219">
        <v>0</v>
      </c>
      <c r="CI145" s="219">
        <v>0</v>
      </c>
      <c r="CJ145" s="219">
        <v>0</v>
      </c>
      <c r="CK145" s="219">
        <v>0</v>
      </c>
      <c r="CL145" s="219">
        <v>0</v>
      </c>
      <c r="CM145" s="219">
        <v>0</v>
      </c>
      <c r="CN145" s="219">
        <v>0</v>
      </c>
    </row>
    <row r="146" spans="1:92" x14ac:dyDescent="0.2">
      <c r="A146" s="224" t="s">
        <v>423</v>
      </c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  <c r="Y146" s="248"/>
      <c r="Z146" s="248"/>
      <c r="AA146" s="248"/>
      <c r="AB146" s="219">
        <v>0</v>
      </c>
      <c r="AC146" s="219">
        <v>0</v>
      </c>
      <c r="AD146" s="219">
        <v>0</v>
      </c>
      <c r="AE146" s="219">
        <v>0</v>
      </c>
      <c r="AF146" s="219">
        <v>0</v>
      </c>
      <c r="AG146" s="219">
        <v>0</v>
      </c>
      <c r="AH146" s="219">
        <v>0</v>
      </c>
      <c r="AI146" s="219">
        <v>0</v>
      </c>
      <c r="AJ146" s="219">
        <v>0</v>
      </c>
      <c r="AK146" s="219">
        <v>0</v>
      </c>
      <c r="AL146" s="219">
        <v>0</v>
      </c>
      <c r="AM146" s="219">
        <v>0</v>
      </c>
      <c r="AN146" s="219">
        <v>0</v>
      </c>
      <c r="AO146" s="219">
        <v>0</v>
      </c>
      <c r="AP146" s="219">
        <v>0</v>
      </c>
      <c r="AQ146" s="219">
        <v>0</v>
      </c>
      <c r="AR146" s="219">
        <v>0</v>
      </c>
      <c r="AS146" s="219">
        <v>0</v>
      </c>
      <c r="AT146" s="219">
        <v>0</v>
      </c>
      <c r="AU146" s="219">
        <v>0</v>
      </c>
      <c r="AV146" s="219">
        <v>0</v>
      </c>
      <c r="AW146" s="219">
        <v>0</v>
      </c>
      <c r="AX146" s="219">
        <v>0</v>
      </c>
      <c r="AY146" s="219">
        <v>0</v>
      </c>
      <c r="AZ146" s="219">
        <v>0</v>
      </c>
      <c r="BA146" s="219">
        <v>0</v>
      </c>
      <c r="BB146" s="219">
        <v>0</v>
      </c>
      <c r="BC146" s="219">
        <v>0</v>
      </c>
      <c r="BD146" s="219">
        <v>0</v>
      </c>
      <c r="BE146" s="219">
        <v>0</v>
      </c>
      <c r="BF146" s="219">
        <v>0</v>
      </c>
      <c r="BG146" s="219">
        <v>0</v>
      </c>
      <c r="BH146" s="219">
        <v>0</v>
      </c>
      <c r="BI146" s="219">
        <v>0</v>
      </c>
      <c r="BJ146" s="219">
        <v>0</v>
      </c>
      <c r="BK146" s="219">
        <v>0</v>
      </c>
      <c r="BL146" s="219">
        <v>0</v>
      </c>
      <c r="BM146" s="219">
        <v>0</v>
      </c>
      <c r="BN146" s="219">
        <v>0</v>
      </c>
      <c r="BO146" s="219">
        <v>0</v>
      </c>
      <c r="BP146" s="219">
        <v>0</v>
      </c>
      <c r="BQ146" s="219">
        <v>0</v>
      </c>
      <c r="BR146" s="219">
        <v>0</v>
      </c>
      <c r="BS146" s="219">
        <v>0</v>
      </c>
      <c r="BT146" s="219">
        <v>0</v>
      </c>
      <c r="BU146" s="219">
        <v>0</v>
      </c>
      <c r="BV146" s="219">
        <v>0</v>
      </c>
      <c r="BW146" s="219">
        <v>0</v>
      </c>
      <c r="BX146" s="219">
        <v>0</v>
      </c>
      <c r="BY146" s="219">
        <v>0</v>
      </c>
      <c r="BZ146" s="219">
        <v>0</v>
      </c>
      <c r="CA146" s="219">
        <v>0</v>
      </c>
      <c r="CB146" s="219">
        <v>0</v>
      </c>
      <c r="CC146" s="219">
        <v>0</v>
      </c>
      <c r="CD146" s="219">
        <v>0</v>
      </c>
      <c r="CE146" s="219">
        <v>0</v>
      </c>
      <c r="CF146" s="219">
        <v>0</v>
      </c>
      <c r="CG146" s="219">
        <v>0</v>
      </c>
      <c r="CH146" s="219">
        <v>0</v>
      </c>
      <c r="CI146" s="219">
        <v>0</v>
      </c>
      <c r="CJ146" s="219">
        <v>0</v>
      </c>
      <c r="CK146" s="219">
        <v>0</v>
      </c>
      <c r="CL146" s="219">
        <v>0</v>
      </c>
      <c r="CM146" s="219">
        <v>0</v>
      </c>
      <c r="CN146" s="219">
        <v>0</v>
      </c>
    </row>
    <row r="147" spans="1:92" x14ac:dyDescent="0.2">
      <c r="A147" s="224" t="s">
        <v>424</v>
      </c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8"/>
      <c r="Z147" s="248"/>
      <c r="AA147" s="248"/>
      <c r="AB147" s="219">
        <v>610177361.09828997</v>
      </c>
      <c r="AC147" s="219">
        <v>610874766.52564096</v>
      </c>
      <c r="AD147" s="219">
        <v>611506277.43435895</v>
      </c>
      <c r="AE147" s="219">
        <v>612182169.592906</v>
      </c>
      <c r="AF147" s="219">
        <v>613207869.15435898</v>
      </c>
      <c r="AG147" s="219">
        <v>614418178.69256401</v>
      </c>
      <c r="AH147" s="219">
        <v>615998089.77905905</v>
      </c>
      <c r="AI147" s="219">
        <v>617121651.84230697</v>
      </c>
      <c r="AJ147" s="219">
        <v>618380354.01846099</v>
      </c>
      <c r="AK147" s="219">
        <v>619744224.63959801</v>
      </c>
      <c r="AL147" s="219">
        <v>620973737.33902502</v>
      </c>
      <c r="AM147" s="219">
        <v>623009641.51066601</v>
      </c>
      <c r="AN147" s="219">
        <v>623009641.51066601</v>
      </c>
      <c r="AO147" s="219">
        <v>624918777.62675202</v>
      </c>
      <c r="AP147" s="219">
        <v>626827913.74283695</v>
      </c>
      <c r="AQ147" s="219">
        <v>628737049.85892296</v>
      </c>
      <c r="AR147" s="219">
        <v>630627375.54885399</v>
      </c>
      <c r="AS147" s="219">
        <v>632437429.21493995</v>
      </c>
      <c r="AT147" s="219">
        <v>633888908.24371803</v>
      </c>
      <c r="AU147" s="219">
        <v>635335904.14018798</v>
      </c>
      <c r="AV147" s="219">
        <v>636664631.18435001</v>
      </c>
      <c r="AW147" s="219">
        <v>637969246.30466604</v>
      </c>
      <c r="AX147" s="219">
        <v>639127824.79498196</v>
      </c>
      <c r="AY147" s="219">
        <v>640236877.88168299</v>
      </c>
      <c r="AZ147" s="219">
        <v>641531009.66838396</v>
      </c>
      <c r="BA147" s="219">
        <v>641531009.66838396</v>
      </c>
      <c r="BB147" s="219">
        <v>641964183.46577704</v>
      </c>
      <c r="BC147" s="219">
        <v>642397357.26317096</v>
      </c>
      <c r="BD147" s="219">
        <v>642858729.882658</v>
      </c>
      <c r="BE147" s="219">
        <v>643378336.72385705</v>
      </c>
      <c r="BF147" s="219">
        <v>643943718.17814302</v>
      </c>
      <c r="BG147" s="219">
        <v>644486964.65858197</v>
      </c>
      <c r="BH147" s="219">
        <v>645017731.087098</v>
      </c>
      <c r="BI147" s="219">
        <v>645348736.46176696</v>
      </c>
      <c r="BJ147" s="219">
        <v>645690243.65566802</v>
      </c>
      <c r="BK147" s="219">
        <v>646027816.04879904</v>
      </c>
      <c r="BL147" s="219">
        <v>646365388.44193101</v>
      </c>
      <c r="BM147" s="219">
        <v>647344119.15308106</v>
      </c>
      <c r="BN147" s="219">
        <v>647344119.15308106</v>
      </c>
      <c r="BO147" s="219">
        <v>648031893.33807695</v>
      </c>
      <c r="BP147" s="219">
        <v>648719667.52307403</v>
      </c>
      <c r="BQ147" s="219">
        <v>649407441.70807004</v>
      </c>
      <c r="BR147" s="219">
        <v>650067017.07097304</v>
      </c>
      <c r="BS147" s="219">
        <v>650875195.67985499</v>
      </c>
      <c r="BT147" s="219">
        <v>651616926.56488299</v>
      </c>
      <c r="BU147" s="219">
        <v>652157112.07529104</v>
      </c>
      <c r="BV147" s="219">
        <v>652747494.21185195</v>
      </c>
      <c r="BW147" s="219">
        <v>653337876.34841394</v>
      </c>
      <c r="BX147" s="219">
        <v>653993773.46312296</v>
      </c>
      <c r="BY147" s="219">
        <v>655275769.91875803</v>
      </c>
      <c r="BZ147" s="219">
        <v>656599203.24677801</v>
      </c>
      <c r="CA147" s="219">
        <v>656599203.24677801</v>
      </c>
      <c r="CB147" s="219">
        <v>657208661.77523994</v>
      </c>
      <c r="CC147" s="219">
        <v>657818120.30370295</v>
      </c>
      <c r="CD147" s="219">
        <v>658427578.83216596</v>
      </c>
      <c r="CE147" s="219">
        <v>659037037.36062801</v>
      </c>
      <c r="CF147" s="219">
        <v>659646495.88909101</v>
      </c>
      <c r="CG147" s="219">
        <v>660049116.94986105</v>
      </c>
      <c r="CH147" s="219">
        <v>660874605.34087801</v>
      </c>
      <c r="CI147" s="219">
        <v>661901639.10651505</v>
      </c>
      <c r="CJ147" s="219">
        <v>662878476.24599898</v>
      </c>
      <c r="CK147" s="219">
        <v>663855313.38548195</v>
      </c>
      <c r="CL147" s="219">
        <v>664813013.63489497</v>
      </c>
      <c r="CM147" s="219">
        <v>665362007.94794905</v>
      </c>
      <c r="CN147" s="219">
        <v>665362007.94794905</v>
      </c>
    </row>
    <row r="148" spans="1:92" x14ac:dyDescent="0.2">
      <c r="A148" s="224" t="s">
        <v>425</v>
      </c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  <c r="Y148" s="248"/>
      <c r="Z148" s="248"/>
      <c r="AA148" s="248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</row>
    <row r="149" spans="1:92" x14ac:dyDescent="0.2">
      <c r="A149" s="223" t="s">
        <v>426</v>
      </c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  <c r="Y149" s="248"/>
      <c r="Z149" s="248"/>
      <c r="AA149" s="248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</row>
    <row r="150" spans="1:92" x14ac:dyDescent="0.2">
      <c r="A150" s="224" t="s">
        <v>427</v>
      </c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  <c r="Y150" s="248"/>
      <c r="Z150" s="248"/>
      <c r="AA150" s="248"/>
      <c r="AB150" s="219">
        <v>104882806.923076</v>
      </c>
      <c r="AC150" s="219">
        <v>104882616.923076</v>
      </c>
      <c r="AD150" s="219">
        <v>104882616.923076</v>
      </c>
      <c r="AE150" s="219">
        <v>104882616.923076</v>
      </c>
      <c r="AF150" s="219">
        <v>104883270</v>
      </c>
      <c r="AG150" s="219">
        <v>104883270</v>
      </c>
      <c r="AH150" s="219">
        <v>104883270</v>
      </c>
      <c r="AI150" s="219">
        <v>104883270</v>
      </c>
      <c r="AJ150" s="219">
        <v>104883270</v>
      </c>
      <c r="AK150" s="219">
        <v>104883270</v>
      </c>
      <c r="AL150" s="219">
        <v>104883270</v>
      </c>
      <c r="AM150" s="219">
        <v>104883270</v>
      </c>
      <c r="AN150" s="219">
        <v>104883270</v>
      </c>
      <c r="AO150" s="219">
        <v>104883270</v>
      </c>
      <c r="AP150" s="219">
        <v>104883270</v>
      </c>
      <c r="AQ150" s="219">
        <v>104883270</v>
      </c>
      <c r="AR150" s="219">
        <v>104883270</v>
      </c>
      <c r="AS150" s="219">
        <v>104883270</v>
      </c>
      <c r="AT150" s="219">
        <v>104883270</v>
      </c>
      <c r="AU150" s="219">
        <v>104883270</v>
      </c>
      <c r="AV150" s="219">
        <v>104883270</v>
      </c>
      <c r="AW150" s="219">
        <v>104883270</v>
      </c>
      <c r="AX150" s="219">
        <v>104883270</v>
      </c>
      <c r="AY150" s="219">
        <v>104883270</v>
      </c>
      <c r="AZ150" s="219">
        <v>104883270</v>
      </c>
      <c r="BA150" s="219">
        <v>104883270</v>
      </c>
      <c r="BB150" s="219">
        <v>104883270</v>
      </c>
      <c r="BC150" s="219">
        <v>104883270</v>
      </c>
      <c r="BD150" s="219">
        <v>104883270</v>
      </c>
      <c r="BE150" s="219">
        <v>104883270</v>
      </c>
      <c r="BF150" s="219">
        <v>104883270</v>
      </c>
      <c r="BG150" s="219">
        <v>104883270</v>
      </c>
      <c r="BH150" s="219">
        <v>104883270</v>
      </c>
      <c r="BI150" s="219">
        <v>104883270</v>
      </c>
      <c r="BJ150" s="219">
        <v>104883270</v>
      </c>
      <c r="BK150" s="219">
        <v>104883270</v>
      </c>
      <c r="BL150" s="219">
        <v>104883270</v>
      </c>
      <c r="BM150" s="219">
        <v>104883270</v>
      </c>
      <c r="BN150" s="219">
        <v>104883270</v>
      </c>
      <c r="BO150" s="219">
        <v>104883270</v>
      </c>
      <c r="BP150" s="219">
        <v>104883270</v>
      </c>
      <c r="BQ150" s="219">
        <v>104883270</v>
      </c>
      <c r="BR150" s="219">
        <v>104883270</v>
      </c>
      <c r="BS150" s="219">
        <v>104883270</v>
      </c>
      <c r="BT150" s="219">
        <v>104883270</v>
      </c>
      <c r="BU150" s="219">
        <v>104883270</v>
      </c>
      <c r="BV150" s="219">
        <v>104883270</v>
      </c>
      <c r="BW150" s="219">
        <v>104883270</v>
      </c>
      <c r="BX150" s="219">
        <v>104883270</v>
      </c>
      <c r="BY150" s="219">
        <v>104883270</v>
      </c>
      <c r="BZ150" s="219">
        <v>104883270</v>
      </c>
      <c r="CA150" s="219">
        <v>104883270</v>
      </c>
      <c r="CB150" s="219">
        <v>104883270</v>
      </c>
      <c r="CC150" s="219">
        <v>104883270</v>
      </c>
      <c r="CD150" s="219">
        <v>104883270</v>
      </c>
      <c r="CE150" s="219">
        <v>104883270</v>
      </c>
      <c r="CF150" s="219">
        <v>104883270</v>
      </c>
      <c r="CG150" s="219">
        <v>104883270</v>
      </c>
      <c r="CH150" s="219">
        <v>104883270</v>
      </c>
      <c r="CI150" s="219">
        <v>104883270</v>
      </c>
      <c r="CJ150" s="219">
        <v>104883270</v>
      </c>
      <c r="CK150" s="219">
        <v>104883270</v>
      </c>
      <c r="CL150" s="219">
        <v>104883270</v>
      </c>
      <c r="CM150" s="219">
        <v>104883270</v>
      </c>
      <c r="CN150" s="219">
        <v>104883270</v>
      </c>
    </row>
    <row r="151" spans="1:92" x14ac:dyDescent="0.2">
      <c r="A151" s="224" t="s">
        <v>428</v>
      </c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19">
        <v>110232992.30769201</v>
      </c>
      <c r="AC151" s="219">
        <v>110237920.76922999</v>
      </c>
      <c r="AD151" s="219">
        <v>110258799.673076</v>
      </c>
      <c r="AE151" s="219">
        <v>110278253.192307</v>
      </c>
      <c r="AF151" s="219">
        <v>110296913.634615</v>
      </c>
      <c r="AG151" s="219">
        <v>110315574.076923</v>
      </c>
      <c r="AH151" s="219">
        <v>110333276.826923</v>
      </c>
      <c r="AI151" s="219">
        <v>110350979.576923</v>
      </c>
      <c r="AJ151" s="219">
        <v>110368682.326923</v>
      </c>
      <c r="AK151" s="219">
        <v>110386385.076923</v>
      </c>
      <c r="AL151" s="219">
        <v>110404087.826923</v>
      </c>
      <c r="AM151" s="219">
        <v>110420059.80769201</v>
      </c>
      <c r="AN151" s="219">
        <v>110420059.80769201</v>
      </c>
      <c r="AO151" s="219">
        <v>110436031.788461</v>
      </c>
      <c r="AP151" s="219">
        <v>110452003.76922999</v>
      </c>
      <c r="AQ151" s="219">
        <v>110467975.749999</v>
      </c>
      <c r="AR151" s="219">
        <v>110467975.749999</v>
      </c>
      <c r="AS151" s="219">
        <v>110467975.749999</v>
      </c>
      <c r="AT151" s="219">
        <v>110467975.749999</v>
      </c>
      <c r="AU151" s="219">
        <v>110467975.749999</v>
      </c>
      <c r="AV151" s="219">
        <v>110467975.749999</v>
      </c>
      <c r="AW151" s="219">
        <v>110467975.749999</v>
      </c>
      <c r="AX151" s="219">
        <v>110467975.749999</v>
      </c>
      <c r="AY151" s="219">
        <v>110467975.749999</v>
      </c>
      <c r="AZ151" s="219">
        <v>110483947.73076899</v>
      </c>
      <c r="BA151" s="219">
        <v>110483947.73076899</v>
      </c>
      <c r="BB151" s="219">
        <v>110499919.711538</v>
      </c>
      <c r="BC151" s="219">
        <v>110515891.692307</v>
      </c>
      <c r="BD151" s="219">
        <v>110531863.673076</v>
      </c>
      <c r="BE151" s="219">
        <v>110547835.653846</v>
      </c>
      <c r="BF151" s="219">
        <v>110563807.634615</v>
      </c>
      <c r="BG151" s="219">
        <v>110579779.615384</v>
      </c>
      <c r="BH151" s="219">
        <v>110595751.59615301</v>
      </c>
      <c r="BI151" s="219">
        <v>110611723.576923</v>
      </c>
      <c r="BJ151" s="219">
        <v>110627695.55769201</v>
      </c>
      <c r="BK151" s="219">
        <v>110643667.538461</v>
      </c>
      <c r="BL151" s="219">
        <v>110659639.51922999</v>
      </c>
      <c r="BM151" s="219">
        <v>110699525.788461</v>
      </c>
      <c r="BN151" s="219">
        <v>110699525.788461</v>
      </c>
      <c r="BO151" s="219">
        <v>110723440.076923</v>
      </c>
      <c r="BP151" s="219">
        <v>110747354.365384</v>
      </c>
      <c r="BQ151" s="219">
        <v>110771268.653846</v>
      </c>
      <c r="BR151" s="219">
        <v>110795182.942307</v>
      </c>
      <c r="BS151" s="219">
        <v>110819097.23076899</v>
      </c>
      <c r="BT151" s="219">
        <v>110843011.51922999</v>
      </c>
      <c r="BU151" s="219">
        <v>110866925.80769201</v>
      </c>
      <c r="BV151" s="219">
        <v>110890840.09615301</v>
      </c>
      <c r="BW151" s="219">
        <v>110914754.384615</v>
      </c>
      <c r="BX151" s="219">
        <v>110938668.673076</v>
      </c>
      <c r="BY151" s="219">
        <v>110962582.961538</v>
      </c>
      <c r="BZ151" s="219">
        <v>111018353.84615301</v>
      </c>
      <c r="CA151" s="219">
        <v>111018353.84615301</v>
      </c>
      <c r="CB151" s="219">
        <v>111050210.442307</v>
      </c>
      <c r="CC151" s="219">
        <v>111082067.038461</v>
      </c>
      <c r="CD151" s="219">
        <v>111113923.634615</v>
      </c>
      <c r="CE151" s="219">
        <v>111145780.23076899</v>
      </c>
      <c r="CF151" s="219">
        <v>111177636.826923</v>
      </c>
      <c r="CG151" s="219">
        <v>111209493.423076</v>
      </c>
      <c r="CH151" s="219">
        <v>111241350.01922999</v>
      </c>
      <c r="CI151" s="219">
        <v>111273206.615384</v>
      </c>
      <c r="CJ151" s="219">
        <v>111305063.211538</v>
      </c>
      <c r="CK151" s="219">
        <v>111336919.80769201</v>
      </c>
      <c r="CL151" s="219">
        <v>111368776.403846</v>
      </c>
      <c r="CM151" s="219">
        <v>111432489.59615301</v>
      </c>
      <c r="CN151" s="219">
        <v>111432489.59615301</v>
      </c>
    </row>
    <row r="152" spans="1:92" x14ac:dyDescent="0.2">
      <c r="A152" s="224" t="s">
        <v>429</v>
      </c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19">
        <v>87156048.461538404</v>
      </c>
      <c r="AC152" s="219">
        <v>87157918.461538404</v>
      </c>
      <c r="AD152" s="219">
        <v>87159788.461538404</v>
      </c>
      <c r="AE152" s="219">
        <v>87161658.461538404</v>
      </c>
      <c r="AF152" s="219">
        <v>87161800</v>
      </c>
      <c r="AG152" s="219">
        <v>87161800</v>
      </c>
      <c r="AH152" s="219">
        <v>87161800</v>
      </c>
      <c r="AI152" s="219">
        <v>87161800</v>
      </c>
      <c r="AJ152" s="219">
        <v>87161800</v>
      </c>
      <c r="AK152" s="219">
        <v>87161800</v>
      </c>
      <c r="AL152" s="219">
        <v>87161800</v>
      </c>
      <c r="AM152" s="219">
        <v>87161800</v>
      </c>
      <c r="AN152" s="219">
        <v>87161800</v>
      </c>
      <c r="AO152" s="219">
        <v>87161800</v>
      </c>
      <c r="AP152" s="219">
        <v>87161800</v>
      </c>
      <c r="AQ152" s="219">
        <v>87161800</v>
      </c>
      <c r="AR152" s="219">
        <v>87161800</v>
      </c>
      <c r="AS152" s="219">
        <v>87161800</v>
      </c>
      <c r="AT152" s="219">
        <v>87161800</v>
      </c>
      <c r="AU152" s="219">
        <v>87161800</v>
      </c>
      <c r="AV152" s="219">
        <v>87161800</v>
      </c>
      <c r="AW152" s="219">
        <v>87161800</v>
      </c>
      <c r="AX152" s="219">
        <v>87161800</v>
      </c>
      <c r="AY152" s="219">
        <v>87161800</v>
      </c>
      <c r="AZ152" s="219">
        <v>87161800</v>
      </c>
      <c r="BA152" s="219">
        <v>87161800</v>
      </c>
      <c r="BB152" s="219">
        <v>87161800</v>
      </c>
      <c r="BC152" s="219">
        <v>87161800</v>
      </c>
      <c r="BD152" s="219">
        <v>87161800</v>
      </c>
      <c r="BE152" s="219">
        <v>87161800</v>
      </c>
      <c r="BF152" s="219">
        <v>87161800</v>
      </c>
      <c r="BG152" s="219">
        <v>87161800</v>
      </c>
      <c r="BH152" s="219">
        <v>87161800</v>
      </c>
      <c r="BI152" s="219">
        <v>87161800</v>
      </c>
      <c r="BJ152" s="219">
        <v>87161800</v>
      </c>
      <c r="BK152" s="219">
        <v>87161800</v>
      </c>
      <c r="BL152" s="219">
        <v>87161800</v>
      </c>
      <c r="BM152" s="219">
        <v>87161800</v>
      </c>
      <c r="BN152" s="219">
        <v>87161800</v>
      </c>
      <c r="BO152" s="219">
        <v>87161800</v>
      </c>
      <c r="BP152" s="219">
        <v>87161800</v>
      </c>
      <c r="BQ152" s="219">
        <v>87161800</v>
      </c>
      <c r="BR152" s="219">
        <v>87161800</v>
      </c>
      <c r="BS152" s="219">
        <v>87161800</v>
      </c>
      <c r="BT152" s="219">
        <v>87161800</v>
      </c>
      <c r="BU152" s="219">
        <v>87161800</v>
      </c>
      <c r="BV152" s="219">
        <v>87161800</v>
      </c>
      <c r="BW152" s="219">
        <v>87161800</v>
      </c>
      <c r="BX152" s="219">
        <v>87161800</v>
      </c>
      <c r="BY152" s="219">
        <v>87161800</v>
      </c>
      <c r="BZ152" s="219">
        <v>87161800</v>
      </c>
      <c r="CA152" s="219">
        <v>87161800</v>
      </c>
      <c r="CB152" s="219">
        <v>87161800</v>
      </c>
      <c r="CC152" s="219">
        <v>87161800</v>
      </c>
      <c r="CD152" s="219">
        <v>87161800</v>
      </c>
      <c r="CE152" s="219">
        <v>87161800</v>
      </c>
      <c r="CF152" s="219">
        <v>87161800</v>
      </c>
      <c r="CG152" s="219">
        <v>87161800</v>
      </c>
      <c r="CH152" s="219">
        <v>87161800</v>
      </c>
      <c r="CI152" s="219">
        <v>87161800</v>
      </c>
      <c r="CJ152" s="219">
        <v>87161800</v>
      </c>
      <c r="CK152" s="219">
        <v>87161800</v>
      </c>
      <c r="CL152" s="219">
        <v>87161800</v>
      </c>
      <c r="CM152" s="219">
        <v>87161800</v>
      </c>
      <c r="CN152" s="219">
        <v>87161800</v>
      </c>
    </row>
    <row r="153" spans="1:92" x14ac:dyDescent="0.2">
      <c r="A153" s="224" t="s">
        <v>430</v>
      </c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19">
        <v>97446704.615384594</v>
      </c>
      <c r="AC153" s="219">
        <v>97450964.615384594</v>
      </c>
      <c r="AD153" s="219">
        <v>97455224.615384594</v>
      </c>
      <c r="AE153" s="219">
        <v>97459484.615384594</v>
      </c>
      <c r="AF153" s="219">
        <v>97463744.615384594</v>
      </c>
      <c r="AG153" s="219">
        <v>97468004.615384594</v>
      </c>
      <c r="AH153" s="219">
        <v>97472264.615384594</v>
      </c>
      <c r="AI153" s="219">
        <v>97476524.615384594</v>
      </c>
      <c r="AJ153" s="219">
        <v>97480784.615384594</v>
      </c>
      <c r="AK153" s="219">
        <v>97485044.615384594</v>
      </c>
      <c r="AL153" s="219">
        <v>97489304.615384594</v>
      </c>
      <c r="AM153" s="219">
        <v>97493020</v>
      </c>
      <c r="AN153" s="219">
        <v>97493020</v>
      </c>
      <c r="AO153" s="219">
        <v>97493020</v>
      </c>
      <c r="AP153" s="219">
        <v>97493020</v>
      </c>
      <c r="AQ153" s="219">
        <v>97493020</v>
      </c>
      <c r="AR153" s="219">
        <v>97493020</v>
      </c>
      <c r="AS153" s="219">
        <v>97493020</v>
      </c>
      <c r="AT153" s="219">
        <v>97493020</v>
      </c>
      <c r="AU153" s="219">
        <v>97493020</v>
      </c>
      <c r="AV153" s="219">
        <v>97493020</v>
      </c>
      <c r="AW153" s="219">
        <v>97493020</v>
      </c>
      <c r="AX153" s="219">
        <v>97493020</v>
      </c>
      <c r="AY153" s="219">
        <v>97493020</v>
      </c>
      <c r="AZ153" s="219">
        <v>97493020</v>
      </c>
      <c r="BA153" s="219">
        <v>97493020</v>
      </c>
      <c r="BB153" s="219">
        <v>97493020</v>
      </c>
      <c r="BC153" s="219">
        <v>97493020</v>
      </c>
      <c r="BD153" s="219">
        <v>97493020</v>
      </c>
      <c r="BE153" s="219">
        <v>97493020</v>
      </c>
      <c r="BF153" s="219">
        <v>97493020</v>
      </c>
      <c r="BG153" s="219">
        <v>97493020</v>
      </c>
      <c r="BH153" s="219">
        <v>97493020</v>
      </c>
      <c r="BI153" s="219">
        <v>97493020</v>
      </c>
      <c r="BJ153" s="219">
        <v>97493020</v>
      </c>
      <c r="BK153" s="219">
        <v>97493020</v>
      </c>
      <c r="BL153" s="219">
        <v>97493020</v>
      </c>
      <c r="BM153" s="219">
        <v>97493020</v>
      </c>
      <c r="BN153" s="219">
        <v>97493020</v>
      </c>
      <c r="BO153" s="219">
        <v>97493020</v>
      </c>
      <c r="BP153" s="219">
        <v>97493020</v>
      </c>
      <c r="BQ153" s="219">
        <v>97493020</v>
      </c>
      <c r="BR153" s="219">
        <v>97493020</v>
      </c>
      <c r="BS153" s="219">
        <v>97493020</v>
      </c>
      <c r="BT153" s="219">
        <v>97493020</v>
      </c>
      <c r="BU153" s="219">
        <v>97493020</v>
      </c>
      <c r="BV153" s="219">
        <v>97493020</v>
      </c>
      <c r="BW153" s="219">
        <v>97493020</v>
      </c>
      <c r="BX153" s="219">
        <v>97493020</v>
      </c>
      <c r="BY153" s="219">
        <v>97493020</v>
      </c>
      <c r="BZ153" s="219">
        <v>97493020</v>
      </c>
      <c r="CA153" s="219">
        <v>97493020</v>
      </c>
      <c r="CB153" s="219">
        <v>97493020</v>
      </c>
      <c r="CC153" s="219">
        <v>97493020</v>
      </c>
      <c r="CD153" s="219">
        <v>97493020</v>
      </c>
      <c r="CE153" s="219">
        <v>97493020</v>
      </c>
      <c r="CF153" s="219">
        <v>97493020</v>
      </c>
      <c r="CG153" s="219">
        <v>97493020</v>
      </c>
      <c r="CH153" s="219">
        <v>97493020</v>
      </c>
      <c r="CI153" s="219">
        <v>97493020</v>
      </c>
      <c r="CJ153" s="219">
        <v>97493020</v>
      </c>
      <c r="CK153" s="219">
        <v>97493020</v>
      </c>
      <c r="CL153" s="219">
        <v>97493020</v>
      </c>
      <c r="CM153" s="219">
        <v>97493020</v>
      </c>
      <c r="CN153" s="219">
        <v>97493020</v>
      </c>
    </row>
    <row r="154" spans="1:92" x14ac:dyDescent="0.2">
      <c r="A154" s="224" t="s">
        <v>431</v>
      </c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  <c r="Y154" s="248"/>
      <c r="Z154" s="248"/>
      <c r="AA154" s="248"/>
      <c r="AB154" s="219">
        <v>59085279.230769202</v>
      </c>
      <c r="AC154" s="219">
        <v>59113907.692307703</v>
      </c>
      <c r="AD154" s="219">
        <v>59142536.1538461</v>
      </c>
      <c r="AE154" s="219">
        <v>59171164.615384601</v>
      </c>
      <c r="AF154" s="219">
        <v>59199793.076922998</v>
      </c>
      <c r="AG154" s="219">
        <v>59228421.538461499</v>
      </c>
      <c r="AH154" s="219">
        <v>59257050</v>
      </c>
      <c r="AI154" s="219">
        <v>59285678.461538397</v>
      </c>
      <c r="AJ154" s="219">
        <v>59314306.923076898</v>
      </c>
      <c r="AK154" s="219">
        <v>59342935.384615302</v>
      </c>
      <c r="AL154" s="219">
        <v>59371563.846153803</v>
      </c>
      <c r="AM154" s="219">
        <v>59374910</v>
      </c>
      <c r="AN154" s="219">
        <v>59374910</v>
      </c>
      <c r="AO154" s="219">
        <v>59374910</v>
      </c>
      <c r="AP154" s="219">
        <v>59374910</v>
      </c>
      <c r="AQ154" s="219">
        <v>59374910</v>
      </c>
      <c r="AR154" s="219">
        <v>59374910</v>
      </c>
      <c r="AS154" s="219">
        <v>59374910</v>
      </c>
      <c r="AT154" s="219">
        <v>59374910</v>
      </c>
      <c r="AU154" s="219">
        <v>59374910</v>
      </c>
      <c r="AV154" s="219">
        <v>59374910</v>
      </c>
      <c r="AW154" s="219">
        <v>59374910</v>
      </c>
      <c r="AX154" s="219">
        <v>59374910</v>
      </c>
      <c r="AY154" s="219">
        <v>59374910</v>
      </c>
      <c r="AZ154" s="219">
        <v>59374910</v>
      </c>
      <c r="BA154" s="219">
        <v>59374910</v>
      </c>
      <c r="BB154" s="219">
        <v>59374910</v>
      </c>
      <c r="BC154" s="219">
        <v>59374910</v>
      </c>
      <c r="BD154" s="219">
        <v>59374910</v>
      </c>
      <c r="BE154" s="219">
        <v>59374910</v>
      </c>
      <c r="BF154" s="219">
        <v>59374910</v>
      </c>
      <c r="BG154" s="219">
        <v>59374910</v>
      </c>
      <c r="BH154" s="219">
        <v>59374910</v>
      </c>
      <c r="BI154" s="219">
        <v>59374910</v>
      </c>
      <c r="BJ154" s="219">
        <v>59374910</v>
      </c>
      <c r="BK154" s="219">
        <v>59374910</v>
      </c>
      <c r="BL154" s="219">
        <v>59374910</v>
      </c>
      <c r="BM154" s="219">
        <v>59374910</v>
      </c>
      <c r="BN154" s="219">
        <v>59374910</v>
      </c>
      <c r="BO154" s="219">
        <v>59374910</v>
      </c>
      <c r="BP154" s="219">
        <v>59374910</v>
      </c>
      <c r="BQ154" s="219">
        <v>59374910</v>
      </c>
      <c r="BR154" s="219">
        <v>59374910</v>
      </c>
      <c r="BS154" s="219">
        <v>59374910</v>
      </c>
      <c r="BT154" s="219">
        <v>59374910</v>
      </c>
      <c r="BU154" s="219">
        <v>59374910</v>
      </c>
      <c r="BV154" s="219">
        <v>59374910</v>
      </c>
      <c r="BW154" s="219">
        <v>59374910</v>
      </c>
      <c r="BX154" s="219">
        <v>59374910</v>
      </c>
      <c r="BY154" s="219">
        <v>59374910</v>
      </c>
      <c r="BZ154" s="219">
        <v>59374910</v>
      </c>
      <c r="CA154" s="219">
        <v>59374910</v>
      </c>
      <c r="CB154" s="219">
        <v>59374910</v>
      </c>
      <c r="CC154" s="219">
        <v>59374910</v>
      </c>
      <c r="CD154" s="219">
        <v>59374910</v>
      </c>
      <c r="CE154" s="219">
        <v>59374910</v>
      </c>
      <c r="CF154" s="219">
        <v>59374910</v>
      </c>
      <c r="CG154" s="219">
        <v>59374910</v>
      </c>
      <c r="CH154" s="219">
        <v>59374910</v>
      </c>
      <c r="CI154" s="219">
        <v>59374910</v>
      </c>
      <c r="CJ154" s="219">
        <v>59374910</v>
      </c>
      <c r="CK154" s="219">
        <v>59374910</v>
      </c>
      <c r="CL154" s="219">
        <v>59374910</v>
      </c>
      <c r="CM154" s="219">
        <v>59374910</v>
      </c>
      <c r="CN154" s="219">
        <v>59374910</v>
      </c>
    </row>
    <row r="155" spans="1:92" x14ac:dyDescent="0.2">
      <c r="A155" s="224" t="s">
        <v>432</v>
      </c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  <c r="AA155" s="248"/>
      <c r="AB155" s="219">
        <v>43275419.230769202</v>
      </c>
      <c r="AC155" s="219">
        <v>50622032.307692297</v>
      </c>
      <c r="AD155" s="219">
        <v>57968645.384615302</v>
      </c>
      <c r="AE155" s="219">
        <v>65394174.512883604</v>
      </c>
      <c r="AF155" s="219">
        <v>72819703.641151905</v>
      </c>
      <c r="AG155" s="219">
        <v>80245232.769420207</v>
      </c>
      <c r="AH155" s="219">
        <v>87710243.005621195</v>
      </c>
      <c r="AI155" s="219">
        <v>95175253.241822198</v>
      </c>
      <c r="AJ155" s="219">
        <v>95592671.939561695</v>
      </c>
      <c r="AK155" s="219">
        <v>95896067.560378</v>
      </c>
      <c r="AL155" s="219">
        <v>96190492.411963701</v>
      </c>
      <c r="AM155" s="219">
        <v>96453101.109703094</v>
      </c>
      <c r="AN155" s="219">
        <v>96453101.109703094</v>
      </c>
      <c r="AO155" s="219">
        <v>96571498.268980995</v>
      </c>
      <c r="AP155" s="219">
        <v>96689895.428258896</v>
      </c>
      <c r="AQ155" s="219">
        <v>96808292.587536901</v>
      </c>
      <c r="AR155" s="219">
        <v>97005974.498745799</v>
      </c>
      <c r="AS155" s="219">
        <v>97124740.358609602</v>
      </c>
      <c r="AT155" s="219">
        <v>97243506.218473405</v>
      </c>
      <c r="AU155" s="219">
        <v>97362272.078337207</v>
      </c>
      <c r="AV155" s="219">
        <v>97441556.830268204</v>
      </c>
      <c r="AW155" s="219">
        <v>97520841.582199305</v>
      </c>
      <c r="AX155" s="219">
        <v>97600126.334130406</v>
      </c>
      <c r="AY155" s="219">
        <v>97679411.086061493</v>
      </c>
      <c r="AZ155" s="219">
        <v>97758695.837992504</v>
      </c>
      <c r="BA155" s="219">
        <v>97758695.837992504</v>
      </c>
      <c r="BB155" s="219">
        <v>97837980.589923605</v>
      </c>
      <c r="BC155" s="219">
        <v>97917265.341854706</v>
      </c>
      <c r="BD155" s="219">
        <v>97996550.093785793</v>
      </c>
      <c r="BE155" s="219">
        <v>98075834.845716804</v>
      </c>
      <c r="BF155" s="219">
        <v>98075834.845716804</v>
      </c>
      <c r="BG155" s="219">
        <v>98075834.845716804</v>
      </c>
      <c r="BH155" s="219">
        <v>98075834.845716804</v>
      </c>
      <c r="BI155" s="219">
        <v>98075834.845716804</v>
      </c>
      <c r="BJ155" s="219">
        <v>98075834.845716804</v>
      </c>
      <c r="BK155" s="219">
        <v>98075834.845716804</v>
      </c>
      <c r="BL155" s="219">
        <v>98075834.845716804</v>
      </c>
      <c r="BM155" s="219">
        <v>98075834.845716804</v>
      </c>
      <c r="BN155" s="219">
        <v>98075834.845716804</v>
      </c>
      <c r="BO155" s="219">
        <v>98075834.845716804</v>
      </c>
      <c r="BP155" s="219">
        <v>98075834.845716804</v>
      </c>
      <c r="BQ155" s="219">
        <v>98075834.845716804</v>
      </c>
      <c r="BR155" s="219">
        <v>98075834.845716804</v>
      </c>
      <c r="BS155" s="219">
        <v>98075834.845716804</v>
      </c>
      <c r="BT155" s="219">
        <v>98075834.845716804</v>
      </c>
      <c r="BU155" s="219">
        <v>98075834.845716804</v>
      </c>
      <c r="BV155" s="219">
        <v>98075834.845716804</v>
      </c>
      <c r="BW155" s="219">
        <v>98075834.845716804</v>
      </c>
      <c r="BX155" s="219">
        <v>98075834.845716804</v>
      </c>
      <c r="BY155" s="219">
        <v>98075834.845716804</v>
      </c>
      <c r="BZ155" s="219">
        <v>98075834.845716804</v>
      </c>
      <c r="CA155" s="219">
        <v>98075834.845716804</v>
      </c>
      <c r="CB155" s="219">
        <v>98075834.845716804</v>
      </c>
      <c r="CC155" s="219">
        <v>98075834.845716804</v>
      </c>
      <c r="CD155" s="219">
        <v>98075834.845716804</v>
      </c>
      <c r="CE155" s="219">
        <v>98075834.845716804</v>
      </c>
      <c r="CF155" s="219">
        <v>98075834.845716804</v>
      </c>
      <c r="CG155" s="219">
        <v>98075834.845716804</v>
      </c>
      <c r="CH155" s="219">
        <v>98075834.845716804</v>
      </c>
      <c r="CI155" s="219">
        <v>98075834.845716804</v>
      </c>
      <c r="CJ155" s="219">
        <v>98075834.845716804</v>
      </c>
      <c r="CK155" s="219">
        <v>98075834.845716804</v>
      </c>
      <c r="CL155" s="219">
        <v>98075834.845716804</v>
      </c>
      <c r="CM155" s="219">
        <v>98075834.845716804</v>
      </c>
      <c r="CN155" s="219">
        <v>98075834.845716804</v>
      </c>
    </row>
    <row r="156" spans="1:92" x14ac:dyDescent="0.2">
      <c r="A156" s="224" t="s">
        <v>433</v>
      </c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  <c r="AA156" s="248"/>
      <c r="AB156" s="219">
        <v>98846015.384615302</v>
      </c>
      <c r="AC156" s="219">
        <v>98803630.769230694</v>
      </c>
      <c r="AD156" s="219">
        <v>98758492.307692304</v>
      </c>
      <c r="AE156" s="219">
        <v>98668996.923076898</v>
      </c>
      <c r="AF156" s="219">
        <v>98575829.230769202</v>
      </c>
      <c r="AG156" s="219">
        <v>98481324.615384594</v>
      </c>
      <c r="AH156" s="219">
        <v>98386820</v>
      </c>
      <c r="AI156" s="219">
        <v>98292315.384615302</v>
      </c>
      <c r="AJ156" s="219">
        <v>98196372.307692304</v>
      </c>
      <c r="AK156" s="219">
        <v>98100293.846153796</v>
      </c>
      <c r="AL156" s="219">
        <v>98004215.384615406</v>
      </c>
      <c r="AM156" s="219">
        <v>97911860</v>
      </c>
      <c r="AN156" s="219">
        <v>97911860</v>
      </c>
      <c r="AO156" s="219">
        <v>97911860</v>
      </c>
      <c r="AP156" s="219">
        <v>97911860</v>
      </c>
      <c r="AQ156" s="219">
        <v>97911860</v>
      </c>
      <c r="AR156" s="219">
        <v>97911860</v>
      </c>
      <c r="AS156" s="219">
        <v>97911860</v>
      </c>
      <c r="AT156" s="219">
        <v>97911860</v>
      </c>
      <c r="AU156" s="219">
        <v>97911860</v>
      </c>
      <c r="AV156" s="219">
        <v>97911860</v>
      </c>
      <c r="AW156" s="219">
        <v>97911860</v>
      </c>
      <c r="AX156" s="219">
        <v>97911860</v>
      </c>
      <c r="AY156" s="219">
        <v>97911860</v>
      </c>
      <c r="AZ156" s="219">
        <v>97911860</v>
      </c>
      <c r="BA156" s="219">
        <v>97911860</v>
      </c>
      <c r="BB156" s="219">
        <v>97911860</v>
      </c>
      <c r="BC156" s="219">
        <v>97911860</v>
      </c>
      <c r="BD156" s="219">
        <v>97911860</v>
      </c>
      <c r="BE156" s="219">
        <v>97911860</v>
      </c>
      <c r="BF156" s="219">
        <v>97911860</v>
      </c>
      <c r="BG156" s="219">
        <v>97911860</v>
      </c>
      <c r="BH156" s="219">
        <v>97911860</v>
      </c>
      <c r="BI156" s="219">
        <v>97911860</v>
      </c>
      <c r="BJ156" s="219">
        <v>97911860</v>
      </c>
      <c r="BK156" s="219">
        <v>97911860</v>
      </c>
      <c r="BL156" s="219">
        <v>97911860</v>
      </c>
      <c r="BM156" s="219">
        <v>97911860</v>
      </c>
      <c r="BN156" s="219">
        <v>97911860</v>
      </c>
      <c r="BO156" s="219">
        <v>97911860</v>
      </c>
      <c r="BP156" s="219">
        <v>97911860</v>
      </c>
      <c r="BQ156" s="219">
        <v>97911860</v>
      </c>
      <c r="BR156" s="219">
        <v>97911860</v>
      </c>
      <c r="BS156" s="219">
        <v>97911860</v>
      </c>
      <c r="BT156" s="219">
        <v>97911860</v>
      </c>
      <c r="BU156" s="219">
        <v>97911860</v>
      </c>
      <c r="BV156" s="219">
        <v>97911860</v>
      </c>
      <c r="BW156" s="219">
        <v>97911860</v>
      </c>
      <c r="BX156" s="219">
        <v>97911860</v>
      </c>
      <c r="BY156" s="219">
        <v>97911860</v>
      </c>
      <c r="BZ156" s="219">
        <v>97911860</v>
      </c>
      <c r="CA156" s="219">
        <v>97911860</v>
      </c>
      <c r="CB156" s="219">
        <v>97911860</v>
      </c>
      <c r="CC156" s="219">
        <v>97911860</v>
      </c>
      <c r="CD156" s="219">
        <v>97911860</v>
      </c>
      <c r="CE156" s="219">
        <v>97911860</v>
      </c>
      <c r="CF156" s="219">
        <v>97911860</v>
      </c>
      <c r="CG156" s="219">
        <v>97911860</v>
      </c>
      <c r="CH156" s="219">
        <v>97911860</v>
      </c>
      <c r="CI156" s="219">
        <v>97911860</v>
      </c>
      <c r="CJ156" s="219">
        <v>97911860</v>
      </c>
      <c r="CK156" s="219">
        <v>97911860</v>
      </c>
      <c r="CL156" s="219">
        <v>97911860</v>
      </c>
      <c r="CM156" s="219">
        <v>97911860</v>
      </c>
      <c r="CN156" s="219">
        <v>97911860</v>
      </c>
    </row>
    <row r="157" spans="1:92" x14ac:dyDescent="0.2">
      <c r="A157" s="224" t="s">
        <v>434</v>
      </c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  <c r="Y157" s="248"/>
      <c r="Z157" s="248"/>
      <c r="AA157" s="248"/>
      <c r="AB157" s="219">
        <v>103395358.461538</v>
      </c>
      <c r="AC157" s="219">
        <v>103397213.84615301</v>
      </c>
      <c r="AD157" s="219">
        <v>103398731.538461</v>
      </c>
      <c r="AE157" s="219">
        <v>103400249.23076899</v>
      </c>
      <c r="AF157" s="219">
        <v>103401766.923076</v>
      </c>
      <c r="AG157" s="219">
        <v>103403284.615384</v>
      </c>
      <c r="AH157" s="219">
        <v>103404802.30769201</v>
      </c>
      <c r="AI157" s="219">
        <v>103406319.999999</v>
      </c>
      <c r="AJ157" s="219">
        <v>103406319.999999</v>
      </c>
      <c r="AK157" s="219">
        <v>103406319.999999</v>
      </c>
      <c r="AL157" s="219">
        <v>103406319.999999</v>
      </c>
      <c r="AM157" s="219">
        <v>103406319.999999</v>
      </c>
      <c r="AN157" s="219">
        <v>103406319.999999</v>
      </c>
      <c r="AO157" s="219">
        <v>103406319.999999</v>
      </c>
      <c r="AP157" s="219">
        <v>103406319.999999</v>
      </c>
      <c r="AQ157" s="219">
        <v>103406319.999999</v>
      </c>
      <c r="AR157" s="219">
        <v>103406319.999999</v>
      </c>
      <c r="AS157" s="219">
        <v>103406319.999999</v>
      </c>
      <c r="AT157" s="219">
        <v>103406319.999999</v>
      </c>
      <c r="AU157" s="219">
        <v>103406319.999999</v>
      </c>
      <c r="AV157" s="219">
        <v>103406319.999999</v>
      </c>
      <c r="AW157" s="219">
        <v>103406319.999999</v>
      </c>
      <c r="AX157" s="219">
        <v>103406319.999999</v>
      </c>
      <c r="AY157" s="219">
        <v>103406319.999999</v>
      </c>
      <c r="AZ157" s="219">
        <v>103406319.999999</v>
      </c>
      <c r="BA157" s="219">
        <v>103406319.999999</v>
      </c>
      <c r="BB157" s="219">
        <v>103406319.999999</v>
      </c>
      <c r="BC157" s="219">
        <v>103406319.999999</v>
      </c>
      <c r="BD157" s="219">
        <v>103406319.999999</v>
      </c>
      <c r="BE157" s="219">
        <v>103406319.999999</v>
      </c>
      <c r="BF157" s="219">
        <v>103406319.999999</v>
      </c>
      <c r="BG157" s="219">
        <v>103406319.999999</v>
      </c>
      <c r="BH157" s="219">
        <v>103406319.999999</v>
      </c>
      <c r="BI157" s="219">
        <v>103406319.999999</v>
      </c>
      <c r="BJ157" s="219">
        <v>103406319.999999</v>
      </c>
      <c r="BK157" s="219">
        <v>103406319.999999</v>
      </c>
      <c r="BL157" s="219">
        <v>103406319.999999</v>
      </c>
      <c r="BM157" s="219">
        <v>103406319.999999</v>
      </c>
      <c r="BN157" s="219">
        <v>103406319.999999</v>
      </c>
      <c r="BO157" s="219">
        <v>103406319.999999</v>
      </c>
      <c r="BP157" s="219">
        <v>103406319.999999</v>
      </c>
      <c r="BQ157" s="219">
        <v>103406319.999999</v>
      </c>
      <c r="BR157" s="219">
        <v>103406319.999999</v>
      </c>
      <c r="BS157" s="219">
        <v>103406319.999999</v>
      </c>
      <c r="BT157" s="219">
        <v>103406319.999999</v>
      </c>
      <c r="BU157" s="219">
        <v>103406319.999999</v>
      </c>
      <c r="BV157" s="219">
        <v>103406319.999999</v>
      </c>
      <c r="BW157" s="219">
        <v>103406319.999999</v>
      </c>
      <c r="BX157" s="219">
        <v>103406319.999999</v>
      </c>
      <c r="BY157" s="219">
        <v>103406319.999999</v>
      </c>
      <c r="BZ157" s="219">
        <v>103406319.999999</v>
      </c>
      <c r="CA157" s="219">
        <v>103406319.999999</v>
      </c>
      <c r="CB157" s="219">
        <v>103406319.999999</v>
      </c>
      <c r="CC157" s="219">
        <v>103406319.999999</v>
      </c>
      <c r="CD157" s="219">
        <v>103406319.999999</v>
      </c>
      <c r="CE157" s="219">
        <v>103406319.999999</v>
      </c>
      <c r="CF157" s="219">
        <v>103406319.999999</v>
      </c>
      <c r="CG157" s="219">
        <v>103406319.999999</v>
      </c>
      <c r="CH157" s="219">
        <v>103406319.999999</v>
      </c>
      <c r="CI157" s="219">
        <v>103406319.999999</v>
      </c>
      <c r="CJ157" s="219">
        <v>103406319.999999</v>
      </c>
      <c r="CK157" s="219">
        <v>103406319.999999</v>
      </c>
      <c r="CL157" s="219">
        <v>103406319.999999</v>
      </c>
      <c r="CM157" s="219">
        <v>103406319.999999</v>
      </c>
      <c r="CN157" s="219">
        <v>103406319.999999</v>
      </c>
    </row>
    <row r="158" spans="1:92" x14ac:dyDescent="0.2">
      <c r="A158" s="224" t="s">
        <v>435</v>
      </c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  <c r="Y158" s="248"/>
      <c r="Z158" s="248"/>
      <c r="AA158" s="248"/>
      <c r="AB158" s="219">
        <v>55643870.769230701</v>
      </c>
      <c r="AC158" s="219">
        <v>62648082.307692297</v>
      </c>
      <c r="AD158" s="219">
        <v>69652293.846153796</v>
      </c>
      <c r="AE158" s="219">
        <v>76656505.384615302</v>
      </c>
      <c r="AF158" s="219">
        <v>83660716.923076898</v>
      </c>
      <c r="AG158" s="219">
        <v>90664928.461538404</v>
      </c>
      <c r="AH158" s="219">
        <v>90799928.461538404</v>
      </c>
      <c r="AI158" s="219">
        <v>90870617.692307696</v>
      </c>
      <c r="AJ158" s="219">
        <v>90935652.307692304</v>
      </c>
      <c r="AK158" s="219">
        <v>90997411.538461506</v>
      </c>
      <c r="AL158" s="219">
        <v>91054750</v>
      </c>
      <c r="AM158" s="219">
        <v>91054750</v>
      </c>
      <c r="AN158" s="219">
        <v>91054750</v>
      </c>
      <c r="AO158" s="219">
        <v>91054750</v>
      </c>
      <c r="AP158" s="219">
        <v>91054750</v>
      </c>
      <c r="AQ158" s="219">
        <v>91054750</v>
      </c>
      <c r="AR158" s="219">
        <v>91054750</v>
      </c>
      <c r="AS158" s="219">
        <v>91054750</v>
      </c>
      <c r="AT158" s="219">
        <v>91054750</v>
      </c>
      <c r="AU158" s="219">
        <v>91054750</v>
      </c>
      <c r="AV158" s="219">
        <v>91054750</v>
      </c>
      <c r="AW158" s="219">
        <v>91054750</v>
      </c>
      <c r="AX158" s="219">
        <v>91054750</v>
      </c>
      <c r="AY158" s="219">
        <v>91054750</v>
      </c>
      <c r="AZ158" s="219">
        <v>91054750</v>
      </c>
      <c r="BA158" s="219">
        <v>91054750</v>
      </c>
      <c r="BB158" s="219">
        <v>91054750</v>
      </c>
      <c r="BC158" s="219">
        <v>91054750</v>
      </c>
      <c r="BD158" s="219">
        <v>91054750</v>
      </c>
      <c r="BE158" s="219">
        <v>91054750</v>
      </c>
      <c r="BF158" s="219">
        <v>91054750</v>
      </c>
      <c r="BG158" s="219">
        <v>91054750</v>
      </c>
      <c r="BH158" s="219">
        <v>91054750</v>
      </c>
      <c r="BI158" s="219">
        <v>91054750</v>
      </c>
      <c r="BJ158" s="219">
        <v>91054750</v>
      </c>
      <c r="BK158" s="219">
        <v>91054750</v>
      </c>
      <c r="BL158" s="219">
        <v>91054750</v>
      </c>
      <c r="BM158" s="219">
        <v>91054750</v>
      </c>
      <c r="BN158" s="219">
        <v>91054750</v>
      </c>
      <c r="BO158" s="219">
        <v>91054750</v>
      </c>
      <c r="BP158" s="219">
        <v>91054750</v>
      </c>
      <c r="BQ158" s="219">
        <v>91054750</v>
      </c>
      <c r="BR158" s="219">
        <v>91054750</v>
      </c>
      <c r="BS158" s="219">
        <v>91054750</v>
      </c>
      <c r="BT158" s="219">
        <v>91054750</v>
      </c>
      <c r="BU158" s="219">
        <v>91054750</v>
      </c>
      <c r="BV158" s="219">
        <v>91054750</v>
      </c>
      <c r="BW158" s="219">
        <v>91054750</v>
      </c>
      <c r="BX158" s="219">
        <v>91054750</v>
      </c>
      <c r="BY158" s="219">
        <v>91054750</v>
      </c>
      <c r="BZ158" s="219">
        <v>91054750</v>
      </c>
      <c r="CA158" s="219">
        <v>91054750</v>
      </c>
      <c r="CB158" s="219">
        <v>91054750</v>
      </c>
      <c r="CC158" s="219">
        <v>91054750</v>
      </c>
      <c r="CD158" s="219">
        <v>91054750</v>
      </c>
      <c r="CE158" s="219">
        <v>91054750</v>
      </c>
      <c r="CF158" s="219">
        <v>91054750</v>
      </c>
      <c r="CG158" s="219">
        <v>91054750</v>
      </c>
      <c r="CH158" s="219">
        <v>91054750</v>
      </c>
      <c r="CI158" s="219">
        <v>91054750</v>
      </c>
      <c r="CJ158" s="219">
        <v>91054750</v>
      </c>
      <c r="CK158" s="219">
        <v>91054750</v>
      </c>
      <c r="CL158" s="219">
        <v>91054750</v>
      </c>
      <c r="CM158" s="219">
        <v>91054750</v>
      </c>
      <c r="CN158" s="219">
        <v>91054750</v>
      </c>
    </row>
    <row r="159" spans="1:92" x14ac:dyDescent="0.2">
      <c r="A159" s="224" t="s">
        <v>436</v>
      </c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  <c r="Y159" s="248"/>
      <c r="Z159" s="248"/>
      <c r="AA159" s="248"/>
      <c r="AB159" s="219">
        <v>88519508.461538404</v>
      </c>
      <c r="AC159" s="219">
        <v>89227693.846153796</v>
      </c>
      <c r="AD159" s="219">
        <v>89935629.230769202</v>
      </c>
      <c r="AE159" s="219">
        <v>90643527.692307696</v>
      </c>
      <c r="AF159" s="219">
        <v>91351426.1538461</v>
      </c>
      <c r="AG159" s="219">
        <v>92059324.615384594</v>
      </c>
      <c r="AH159" s="219">
        <v>92767223.076922998</v>
      </c>
      <c r="AI159" s="219">
        <v>93475121.538461506</v>
      </c>
      <c r="AJ159" s="219">
        <v>94183020</v>
      </c>
      <c r="AK159" s="219">
        <v>94183020</v>
      </c>
      <c r="AL159" s="219">
        <v>94183020</v>
      </c>
      <c r="AM159" s="219">
        <v>94183020</v>
      </c>
      <c r="AN159" s="219">
        <v>94183020</v>
      </c>
      <c r="AO159" s="219">
        <v>94183020</v>
      </c>
      <c r="AP159" s="219">
        <v>94183020</v>
      </c>
      <c r="AQ159" s="219">
        <v>94183020</v>
      </c>
      <c r="AR159" s="219">
        <v>94183020</v>
      </c>
      <c r="AS159" s="219">
        <v>94183020</v>
      </c>
      <c r="AT159" s="219">
        <v>94183020</v>
      </c>
      <c r="AU159" s="219">
        <v>94183020</v>
      </c>
      <c r="AV159" s="219">
        <v>94183020</v>
      </c>
      <c r="AW159" s="219">
        <v>94183020</v>
      </c>
      <c r="AX159" s="219">
        <v>94183020</v>
      </c>
      <c r="AY159" s="219">
        <v>94183020</v>
      </c>
      <c r="AZ159" s="219">
        <v>94183020</v>
      </c>
      <c r="BA159" s="219">
        <v>94183020</v>
      </c>
      <c r="BB159" s="219">
        <v>94183020</v>
      </c>
      <c r="BC159" s="219">
        <v>94183020</v>
      </c>
      <c r="BD159" s="219">
        <v>94183020</v>
      </c>
      <c r="BE159" s="219">
        <v>94183020</v>
      </c>
      <c r="BF159" s="219">
        <v>94183020</v>
      </c>
      <c r="BG159" s="219">
        <v>94183020</v>
      </c>
      <c r="BH159" s="219">
        <v>94183020</v>
      </c>
      <c r="BI159" s="219">
        <v>94183020</v>
      </c>
      <c r="BJ159" s="219">
        <v>94183020</v>
      </c>
      <c r="BK159" s="219">
        <v>94183020</v>
      </c>
      <c r="BL159" s="219">
        <v>94183020</v>
      </c>
      <c r="BM159" s="219">
        <v>94183020</v>
      </c>
      <c r="BN159" s="219">
        <v>94183020</v>
      </c>
      <c r="BO159" s="219">
        <v>94183020</v>
      </c>
      <c r="BP159" s="219">
        <v>94183020</v>
      </c>
      <c r="BQ159" s="219">
        <v>94183020</v>
      </c>
      <c r="BR159" s="219">
        <v>94183020</v>
      </c>
      <c r="BS159" s="219">
        <v>94183020</v>
      </c>
      <c r="BT159" s="219">
        <v>94183020</v>
      </c>
      <c r="BU159" s="219">
        <v>94183020</v>
      </c>
      <c r="BV159" s="219">
        <v>94183020</v>
      </c>
      <c r="BW159" s="219">
        <v>94183020</v>
      </c>
      <c r="BX159" s="219">
        <v>94183020</v>
      </c>
      <c r="BY159" s="219">
        <v>94183020</v>
      </c>
      <c r="BZ159" s="219">
        <v>94183020</v>
      </c>
      <c r="CA159" s="219">
        <v>94183020</v>
      </c>
      <c r="CB159" s="219">
        <v>94183020</v>
      </c>
      <c r="CC159" s="219">
        <v>94183020</v>
      </c>
      <c r="CD159" s="219">
        <v>94183020</v>
      </c>
      <c r="CE159" s="219">
        <v>94183020</v>
      </c>
      <c r="CF159" s="219">
        <v>94183020</v>
      </c>
      <c r="CG159" s="219">
        <v>94183020</v>
      </c>
      <c r="CH159" s="219">
        <v>94183020</v>
      </c>
      <c r="CI159" s="219">
        <v>94183020</v>
      </c>
      <c r="CJ159" s="219">
        <v>94183020</v>
      </c>
      <c r="CK159" s="219">
        <v>94183020</v>
      </c>
      <c r="CL159" s="219">
        <v>94183020</v>
      </c>
      <c r="CM159" s="219">
        <v>94183020</v>
      </c>
      <c r="CN159" s="219">
        <v>94183020</v>
      </c>
    </row>
    <row r="160" spans="1:92" x14ac:dyDescent="0.2">
      <c r="A160" s="224" t="s">
        <v>437</v>
      </c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  <c r="Y160" s="248"/>
      <c r="Z160" s="248"/>
      <c r="AA160" s="248"/>
      <c r="AB160" s="219">
        <v>0</v>
      </c>
      <c r="AC160" s="219">
        <v>0</v>
      </c>
      <c r="AD160" s="219">
        <v>0</v>
      </c>
      <c r="AE160" s="219">
        <v>0</v>
      </c>
      <c r="AF160" s="219">
        <v>0</v>
      </c>
      <c r="AG160" s="219">
        <v>0</v>
      </c>
      <c r="AH160" s="219">
        <v>0</v>
      </c>
      <c r="AI160" s="219">
        <v>0</v>
      </c>
      <c r="AJ160" s="219">
        <v>0</v>
      </c>
      <c r="AK160" s="219">
        <v>0</v>
      </c>
      <c r="AL160" s="219">
        <v>0</v>
      </c>
      <c r="AM160" s="219">
        <v>0</v>
      </c>
      <c r="AN160" s="219">
        <v>0</v>
      </c>
      <c r="AO160" s="219">
        <v>0</v>
      </c>
      <c r="AP160" s="219">
        <v>0</v>
      </c>
      <c r="AQ160" s="219">
        <v>0</v>
      </c>
      <c r="AR160" s="219">
        <v>0</v>
      </c>
      <c r="AS160" s="219">
        <v>0</v>
      </c>
      <c r="AT160" s="219">
        <v>0</v>
      </c>
      <c r="AU160" s="219">
        <v>0</v>
      </c>
      <c r="AV160" s="219">
        <v>0</v>
      </c>
      <c r="AW160" s="219">
        <v>0</v>
      </c>
      <c r="AX160" s="219">
        <v>0</v>
      </c>
      <c r="AY160" s="219">
        <v>0</v>
      </c>
      <c r="AZ160" s="219">
        <v>0</v>
      </c>
      <c r="BA160" s="219">
        <v>0</v>
      </c>
      <c r="BB160" s="219">
        <v>0</v>
      </c>
      <c r="BC160" s="219">
        <v>0</v>
      </c>
      <c r="BD160" s="219">
        <v>0</v>
      </c>
      <c r="BE160" s="219">
        <v>0</v>
      </c>
      <c r="BF160" s="219">
        <v>0</v>
      </c>
      <c r="BG160" s="219">
        <v>0</v>
      </c>
      <c r="BH160" s="219">
        <v>0</v>
      </c>
      <c r="BI160" s="219">
        <v>0</v>
      </c>
      <c r="BJ160" s="219">
        <v>0</v>
      </c>
      <c r="BK160" s="219">
        <v>0</v>
      </c>
      <c r="BL160" s="219">
        <v>0</v>
      </c>
      <c r="BM160" s="219">
        <v>0</v>
      </c>
      <c r="BN160" s="219">
        <v>0</v>
      </c>
      <c r="BO160" s="219">
        <v>0</v>
      </c>
      <c r="BP160" s="219">
        <v>0</v>
      </c>
      <c r="BQ160" s="219">
        <v>0</v>
      </c>
      <c r="BR160" s="219">
        <v>0</v>
      </c>
      <c r="BS160" s="219">
        <v>0</v>
      </c>
      <c r="BT160" s="219">
        <v>0</v>
      </c>
      <c r="BU160" s="219">
        <v>0</v>
      </c>
      <c r="BV160" s="219">
        <v>0</v>
      </c>
      <c r="BW160" s="219">
        <v>0</v>
      </c>
      <c r="BX160" s="219">
        <v>0</v>
      </c>
      <c r="BY160" s="219">
        <v>0</v>
      </c>
      <c r="BZ160" s="219">
        <v>0</v>
      </c>
      <c r="CA160" s="219">
        <v>0</v>
      </c>
      <c r="CB160" s="219">
        <v>0</v>
      </c>
      <c r="CC160" s="219">
        <v>0</v>
      </c>
      <c r="CD160" s="219">
        <v>0</v>
      </c>
      <c r="CE160" s="219">
        <v>0</v>
      </c>
      <c r="CF160" s="219">
        <v>0</v>
      </c>
      <c r="CG160" s="219">
        <v>0</v>
      </c>
      <c r="CH160" s="219">
        <v>0</v>
      </c>
      <c r="CI160" s="219">
        <v>0</v>
      </c>
      <c r="CJ160" s="219">
        <v>0</v>
      </c>
      <c r="CK160" s="219">
        <v>0</v>
      </c>
      <c r="CL160" s="219">
        <v>0</v>
      </c>
      <c r="CM160" s="219">
        <v>0</v>
      </c>
      <c r="CN160" s="219">
        <v>0</v>
      </c>
    </row>
    <row r="161" spans="1:94" x14ac:dyDescent="0.2">
      <c r="A161" s="224" t="s">
        <v>438</v>
      </c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  <c r="Y161" s="248"/>
      <c r="Z161" s="248"/>
      <c r="AA161" s="248"/>
      <c r="AB161" s="219">
        <v>7616444.6153846104</v>
      </c>
      <c r="AC161" s="219">
        <v>7616903.8461538404</v>
      </c>
      <c r="AD161" s="219">
        <v>7617337.6923076902</v>
      </c>
      <c r="AE161" s="219">
        <v>7617746.1538461503</v>
      </c>
      <c r="AF161" s="219">
        <v>7618129.2307692301</v>
      </c>
      <c r="AG161" s="219">
        <v>7618486.9230769202</v>
      </c>
      <c r="AH161" s="219">
        <v>7618309.2307692301</v>
      </c>
      <c r="AI161" s="219">
        <v>7618106.1538461503</v>
      </c>
      <c r="AJ161" s="219">
        <v>7617877.6923076902</v>
      </c>
      <c r="AK161" s="219">
        <v>7617623.8461538404</v>
      </c>
      <c r="AL161" s="219">
        <v>7617344.6153846104</v>
      </c>
      <c r="AM161" s="219">
        <v>7617040</v>
      </c>
      <c r="AN161" s="219">
        <v>7617040</v>
      </c>
      <c r="AO161" s="219">
        <v>7616710</v>
      </c>
      <c r="AP161" s="219">
        <v>7616380</v>
      </c>
      <c r="AQ161" s="219">
        <v>7616050</v>
      </c>
      <c r="AR161" s="219">
        <v>7615720</v>
      </c>
      <c r="AS161" s="219">
        <v>7615390</v>
      </c>
      <c r="AT161" s="219">
        <v>7615060</v>
      </c>
      <c r="AU161" s="219">
        <v>7614730</v>
      </c>
      <c r="AV161" s="219">
        <v>7614400</v>
      </c>
      <c r="AW161" s="219">
        <v>7614070</v>
      </c>
      <c r="AX161" s="219">
        <v>7613740</v>
      </c>
      <c r="AY161" s="219">
        <v>7613410</v>
      </c>
      <c r="AZ161" s="219">
        <v>7613080</v>
      </c>
      <c r="BA161" s="219">
        <v>7613080</v>
      </c>
      <c r="BB161" s="219">
        <v>7612750</v>
      </c>
      <c r="BC161" s="219">
        <v>7612420</v>
      </c>
      <c r="BD161" s="219">
        <v>7612090</v>
      </c>
      <c r="BE161" s="219">
        <v>7611760</v>
      </c>
      <c r="BF161" s="219">
        <v>7611430</v>
      </c>
      <c r="BG161" s="219">
        <v>7611100</v>
      </c>
      <c r="BH161" s="219">
        <v>7610770</v>
      </c>
      <c r="BI161" s="219">
        <v>7610440</v>
      </c>
      <c r="BJ161" s="219">
        <v>7610110</v>
      </c>
      <c r="BK161" s="219">
        <v>7609780</v>
      </c>
      <c r="BL161" s="219">
        <v>7609450</v>
      </c>
      <c r="BM161" s="219">
        <v>7609120</v>
      </c>
      <c r="BN161" s="219">
        <v>7609120</v>
      </c>
      <c r="BO161" s="219">
        <v>7608790</v>
      </c>
      <c r="BP161" s="219">
        <v>7608460</v>
      </c>
      <c r="BQ161" s="219">
        <v>7608130</v>
      </c>
      <c r="BR161" s="219">
        <v>7607800</v>
      </c>
      <c r="BS161" s="219">
        <v>7607470</v>
      </c>
      <c r="BT161" s="219">
        <v>7607140</v>
      </c>
      <c r="BU161" s="219">
        <v>7606810</v>
      </c>
      <c r="BV161" s="219">
        <v>7606480</v>
      </c>
      <c r="BW161" s="219">
        <v>7606150</v>
      </c>
      <c r="BX161" s="219">
        <v>7605820</v>
      </c>
      <c r="BY161" s="219">
        <v>7605490</v>
      </c>
      <c r="BZ161" s="219">
        <v>7605160</v>
      </c>
      <c r="CA161" s="219">
        <v>7605160</v>
      </c>
      <c r="CB161" s="219">
        <v>7604830</v>
      </c>
      <c r="CC161" s="219">
        <v>7604500</v>
      </c>
      <c r="CD161" s="219">
        <v>7604170</v>
      </c>
      <c r="CE161" s="219">
        <v>7603840</v>
      </c>
      <c r="CF161" s="219">
        <v>7603510</v>
      </c>
      <c r="CG161" s="219">
        <v>7603180</v>
      </c>
      <c r="CH161" s="219">
        <v>7602850</v>
      </c>
      <c r="CI161" s="219">
        <v>7602520</v>
      </c>
      <c r="CJ161" s="219">
        <v>7602190</v>
      </c>
      <c r="CK161" s="219">
        <v>7601860</v>
      </c>
      <c r="CL161" s="219">
        <v>7601530</v>
      </c>
      <c r="CM161" s="219">
        <v>7601200</v>
      </c>
      <c r="CN161" s="219">
        <v>7601200</v>
      </c>
    </row>
    <row r="162" spans="1:94" x14ac:dyDescent="0.2">
      <c r="A162" s="224" t="s">
        <v>439</v>
      </c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  <c r="Y162" s="248"/>
      <c r="Z162" s="248"/>
      <c r="AA162" s="248"/>
      <c r="AB162" s="219">
        <v>11127659.2307692</v>
      </c>
      <c r="AC162" s="219">
        <v>11127679.999999899</v>
      </c>
      <c r="AD162" s="219">
        <v>11127679.999999899</v>
      </c>
      <c r="AE162" s="219">
        <v>11127679.999999899</v>
      </c>
      <c r="AF162" s="219">
        <v>11127679.999999899</v>
      </c>
      <c r="AG162" s="219">
        <v>11127679.999999899</v>
      </c>
      <c r="AH162" s="219">
        <v>11127679.999999899</v>
      </c>
      <c r="AI162" s="219">
        <v>11127679.999999899</v>
      </c>
      <c r="AJ162" s="219">
        <v>11127679.999999899</v>
      </c>
      <c r="AK162" s="219">
        <v>11127679.999999899</v>
      </c>
      <c r="AL162" s="219">
        <v>11127679.999999899</v>
      </c>
      <c r="AM162" s="219">
        <v>11127679.999999899</v>
      </c>
      <c r="AN162" s="219">
        <v>11127679.999999899</v>
      </c>
      <c r="AO162" s="219">
        <v>11127679.999999899</v>
      </c>
      <c r="AP162" s="219">
        <v>11127679.999999899</v>
      </c>
      <c r="AQ162" s="219">
        <v>11127679.999999899</v>
      </c>
      <c r="AR162" s="219">
        <v>11127679.999999899</v>
      </c>
      <c r="AS162" s="219">
        <v>11127679.999999899</v>
      </c>
      <c r="AT162" s="219">
        <v>11127679.999999899</v>
      </c>
      <c r="AU162" s="219">
        <v>11127679.999999899</v>
      </c>
      <c r="AV162" s="219">
        <v>11127679.999999899</v>
      </c>
      <c r="AW162" s="219">
        <v>11127679.999999899</v>
      </c>
      <c r="AX162" s="219">
        <v>11127679.999999899</v>
      </c>
      <c r="AY162" s="219">
        <v>11127679.999999899</v>
      </c>
      <c r="AZ162" s="219">
        <v>11127679.999999899</v>
      </c>
      <c r="BA162" s="219">
        <v>11127679.999999899</v>
      </c>
      <c r="BB162" s="219">
        <v>11127679.999999899</v>
      </c>
      <c r="BC162" s="219">
        <v>11127679.999999899</v>
      </c>
      <c r="BD162" s="219">
        <v>11127679.999999899</v>
      </c>
      <c r="BE162" s="219">
        <v>11127679.999999899</v>
      </c>
      <c r="BF162" s="219">
        <v>11127679.999999899</v>
      </c>
      <c r="BG162" s="219">
        <v>11127679.999999899</v>
      </c>
      <c r="BH162" s="219">
        <v>11127679.999999899</v>
      </c>
      <c r="BI162" s="219">
        <v>11127679.999999899</v>
      </c>
      <c r="BJ162" s="219">
        <v>11127679.999999899</v>
      </c>
      <c r="BK162" s="219">
        <v>11127679.999999899</v>
      </c>
      <c r="BL162" s="219">
        <v>11127679.999999899</v>
      </c>
      <c r="BM162" s="219">
        <v>11127679.999999899</v>
      </c>
      <c r="BN162" s="219">
        <v>11127679.999999899</v>
      </c>
      <c r="BO162" s="219">
        <v>11127679.999999899</v>
      </c>
      <c r="BP162" s="219">
        <v>11127679.999999899</v>
      </c>
      <c r="BQ162" s="219">
        <v>11127679.999999899</v>
      </c>
      <c r="BR162" s="219">
        <v>11127679.999999899</v>
      </c>
      <c r="BS162" s="219">
        <v>11127679.999999899</v>
      </c>
      <c r="BT162" s="219">
        <v>11127679.999999899</v>
      </c>
      <c r="BU162" s="219">
        <v>11127679.999999899</v>
      </c>
      <c r="BV162" s="219">
        <v>11127679.999999899</v>
      </c>
      <c r="BW162" s="219">
        <v>11127679.999999899</v>
      </c>
      <c r="BX162" s="219">
        <v>11127679.999999899</v>
      </c>
      <c r="BY162" s="219">
        <v>11127679.999999899</v>
      </c>
      <c r="BZ162" s="219">
        <v>11127679.999999899</v>
      </c>
      <c r="CA162" s="219">
        <v>11127679.999999899</v>
      </c>
      <c r="CB162" s="219">
        <v>11127679.999999899</v>
      </c>
      <c r="CC162" s="219">
        <v>11127679.999999899</v>
      </c>
      <c r="CD162" s="219">
        <v>11127679.999999899</v>
      </c>
      <c r="CE162" s="219">
        <v>11127679.999999899</v>
      </c>
      <c r="CF162" s="219">
        <v>11127679.999999899</v>
      </c>
      <c r="CG162" s="219">
        <v>11127679.999999899</v>
      </c>
      <c r="CH162" s="219">
        <v>11127679.999999899</v>
      </c>
      <c r="CI162" s="219">
        <v>11127679.999999899</v>
      </c>
      <c r="CJ162" s="219">
        <v>11127679.999999899</v>
      </c>
      <c r="CK162" s="219">
        <v>11127679.999999899</v>
      </c>
      <c r="CL162" s="219">
        <v>11127679.999999899</v>
      </c>
      <c r="CM162" s="219">
        <v>11127679.999999899</v>
      </c>
      <c r="CN162" s="219">
        <v>11127679.999999899</v>
      </c>
    </row>
    <row r="163" spans="1:94" x14ac:dyDescent="0.2">
      <c r="A163" s="224" t="s">
        <v>440</v>
      </c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  <c r="Y163" s="248"/>
      <c r="Z163" s="248"/>
      <c r="AA163" s="248"/>
      <c r="AB163" s="219">
        <v>1545750</v>
      </c>
      <c r="AC163" s="219">
        <v>1545750</v>
      </c>
      <c r="AD163" s="219">
        <v>1545750</v>
      </c>
      <c r="AE163" s="219">
        <v>1545750</v>
      </c>
      <c r="AF163" s="219">
        <v>1545750</v>
      </c>
      <c r="AG163" s="219">
        <v>1545750</v>
      </c>
      <c r="AH163" s="219">
        <v>1545750</v>
      </c>
      <c r="AI163" s="219">
        <v>1545750</v>
      </c>
      <c r="AJ163" s="219">
        <v>1545750</v>
      </c>
      <c r="AK163" s="219">
        <v>1545750</v>
      </c>
      <c r="AL163" s="219">
        <v>1545750</v>
      </c>
      <c r="AM163" s="219">
        <v>1545750</v>
      </c>
      <c r="AN163" s="219">
        <v>1545750</v>
      </c>
      <c r="AO163" s="219">
        <v>1545750</v>
      </c>
      <c r="AP163" s="219">
        <v>1545750</v>
      </c>
      <c r="AQ163" s="219">
        <v>1545750</v>
      </c>
      <c r="AR163" s="219">
        <v>1545750</v>
      </c>
      <c r="AS163" s="219">
        <v>1545750</v>
      </c>
      <c r="AT163" s="219">
        <v>1545750</v>
      </c>
      <c r="AU163" s="219">
        <v>1545750</v>
      </c>
      <c r="AV163" s="219">
        <v>1545750</v>
      </c>
      <c r="AW163" s="219">
        <v>1545750</v>
      </c>
      <c r="AX163" s="219">
        <v>1545750</v>
      </c>
      <c r="AY163" s="219">
        <v>1545750</v>
      </c>
      <c r="AZ163" s="219">
        <v>1545750</v>
      </c>
      <c r="BA163" s="219">
        <v>1545750</v>
      </c>
      <c r="BB163" s="219">
        <v>1545750</v>
      </c>
      <c r="BC163" s="219">
        <v>1545750</v>
      </c>
      <c r="BD163" s="219">
        <v>1545750</v>
      </c>
      <c r="BE163" s="219">
        <v>1545750</v>
      </c>
      <c r="BF163" s="219">
        <v>1545750</v>
      </c>
      <c r="BG163" s="219">
        <v>1545750</v>
      </c>
      <c r="BH163" s="219">
        <v>1545750</v>
      </c>
      <c r="BI163" s="219">
        <v>1545750</v>
      </c>
      <c r="BJ163" s="219">
        <v>1545750</v>
      </c>
      <c r="BK163" s="219">
        <v>1545750</v>
      </c>
      <c r="BL163" s="219">
        <v>1545750</v>
      </c>
      <c r="BM163" s="219">
        <v>1545750</v>
      </c>
      <c r="BN163" s="219">
        <v>1545750</v>
      </c>
      <c r="BO163" s="219">
        <v>1545750</v>
      </c>
      <c r="BP163" s="219">
        <v>1545750</v>
      </c>
      <c r="BQ163" s="219">
        <v>1545750</v>
      </c>
      <c r="BR163" s="219">
        <v>1545750</v>
      </c>
      <c r="BS163" s="219">
        <v>1545750</v>
      </c>
      <c r="BT163" s="219">
        <v>1545750</v>
      </c>
      <c r="BU163" s="219">
        <v>1545750</v>
      </c>
      <c r="BV163" s="219">
        <v>1545750</v>
      </c>
      <c r="BW163" s="219">
        <v>1545750</v>
      </c>
      <c r="BX163" s="219">
        <v>1545750</v>
      </c>
      <c r="BY163" s="219">
        <v>1545750</v>
      </c>
      <c r="BZ163" s="219">
        <v>1545750</v>
      </c>
      <c r="CA163" s="219">
        <v>1545750</v>
      </c>
      <c r="CB163" s="219">
        <v>1545750</v>
      </c>
      <c r="CC163" s="219">
        <v>1545750</v>
      </c>
      <c r="CD163" s="219">
        <v>1545750</v>
      </c>
      <c r="CE163" s="219">
        <v>1545750</v>
      </c>
      <c r="CF163" s="219">
        <v>1545750</v>
      </c>
      <c r="CG163" s="219">
        <v>1545750</v>
      </c>
      <c r="CH163" s="219">
        <v>1545750</v>
      </c>
      <c r="CI163" s="219">
        <v>1545750</v>
      </c>
      <c r="CJ163" s="219">
        <v>1545750</v>
      </c>
      <c r="CK163" s="219">
        <v>1545750</v>
      </c>
      <c r="CL163" s="219">
        <v>1545750</v>
      </c>
      <c r="CM163" s="219">
        <v>1545750</v>
      </c>
      <c r="CN163" s="219">
        <v>1545750</v>
      </c>
    </row>
    <row r="164" spans="1:94" x14ac:dyDescent="0.2">
      <c r="A164" s="224" t="s">
        <v>441</v>
      </c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  <c r="Y164" s="248"/>
      <c r="Z164" s="248"/>
      <c r="AA164" s="248"/>
      <c r="AB164" s="219">
        <v>16714890</v>
      </c>
      <c r="AC164" s="219">
        <v>16714890</v>
      </c>
      <c r="AD164" s="219">
        <v>16714890</v>
      </c>
      <c r="AE164" s="219">
        <v>16714890</v>
      </c>
      <c r="AF164" s="219">
        <v>16714890</v>
      </c>
      <c r="AG164" s="219">
        <v>16714890</v>
      </c>
      <c r="AH164" s="219">
        <v>16714890</v>
      </c>
      <c r="AI164" s="219">
        <v>16714890</v>
      </c>
      <c r="AJ164" s="219">
        <v>16714890</v>
      </c>
      <c r="AK164" s="219">
        <v>16714890</v>
      </c>
      <c r="AL164" s="219">
        <v>16714890</v>
      </c>
      <c r="AM164" s="219">
        <v>16714890</v>
      </c>
      <c r="AN164" s="219">
        <v>16714890</v>
      </c>
      <c r="AO164" s="219">
        <v>16714890</v>
      </c>
      <c r="AP164" s="219">
        <v>16714890</v>
      </c>
      <c r="AQ164" s="219">
        <v>16714890</v>
      </c>
      <c r="AR164" s="219">
        <v>16714890</v>
      </c>
      <c r="AS164" s="219">
        <v>16714890</v>
      </c>
      <c r="AT164" s="219">
        <v>16714890</v>
      </c>
      <c r="AU164" s="219">
        <v>16714890</v>
      </c>
      <c r="AV164" s="219">
        <v>16714890</v>
      </c>
      <c r="AW164" s="219">
        <v>16714890</v>
      </c>
      <c r="AX164" s="219">
        <v>16714890</v>
      </c>
      <c r="AY164" s="219">
        <v>16714890</v>
      </c>
      <c r="AZ164" s="219">
        <v>16714890</v>
      </c>
      <c r="BA164" s="219">
        <v>16714890</v>
      </c>
      <c r="BB164" s="219">
        <v>16714890</v>
      </c>
      <c r="BC164" s="219">
        <v>16714890</v>
      </c>
      <c r="BD164" s="219">
        <v>16714890</v>
      </c>
      <c r="BE164" s="219">
        <v>16714890</v>
      </c>
      <c r="BF164" s="219">
        <v>16714890</v>
      </c>
      <c r="BG164" s="219">
        <v>16714890</v>
      </c>
      <c r="BH164" s="219">
        <v>16714890</v>
      </c>
      <c r="BI164" s="219">
        <v>16714890</v>
      </c>
      <c r="BJ164" s="219">
        <v>16714890</v>
      </c>
      <c r="BK164" s="219">
        <v>16714890</v>
      </c>
      <c r="BL164" s="219">
        <v>16714890</v>
      </c>
      <c r="BM164" s="219">
        <v>16714890</v>
      </c>
      <c r="BN164" s="219">
        <v>16714890</v>
      </c>
      <c r="BO164" s="219">
        <v>16714890</v>
      </c>
      <c r="BP164" s="219">
        <v>16714890</v>
      </c>
      <c r="BQ164" s="219">
        <v>16714890</v>
      </c>
      <c r="BR164" s="219">
        <v>16714890</v>
      </c>
      <c r="BS164" s="219">
        <v>16714890</v>
      </c>
      <c r="BT164" s="219">
        <v>16714890</v>
      </c>
      <c r="BU164" s="219">
        <v>16714890</v>
      </c>
      <c r="BV164" s="219">
        <v>16714890</v>
      </c>
      <c r="BW164" s="219">
        <v>16714890</v>
      </c>
      <c r="BX164" s="219">
        <v>16714890</v>
      </c>
      <c r="BY164" s="219">
        <v>16714890</v>
      </c>
      <c r="BZ164" s="219">
        <v>16714890</v>
      </c>
      <c r="CA164" s="219">
        <v>16714890</v>
      </c>
      <c r="CB164" s="219">
        <v>16714890</v>
      </c>
      <c r="CC164" s="219">
        <v>16714890</v>
      </c>
      <c r="CD164" s="219">
        <v>16714890</v>
      </c>
      <c r="CE164" s="219">
        <v>16714890</v>
      </c>
      <c r="CF164" s="219">
        <v>16714890</v>
      </c>
      <c r="CG164" s="219">
        <v>16714890</v>
      </c>
      <c r="CH164" s="219">
        <v>16714890</v>
      </c>
      <c r="CI164" s="219">
        <v>16714890</v>
      </c>
      <c r="CJ164" s="219">
        <v>16714890</v>
      </c>
      <c r="CK164" s="219">
        <v>16714890</v>
      </c>
      <c r="CL164" s="219">
        <v>16714890</v>
      </c>
      <c r="CM164" s="219">
        <v>16714890</v>
      </c>
      <c r="CN164" s="219">
        <v>16714890</v>
      </c>
    </row>
    <row r="165" spans="1:94" x14ac:dyDescent="0.2">
      <c r="A165" s="224" t="s">
        <v>442</v>
      </c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  <c r="Y165" s="248"/>
      <c r="Z165" s="248"/>
      <c r="AA165" s="248"/>
      <c r="AB165" s="219">
        <v>56472789.999999903</v>
      </c>
      <c r="AC165" s="219">
        <v>64750546.1538461</v>
      </c>
      <c r="AD165" s="219">
        <v>73028302.307692304</v>
      </c>
      <c r="AE165" s="219">
        <v>81306058.461538404</v>
      </c>
      <c r="AF165" s="219">
        <v>89583814.615384594</v>
      </c>
      <c r="AG165" s="219">
        <v>97861570.769230694</v>
      </c>
      <c r="AH165" s="219">
        <v>101023954.615384</v>
      </c>
      <c r="AI165" s="219">
        <v>104186338.461538</v>
      </c>
      <c r="AJ165" s="219">
        <v>107348722.30769201</v>
      </c>
      <c r="AK165" s="219">
        <v>107476137.692307</v>
      </c>
      <c r="AL165" s="219">
        <v>107597313.84615301</v>
      </c>
      <c r="AM165" s="219">
        <v>107610830</v>
      </c>
      <c r="AN165" s="219">
        <v>107610830</v>
      </c>
      <c r="AO165" s="219">
        <v>107610830</v>
      </c>
      <c r="AP165" s="219">
        <v>107610830</v>
      </c>
      <c r="AQ165" s="219">
        <v>107610830</v>
      </c>
      <c r="AR165" s="219">
        <v>107610830</v>
      </c>
      <c r="AS165" s="219">
        <v>107610830</v>
      </c>
      <c r="AT165" s="219">
        <v>107610830</v>
      </c>
      <c r="AU165" s="219">
        <v>107610830</v>
      </c>
      <c r="AV165" s="219">
        <v>107610830</v>
      </c>
      <c r="AW165" s="219">
        <v>107610830</v>
      </c>
      <c r="AX165" s="219">
        <v>107610830</v>
      </c>
      <c r="AY165" s="219">
        <v>107610830</v>
      </c>
      <c r="AZ165" s="219">
        <v>107610830</v>
      </c>
      <c r="BA165" s="219">
        <v>107610830</v>
      </c>
      <c r="BB165" s="219">
        <v>107610830</v>
      </c>
      <c r="BC165" s="219">
        <v>107610830</v>
      </c>
      <c r="BD165" s="219">
        <v>107610830</v>
      </c>
      <c r="BE165" s="219">
        <v>107610830</v>
      </c>
      <c r="BF165" s="219">
        <v>107610830</v>
      </c>
      <c r="BG165" s="219">
        <v>107610830</v>
      </c>
      <c r="BH165" s="219">
        <v>107610830</v>
      </c>
      <c r="BI165" s="219">
        <v>107610830</v>
      </c>
      <c r="BJ165" s="219">
        <v>107610830</v>
      </c>
      <c r="BK165" s="219">
        <v>107610830</v>
      </c>
      <c r="BL165" s="219">
        <v>107610830</v>
      </c>
      <c r="BM165" s="219">
        <v>107610830</v>
      </c>
      <c r="BN165" s="219">
        <v>107610830</v>
      </c>
      <c r="BO165" s="219">
        <v>107610830</v>
      </c>
      <c r="BP165" s="219">
        <v>107610830</v>
      </c>
      <c r="BQ165" s="219">
        <v>107610830</v>
      </c>
      <c r="BR165" s="219">
        <v>107610830</v>
      </c>
      <c r="BS165" s="219">
        <v>107610830</v>
      </c>
      <c r="BT165" s="219">
        <v>107610830</v>
      </c>
      <c r="BU165" s="219">
        <v>107610830</v>
      </c>
      <c r="BV165" s="219">
        <v>107610830</v>
      </c>
      <c r="BW165" s="219">
        <v>107610830</v>
      </c>
      <c r="BX165" s="219">
        <v>107610830</v>
      </c>
      <c r="BY165" s="219">
        <v>107610830</v>
      </c>
      <c r="BZ165" s="219">
        <v>107610830</v>
      </c>
      <c r="CA165" s="219">
        <v>107610830</v>
      </c>
      <c r="CB165" s="219">
        <v>107610830</v>
      </c>
      <c r="CC165" s="219">
        <v>107610830</v>
      </c>
      <c r="CD165" s="219">
        <v>107610830</v>
      </c>
      <c r="CE165" s="219">
        <v>107610830</v>
      </c>
      <c r="CF165" s="219">
        <v>107610830</v>
      </c>
      <c r="CG165" s="219">
        <v>107610830</v>
      </c>
      <c r="CH165" s="219">
        <v>107610830</v>
      </c>
      <c r="CI165" s="219">
        <v>107610830</v>
      </c>
      <c r="CJ165" s="219">
        <v>107610830</v>
      </c>
      <c r="CK165" s="219">
        <v>107610830</v>
      </c>
      <c r="CL165" s="219">
        <v>107610830</v>
      </c>
      <c r="CM165" s="219">
        <v>107610830</v>
      </c>
      <c r="CN165" s="219">
        <v>107610830</v>
      </c>
    </row>
    <row r="166" spans="1:94" x14ac:dyDescent="0.2">
      <c r="A166" s="224" t="s">
        <v>443</v>
      </c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  <c r="S166" s="248"/>
      <c r="T166" s="248"/>
      <c r="U166" s="248"/>
      <c r="V166" s="248"/>
      <c r="W166" s="248"/>
      <c r="X166" s="248"/>
      <c r="Y166" s="248"/>
      <c r="Z166" s="248"/>
      <c r="AA166" s="248"/>
      <c r="AB166" s="219">
        <v>64579182.307692297</v>
      </c>
      <c r="AC166" s="219">
        <v>72752573.846153796</v>
      </c>
      <c r="AD166" s="219">
        <v>80925965.384615302</v>
      </c>
      <c r="AE166" s="219">
        <v>89099356.923076898</v>
      </c>
      <c r="AF166" s="219">
        <v>97272748.461538404</v>
      </c>
      <c r="AG166" s="219">
        <v>105446140</v>
      </c>
      <c r="AH166" s="219">
        <v>105736051.538461</v>
      </c>
      <c r="AI166" s="219">
        <v>105943389.23076899</v>
      </c>
      <c r="AJ166" s="219">
        <v>106042713.076923</v>
      </c>
      <c r="AK166" s="219">
        <v>106139906.153846</v>
      </c>
      <c r="AL166" s="219">
        <v>106232124.615384</v>
      </c>
      <c r="AM166" s="219">
        <v>106254090</v>
      </c>
      <c r="AN166" s="219">
        <v>106254090</v>
      </c>
      <c r="AO166" s="219">
        <v>106254090</v>
      </c>
      <c r="AP166" s="219">
        <v>106254090</v>
      </c>
      <c r="AQ166" s="219">
        <v>106254090</v>
      </c>
      <c r="AR166" s="219">
        <v>106254090</v>
      </c>
      <c r="AS166" s="219">
        <v>106254090</v>
      </c>
      <c r="AT166" s="219">
        <v>106254090</v>
      </c>
      <c r="AU166" s="219">
        <v>106254090</v>
      </c>
      <c r="AV166" s="219">
        <v>106254090</v>
      </c>
      <c r="AW166" s="219">
        <v>106254090</v>
      </c>
      <c r="AX166" s="219">
        <v>106254090</v>
      </c>
      <c r="AY166" s="219">
        <v>106254090</v>
      </c>
      <c r="AZ166" s="219">
        <v>106254090</v>
      </c>
      <c r="BA166" s="219">
        <v>106254090</v>
      </c>
      <c r="BB166" s="219">
        <v>106254090</v>
      </c>
      <c r="BC166" s="219">
        <v>106254090</v>
      </c>
      <c r="BD166" s="219">
        <v>106254090</v>
      </c>
      <c r="BE166" s="219">
        <v>106254090</v>
      </c>
      <c r="BF166" s="219">
        <v>106254090</v>
      </c>
      <c r="BG166" s="219">
        <v>106254090</v>
      </c>
      <c r="BH166" s="219">
        <v>106254090</v>
      </c>
      <c r="BI166" s="219">
        <v>106254090</v>
      </c>
      <c r="BJ166" s="219">
        <v>106254090</v>
      </c>
      <c r="BK166" s="219">
        <v>106254090</v>
      </c>
      <c r="BL166" s="219">
        <v>106254090</v>
      </c>
      <c r="BM166" s="219">
        <v>106254090</v>
      </c>
      <c r="BN166" s="219">
        <v>106254090</v>
      </c>
      <c r="BO166" s="219">
        <v>106254090</v>
      </c>
      <c r="BP166" s="219">
        <v>106254090</v>
      </c>
      <c r="BQ166" s="219">
        <v>106254090</v>
      </c>
      <c r="BR166" s="219">
        <v>106254090</v>
      </c>
      <c r="BS166" s="219">
        <v>106254090</v>
      </c>
      <c r="BT166" s="219">
        <v>106254090</v>
      </c>
      <c r="BU166" s="219">
        <v>106254090</v>
      </c>
      <c r="BV166" s="219">
        <v>106254090</v>
      </c>
      <c r="BW166" s="219">
        <v>106254090</v>
      </c>
      <c r="BX166" s="219">
        <v>106254090</v>
      </c>
      <c r="BY166" s="219">
        <v>106254090</v>
      </c>
      <c r="BZ166" s="219">
        <v>106254090</v>
      </c>
      <c r="CA166" s="219">
        <v>106254090</v>
      </c>
      <c r="CB166" s="219">
        <v>106254090</v>
      </c>
      <c r="CC166" s="219">
        <v>106254090</v>
      </c>
      <c r="CD166" s="219">
        <v>106254090</v>
      </c>
      <c r="CE166" s="219">
        <v>106254090</v>
      </c>
      <c r="CF166" s="219">
        <v>106254090</v>
      </c>
      <c r="CG166" s="219">
        <v>106254090</v>
      </c>
      <c r="CH166" s="219">
        <v>106254090</v>
      </c>
      <c r="CI166" s="219">
        <v>106254090</v>
      </c>
      <c r="CJ166" s="219">
        <v>106254090</v>
      </c>
      <c r="CK166" s="219">
        <v>106254090</v>
      </c>
      <c r="CL166" s="219">
        <v>106254090</v>
      </c>
      <c r="CM166" s="219">
        <v>106254090</v>
      </c>
      <c r="CN166" s="219">
        <v>106254090</v>
      </c>
    </row>
    <row r="167" spans="1:94" x14ac:dyDescent="0.2">
      <c r="A167" s="224" t="s">
        <v>444</v>
      </c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8"/>
      <c r="U167" s="248"/>
      <c r="V167" s="248"/>
      <c r="W167" s="248"/>
      <c r="X167" s="248"/>
      <c r="Y167" s="248"/>
      <c r="Z167" s="248"/>
      <c r="AA167" s="248"/>
      <c r="AB167" s="219">
        <v>0</v>
      </c>
      <c r="AC167" s="219">
        <v>0</v>
      </c>
      <c r="AD167" s="219">
        <v>0</v>
      </c>
      <c r="AE167" s="219">
        <v>0</v>
      </c>
      <c r="AF167" s="219">
        <v>0</v>
      </c>
      <c r="AG167" s="219">
        <v>0</v>
      </c>
      <c r="AH167" s="219">
        <v>0</v>
      </c>
      <c r="AI167" s="219">
        <v>0</v>
      </c>
      <c r="AJ167" s="219">
        <v>0</v>
      </c>
      <c r="AK167" s="219">
        <v>0</v>
      </c>
      <c r="AL167" s="219">
        <v>0</v>
      </c>
      <c r="AM167" s="219">
        <v>0</v>
      </c>
      <c r="AN167" s="219">
        <v>0</v>
      </c>
      <c r="AO167" s="219">
        <v>0</v>
      </c>
      <c r="AP167" s="219">
        <v>0</v>
      </c>
      <c r="AQ167" s="219">
        <v>0</v>
      </c>
      <c r="AR167" s="219">
        <v>0</v>
      </c>
      <c r="AS167" s="219">
        <v>0</v>
      </c>
      <c r="AT167" s="219">
        <v>0</v>
      </c>
      <c r="AU167" s="219">
        <v>0</v>
      </c>
      <c r="AV167" s="219">
        <v>0</v>
      </c>
      <c r="AW167" s="219">
        <v>0</v>
      </c>
      <c r="AX167" s="219">
        <v>0</v>
      </c>
      <c r="AY167" s="219">
        <v>0</v>
      </c>
      <c r="AZ167" s="219">
        <v>0</v>
      </c>
      <c r="BA167" s="219">
        <v>0</v>
      </c>
      <c r="BB167" s="219">
        <v>0</v>
      </c>
      <c r="BC167" s="219">
        <v>0</v>
      </c>
      <c r="BD167" s="219">
        <v>0</v>
      </c>
      <c r="BE167" s="219">
        <v>0</v>
      </c>
      <c r="BF167" s="219">
        <v>0</v>
      </c>
      <c r="BG167" s="219">
        <v>0</v>
      </c>
      <c r="BH167" s="219">
        <v>0</v>
      </c>
      <c r="BI167" s="219">
        <v>0</v>
      </c>
      <c r="BJ167" s="219">
        <v>0</v>
      </c>
      <c r="BK167" s="219">
        <v>0</v>
      </c>
      <c r="BL167" s="219">
        <v>0</v>
      </c>
      <c r="BM167" s="219">
        <v>0</v>
      </c>
      <c r="BN167" s="219">
        <v>0</v>
      </c>
      <c r="BO167" s="219">
        <v>0</v>
      </c>
      <c r="BP167" s="219">
        <v>0</v>
      </c>
      <c r="BQ167" s="219">
        <v>0</v>
      </c>
      <c r="BR167" s="219">
        <v>0</v>
      </c>
      <c r="BS167" s="219">
        <v>0</v>
      </c>
      <c r="BT167" s="219">
        <v>0</v>
      </c>
      <c r="BU167" s="219">
        <v>0</v>
      </c>
      <c r="BV167" s="219">
        <v>0</v>
      </c>
      <c r="BW167" s="219">
        <v>0</v>
      </c>
      <c r="BX167" s="219">
        <v>0</v>
      </c>
      <c r="BY167" s="219">
        <v>0</v>
      </c>
      <c r="BZ167" s="219">
        <v>0</v>
      </c>
      <c r="CA167" s="219">
        <v>0</v>
      </c>
      <c r="CB167" s="219">
        <v>0</v>
      </c>
      <c r="CC167" s="219">
        <v>0</v>
      </c>
      <c r="CD167" s="219">
        <v>0</v>
      </c>
      <c r="CE167" s="219">
        <v>0</v>
      </c>
      <c r="CF167" s="219">
        <v>0</v>
      </c>
      <c r="CG167" s="219">
        <v>0</v>
      </c>
      <c r="CH167" s="219">
        <v>0</v>
      </c>
      <c r="CI167" s="219">
        <v>0</v>
      </c>
      <c r="CJ167" s="219">
        <v>0</v>
      </c>
      <c r="CK167" s="219">
        <v>0</v>
      </c>
      <c r="CL167" s="219">
        <v>0</v>
      </c>
      <c r="CM167" s="219">
        <v>0</v>
      </c>
      <c r="CN167" s="219">
        <v>0</v>
      </c>
    </row>
    <row r="168" spans="1:94" x14ac:dyDescent="0.2">
      <c r="A168" s="224" t="s">
        <v>445</v>
      </c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  <c r="Y168" s="248"/>
      <c r="Z168" s="248"/>
      <c r="AA168" s="248"/>
      <c r="AB168" s="219">
        <v>0</v>
      </c>
      <c r="AC168" s="219">
        <v>0</v>
      </c>
      <c r="AD168" s="219">
        <v>0</v>
      </c>
      <c r="AE168" s="219">
        <v>0</v>
      </c>
      <c r="AF168" s="219">
        <v>0</v>
      </c>
      <c r="AG168" s="219">
        <v>0</v>
      </c>
      <c r="AH168" s="219">
        <v>0</v>
      </c>
      <c r="AI168" s="219">
        <v>0</v>
      </c>
      <c r="AJ168" s="219">
        <v>0</v>
      </c>
      <c r="AK168" s="219">
        <v>0</v>
      </c>
      <c r="AL168" s="219">
        <v>0</v>
      </c>
      <c r="AM168" s="219">
        <v>0</v>
      </c>
      <c r="AN168" s="219">
        <v>0</v>
      </c>
      <c r="AO168" s="219">
        <v>0</v>
      </c>
      <c r="AP168" s="219">
        <v>0</v>
      </c>
      <c r="AQ168" s="219">
        <v>0</v>
      </c>
      <c r="AR168" s="219">
        <v>0</v>
      </c>
      <c r="AS168" s="219">
        <v>0</v>
      </c>
      <c r="AT168" s="219">
        <v>0</v>
      </c>
      <c r="AU168" s="219">
        <v>0</v>
      </c>
      <c r="AV168" s="219">
        <v>0</v>
      </c>
      <c r="AW168" s="219">
        <v>0</v>
      </c>
      <c r="AX168" s="219">
        <v>0</v>
      </c>
      <c r="AY168" s="219">
        <v>0</v>
      </c>
      <c r="AZ168" s="219">
        <v>0</v>
      </c>
      <c r="BA168" s="219">
        <v>0</v>
      </c>
      <c r="BB168" s="219">
        <v>0</v>
      </c>
      <c r="BC168" s="219">
        <v>0</v>
      </c>
      <c r="BD168" s="219">
        <v>0</v>
      </c>
      <c r="BE168" s="219">
        <v>0</v>
      </c>
      <c r="BF168" s="219">
        <v>0</v>
      </c>
      <c r="BG168" s="219">
        <v>0</v>
      </c>
      <c r="BH168" s="219">
        <v>0</v>
      </c>
      <c r="BI168" s="219">
        <v>0</v>
      </c>
      <c r="BJ168" s="219">
        <v>0</v>
      </c>
      <c r="BK168" s="219">
        <v>0</v>
      </c>
      <c r="BL168" s="219">
        <v>0</v>
      </c>
      <c r="BM168" s="219">
        <v>0</v>
      </c>
      <c r="BN168" s="219">
        <v>0</v>
      </c>
      <c r="BO168" s="219">
        <v>0</v>
      </c>
      <c r="BP168" s="219">
        <v>0</v>
      </c>
      <c r="BQ168" s="219">
        <v>0</v>
      </c>
      <c r="BR168" s="219">
        <v>0</v>
      </c>
      <c r="BS168" s="219">
        <v>0</v>
      </c>
      <c r="BT168" s="219">
        <v>0</v>
      </c>
      <c r="BU168" s="219">
        <v>0</v>
      </c>
      <c r="BV168" s="219">
        <v>0</v>
      </c>
      <c r="BW168" s="219">
        <v>0</v>
      </c>
      <c r="BX168" s="219">
        <v>0</v>
      </c>
      <c r="BY168" s="219">
        <v>0</v>
      </c>
      <c r="BZ168" s="219">
        <v>0</v>
      </c>
      <c r="CA168" s="219">
        <v>0</v>
      </c>
      <c r="CB168" s="219">
        <v>0</v>
      </c>
      <c r="CC168" s="219">
        <v>0</v>
      </c>
      <c r="CD168" s="219">
        <v>0</v>
      </c>
      <c r="CE168" s="219">
        <v>0</v>
      </c>
      <c r="CF168" s="219">
        <v>0</v>
      </c>
      <c r="CG168" s="219">
        <v>0</v>
      </c>
      <c r="CH168" s="219">
        <v>0</v>
      </c>
      <c r="CI168" s="219">
        <v>0</v>
      </c>
      <c r="CJ168" s="219">
        <v>0</v>
      </c>
      <c r="CK168" s="219">
        <v>0</v>
      </c>
      <c r="CL168" s="219">
        <v>0</v>
      </c>
      <c r="CM168" s="219">
        <v>0</v>
      </c>
      <c r="CN168" s="219">
        <v>0</v>
      </c>
    </row>
    <row r="169" spans="1:94" x14ac:dyDescent="0.2">
      <c r="A169" s="224" t="s">
        <v>446</v>
      </c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  <c r="Y169" s="248"/>
      <c r="Z169" s="248"/>
      <c r="AA169" s="248"/>
      <c r="AB169" s="219">
        <v>0</v>
      </c>
      <c r="AC169" s="219">
        <v>0</v>
      </c>
      <c r="AD169" s="219">
        <v>0</v>
      </c>
      <c r="AE169" s="219">
        <v>0</v>
      </c>
      <c r="AF169" s="219">
        <v>0</v>
      </c>
      <c r="AG169" s="219">
        <v>0</v>
      </c>
      <c r="AH169" s="219">
        <v>0</v>
      </c>
      <c r="AI169" s="219">
        <v>0</v>
      </c>
      <c r="AJ169" s="219">
        <v>0</v>
      </c>
      <c r="AK169" s="219">
        <v>0</v>
      </c>
      <c r="AL169" s="219">
        <v>0</v>
      </c>
      <c r="AM169" s="219">
        <v>0</v>
      </c>
      <c r="AN169" s="219">
        <v>0</v>
      </c>
      <c r="AO169" s="219">
        <v>0</v>
      </c>
      <c r="AP169" s="219">
        <v>0</v>
      </c>
      <c r="AQ169" s="219">
        <v>0</v>
      </c>
      <c r="AR169" s="219">
        <v>0</v>
      </c>
      <c r="AS169" s="219">
        <v>0</v>
      </c>
      <c r="AT169" s="219">
        <v>0</v>
      </c>
      <c r="AU169" s="219">
        <v>0</v>
      </c>
      <c r="AV169" s="219">
        <v>0</v>
      </c>
      <c r="AW169" s="219">
        <v>0</v>
      </c>
      <c r="AX169" s="219">
        <v>0</v>
      </c>
      <c r="AY169" s="219">
        <v>0</v>
      </c>
      <c r="AZ169" s="219">
        <v>0</v>
      </c>
      <c r="BA169" s="219">
        <v>0</v>
      </c>
      <c r="BB169" s="219">
        <v>0</v>
      </c>
      <c r="BC169" s="219">
        <v>0</v>
      </c>
      <c r="BD169" s="219">
        <v>0</v>
      </c>
      <c r="BE169" s="219">
        <v>0</v>
      </c>
      <c r="BF169" s="219">
        <v>0</v>
      </c>
      <c r="BG169" s="219">
        <v>0</v>
      </c>
      <c r="BH169" s="219">
        <v>0</v>
      </c>
      <c r="BI169" s="219">
        <v>0</v>
      </c>
      <c r="BJ169" s="219">
        <v>0</v>
      </c>
      <c r="BK169" s="219">
        <v>0</v>
      </c>
      <c r="BL169" s="219">
        <v>0</v>
      </c>
      <c r="BM169" s="219">
        <v>0</v>
      </c>
      <c r="BN169" s="219">
        <v>0</v>
      </c>
      <c r="BO169" s="219">
        <v>0</v>
      </c>
      <c r="BP169" s="219">
        <v>0</v>
      </c>
      <c r="BQ169" s="219">
        <v>0</v>
      </c>
      <c r="BR169" s="219">
        <v>0</v>
      </c>
      <c r="BS169" s="219">
        <v>0</v>
      </c>
      <c r="BT169" s="219">
        <v>0</v>
      </c>
      <c r="BU169" s="219">
        <v>0</v>
      </c>
      <c r="BV169" s="219">
        <v>0</v>
      </c>
      <c r="BW169" s="219">
        <v>0</v>
      </c>
      <c r="BX169" s="219">
        <v>0</v>
      </c>
      <c r="BY169" s="219">
        <v>0</v>
      </c>
      <c r="BZ169" s="219">
        <v>0</v>
      </c>
      <c r="CA169" s="219">
        <v>0</v>
      </c>
      <c r="CB169" s="219">
        <v>0</v>
      </c>
      <c r="CC169" s="219">
        <v>0</v>
      </c>
      <c r="CD169" s="219">
        <v>0</v>
      </c>
      <c r="CE169" s="219">
        <v>0</v>
      </c>
      <c r="CF169" s="219">
        <v>0</v>
      </c>
      <c r="CG169" s="219">
        <v>0</v>
      </c>
      <c r="CH169" s="219">
        <v>0</v>
      </c>
      <c r="CI169" s="219">
        <v>0</v>
      </c>
      <c r="CJ169" s="219">
        <v>0</v>
      </c>
      <c r="CK169" s="219">
        <v>0</v>
      </c>
      <c r="CL169" s="219">
        <v>0</v>
      </c>
      <c r="CM169" s="219">
        <v>0</v>
      </c>
      <c r="CN169" s="219">
        <v>0</v>
      </c>
    </row>
    <row r="170" spans="1:94" x14ac:dyDescent="0.2">
      <c r="A170" s="224" t="s">
        <v>447</v>
      </c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  <c r="Y170" s="248"/>
      <c r="Z170" s="248"/>
      <c r="AA170" s="248"/>
      <c r="AB170" s="219">
        <v>0</v>
      </c>
      <c r="AC170" s="219">
        <v>0</v>
      </c>
      <c r="AD170" s="219">
        <v>0</v>
      </c>
      <c r="AE170" s="219">
        <v>0</v>
      </c>
      <c r="AF170" s="219">
        <v>0</v>
      </c>
      <c r="AG170" s="219">
        <v>0</v>
      </c>
      <c r="AH170" s="219">
        <v>0</v>
      </c>
      <c r="AI170" s="219">
        <v>0</v>
      </c>
      <c r="AJ170" s="219">
        <v>0</v>
      </c>
      <c r="AK170" s="219">
        <v>0</v>
      </c>
      <c r="AL170" s="219">
        <v>0</v>
      </c>
      <c r="AM170" s="219">
        <v>0</v>
      </c>
      <c r="AN170" s="219">
        <v>0</v>
      </c>
      <c r="AO170" s="219">
        <v>0</v>
      </c>
      <c r="AP170" s="219">
        <v>0</v>
      </c>
      <c r="AQ170" s="219">
        <v>0</v>
      </c>
      <c r="AR170" s="219">
        <v>0</v>
      </c>
      <c r="AS170" s="219">
        <v>0</v>
      </c>
      <c r="AT170" s="219">
        <v>0</v>
      </c>
      <c r="AU170" s="219">
        <v>0</v>
      </c>
      <c r="AV170" s="219">
        <v>0</v>
      </c>
      <c r="AW170" s="219">
        <v>0</v>
      </c>
      <c r="AX170" s="219">
        <v>0</v>
      </c>
      <c r="AY170" s="219">
        <v>0</v>
      </c>
      <c r="AZ170" s="219">
        <v>0</v>
      </c>
      <c r="BA170" s="219">
        <v>0</v>
      </c>
      <c r="BB170" s="219">
        <v>0</v>
      </c>
      <c r="BC170" s="219">
        <v>0</v>
      </c>
      <c r="BD170" s="219">
        <v>0</v>
      </c>
      <c r="BE170" s="219">
        <v>0</v>
      </c>
      <c r="BF170" s="219">
        <v>0</v>
      </c>
      <c r="BG170" s="219">
        <v>0</v>
      </c>
      <c r="BH170" s="219">
        <v>0</v>
      </c>
      <c r="BI170" s="219">
        <v>0</v>
      </c>
      <c r="BJ170" s="219">
        <v>0</v>
      </c>
      <c r="BK170" s="219">
        <v>0</v>
      </c>
      <c r="BL170" s="219">
        <v>0</v>
      </c>
      <c r="BM170" s="219">
        <v>0</v>
      </c>
      <c r="BN170" s="219">
        <v>0</v>
      </c>
      <c r="BO170" s="219">
        <v>0</v>
      </c>
      <c r="BP170" s="219">
        <v>0</v>
      </c>
      <c r="BQ170" s="219">
        <v>0</v>
      </c>
      <c r="BR170" s="219">
        <v>0</v>
      </c>
      <c r="BS170" s="219">
        <v>0</v>
      </c>
      <c r="BT170" s="219">
        <v>0</v>
      </c>
      <c r="BU170" s="219">
        <v>0</v>
      </c>
      <c r="BV170" s="219">
        <v>0</v>
      </c>
      <c r="BW170" s="219">
        <v>0</v>
      </c>
      <c r="BX170" s="219">
        <v>0</v>
      </c>
      <c r="BY170" s="219">
        <v>0</v>
      </c>
      <c r="BZ170" s="219">
        <v>0</v>
      </c>
      <c r="CA170" s="219">
        <v>0</v>
      </c>
      <c r="CB170" s="219">
        <v>0</v>
      </c>
      <c r="CC170" s="219">
        <v>0</v>
      </c>
      <c r="CD170" s="219">
        <v>0</v>
      </c>
      <c r="CE170" s="219">
        <v>0</v>
      </c>
      <c r="CF170" s="219">
        <v>0</v>
      </c>
      <c r="CG170" s="219">
        <v>0</v>
      </c>
      <c r="CH170" s="219">
        <v>0</v>
      </c>
      <c r="CI170" s="219">
        <v>0</v>
      </c>
      <c r="CJ170" s="219">
        <v>0</v>
      </c>
      <c r="CK170" s="219">
        <v>0</v>
      </c>
      <c r="CL170" s="219">
        <v>0</v>
      </c>
      <c r="CM170" s="219">
        <v>0</v>
      </c>
      <c r="CN170" s="219">
        <v>0</v>
      </c>
    </row>
    <row r="171" spans="1:94" x14ac:dyDescent="0.2">
      <c r="A171" s="224" t="s">
        <v>448</v>
      </c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48"/>
      <c r="AA171" s="248"/>
      <c r="AB171" s="219">
        <v>0</v>
      </c>
      <c r="AC171" s="219">
        <v>7664415.30645099</v>
      </c>
      <c r="AD171" s="219">
        <v>30342475.9584351</v>
      </c>
      <c r="AE171" s="219">
        <v>61025526.853388399</v>
      </c>
      <c r="AF171" s="219">
        <v>92075649.510541603</v>
      </c>
      <c r="AG171" s="219">
        <v>123492843.929894</v>
      </c>
      <c r="AH171" s="219">
        <v>155277110.11144701</v>
      </c>
      <c r="AI171" s="219">
        <v>187428448.05520001</v>
      </c>
      <c r="AJ171" s="219">
        <v>219946857.761152</v>
      </c>
      <c r="AK171" s="219">
        <v>252832339.229305</v>
      </c>
      <c r="AL171" s="219">
        <v>286084892.45965701</v>
      </c>
      <c r="AM171" s="219">
        <v>319756521.29836297</v>
      </c>
      <c r="AN171" s="219">
        <v>319756521.29836297</v>
      </c>
      <c r="AO171" s="219">
        <v>370601163.98322302</v>
      </c>
      <c r="AP171" s="219">
        <v>421549883.59116</v>
      </c>
      <c r="AQ171" s="219">
        <v>464938264.81572199</v>
      </c>
      <c r="AR171" s="219">
        <v>493417077.61782902</v>
      </c>
      <c r="AS171" s="219">
        <v>513994977.100043</v>
      </c>
      <c r="AT171" s="219">
        <v>549406048.66621101</v>
      </c>
      <c r="AU171" s="219">
        <v>584990048.47018003</v>
      </c>
      <c r="AV171" s="219">
        <v>620746976.51194799</v>
      </c>
      <c r="AW171" s="219">
        <v>656676832.79151702</v>
      </c>
      <c r="AX171" s="219">
        <v>692779617.30888605</v>
      </c>
      <c r="AY171" s="219">
        <v>729055330.06405497</v>
      </c>
      <c r="AZ171" s="219">
        <v>765503971.057024</v>
      </c>
      <c r="BA171" s="219">
        <v>765503971.057024</v>
      </c>
      <c r="BB171" s="219">
        <v>801533536.44163895</v>
      </c>
      <c r="BC171" s="219">
        <v>820390087.98010099</v>
      </c>
      <c r="BD171" s="219">
        <v>853695331.82625401</v>
      </c>
      <c r="BE171" s="219">
        <v>887217242.33907497</v>
      </c>
      <c r="BF171" s="219">
        <v>920955819.51856196</v>
      </c>
      <c r="BG171" s="219">
        <v>954911063.36471605</v>
      </c>
      <c r="BH171" s="219">
        <v>973986806.95446002</v>
      </c>
      <c r="BI171" s="219">
        <v>992843294.13394701</v>
      </c>
      <c r="BJ171" s="219">
        <v>1011480524.90317</v>
      </c>
      <c r="BK171" s="219">
        <v>1029898499.26215</v>
      </c>
      <c r="BL171" s="219">
        <v>1048097217.21087</v>
      </c>
      <c r="BM171" s="219">
        <v>1101253140.2877901</v>
      </c>
      <c r="BN171" s="219">
        <v>1101253140.2877901</v>
      </c>
      <c r="BO171" s="219">
        <v>1153869063.3647101</v>
      </c>
      <c r="BP171" s="219">
        <v>1206484986.4416299</v>
      </c>
      <c r="BQ171" s="219">
        <v>1259100909.5185599</v>
      </c>
      <c r="BR171" s="219">
        <v>1297164063.3647101</v>
      </c>
      <c r="BS171" s="219">
        <v>1334906473.62112</v>
      </c>
      <c r="BT171" s="219">
        <v>1398761717.21087</v>
      </c>
      <c r="BU171" s="219">
        <v>1463764749.26215</v>
      </c>
      <c r="BV171" s="219">
        <v>1529915569.7749701</v>
      </c>
      <c r="BW171" s="219">
        <v>1597214178.74933</v>
      </c>
      <c r="BX171" s="219">
        <v>1665660576.18522</v>
      </c>
      <c r="BY171" s="219">
        <v>1735254762.08266</v>
      </c>
      <c r="BZ171" s="219">
        <v>1805996736.4416299</v>
      </c>
      <c r="CA171" s="219">
        <v>1805996736.4416299</v>
      </c>
      <c r="CB171" s="219">
        <v>1841241505.6724</v>
      </c>
      <c r="CC171" s="219">
        <v>1876486274.9031701</v>
      </c>
      <c r="CD171" s="219">
        <v>1911731044.13394</v>
      </c>
      <c r="CE171" s="219">
        <v>1946975813.3647101</v>
      </c>
      <c r="CF171" s="219">
        <v>1982220582.59548</v>
      </c>
      <c r="CG171" s="219">
        <v>2043791390.2877901</v>
      </c>
      <c r="CH171" s="219">
        <v>2080391178.74933</v>
      </c>
      <c r="CI171" s="219">
        <v>2116984992.8518901</v>
      </c>
      <c r="CJ171" s="219">
        <v>2153572832.59548</v>
      </c>
      <c r="CK171" s="219">
        <v>2190154697.9801002</v>
      </c>
      <c r="CL171" s="219">
        <v>2226730589.0057402</v>
      </c>
      <c r="CM171" s="219">
        <v>2263300505.6724</v>
      </c>
      <c r="CN171" s="219">
        <v>2263300505.6724</v>
      </c>
    </row>
    <row r="172" spans="1:94" x14ac:dyDescent="0.2">
      <c r="A172" s="224" t="s">
        <v>449</v>
      </c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  <c r="Y172" s="248"/>
      <c r="Z172" s="248"/>
      <c r="AA172" s="248"/>
      <c r="AB172" s="219">
        <v>0</v>
      </c>
      <c r="AC172" s="219">
        <v>0</v>
      </c>
      <c r="AD172" s="219">
        <v>0</v>
      </c>
      <c r="AE172" s="219">
        <v>0</v>
      </c>
      <c r="AF172" s="219">
        <v>0</v>
      </c>
      <c r="AG172" s="219">
        <v>0</v>
      </c>
      <c r="AH172" s="219">
        <v>0</v>
      </c>
      <c r="AI172" s="219">
        <v>0</v>
      </c>
      <c r="AJ172" s="219">
        <v>0</v>
      </c>
      <c r="AK172" s="219">
        <v>0</v>
      </c>
      <c r="AL172" s="219">
        <v>0</v>
      </c>
      <c r="AM172" s="219">
        <v>0</v>
      </c>
      <c r="AN172" s="219">
        <v>0</v>
      </c>
      <c r="AO172" s="219">
        <v>0</v>
      </c>
      <c r="AP172" s="219">
        <v>0</v>
      </c>
      <c r="AQ172" s="219">
        <v>0</v>
      </c>
      <c r="AR172" s="219">
        <v>0</v>
      </c>
      <c r="AS172" s="219">
        <v>0</v>
      </c>
      <c r="AT172" s="219">
        <v>0</v>
      </c>
      <c r="AU172" s="219">
        <v>0</v>
      </c>
      <c r="AV172" s="219">
        <v>0</v>
      </c>
      <c r="AW172" s="219">
        <v>0</v>
      </c>
      <c r="AX172" s="219">
        <v>0</v>
      </c>
      <c r="AY172" s="219">
        <v>0</v>
      </c>
      <c r="AZ172" s="219">
        <v>0</v>
      </c>
      <c r="BA172" s="219">
        <v>0</v>
      </c>
      <c r="BB172" s="219">
        <v>0</v>
      </c>
      <c r="BC172" s="219">
        <v>0</v>
      </c>
      <c r="BD172" s="219">
        <v>0</v>
      </c>
      <c r="BE172" s="219">
        <v>0</v>
      </c>
      <c r="BF172" s="219">
        <v>0</v>
      </c>
      <c r="BG172" s="219">
        <v>0</v>
      </c>
      <c r="BH172" s="219">
        <v>0</v>
      </c>
      <c r="BI172" s="219">
        <v>0</v>
      </c>
      <c r="BJ172" s="219">
        <v>0</v>
      </c>
      <c r="BK172" s="219">
        <v>0</v>
      </c>
      <c r="BL172" s="219">
        <v>0</v>
      </c>
      <c r="BM172" s="219">
        <v>0</v>
      </c>
      <c r="BN172" s="219">
        <v>0</v>
      </c>
      <c r="BO172" s="219">
        <v>0</v>
      </c>
      <c r="BP172" s="219">
        <v>0</v>
      </c>
      <c r="BQ172" s="219">
        <v>0</v>
      </c>
      <c r="BR172" s="219">
        <v>0</v>
      </c>
      <c r="BS172" s="219">
        <v>0</v>
      </c>
      <c r="BT172" s="219">
        <v>0</v>
      </c>
      <c r="BU172" s="219">
        <v>0</v>
      </c>
      <c r="BV172" s="219">
        <v>0</v>
      </c>
      <c r="BW172" s="219">
        <v>0</v>
      </c>
      <c r="BX172" s="219">
        <v>0</v>
      </c>
      <c r="BY172" s="219">
        <v>0</v>
      </c>
      <c r="BZ172" s="219">
        <v>0</v>
      </c>
      <c r="CA172" s="219">
        <v>0</v>
      </c>
      <c r="CB172" s="219">
        <v>0</v>
      </c>
      <c r="CC172" s="219">
        <v>0</v>
      </c>
      <c r="CD172" s="219">
        <v>0</v>
      </c>
      <c r="CE172" s="219">
        <v>0</v>
      </c>
      <c r="CF172" s="219">
        <v>0</v>
      </c>
      <c r="CG172" s="219">
        <v>0</v>
      </c>
      <c r="CH172" s="219">
        <v>0</v>
      </c>
      <c r="CI172" s="219">
        <v>0</v>
      </c>
      <c r="CJ172" s="219">
        <v>0</v>
      </c>
      <c r="CK172" s="219">
        <v>0</v>
      </c>
      <c r="CL172" s="219">
        <v>0</v>
      </c>
      <c r="CM172" s="219">
        <v>0</v>
      </c>
      <c r="CN172" s="219">
        <v>0</v>
      </c>
    </row>
    <row r="173" spans="1:94" x14ac:dyDescent="0.2">
      <c r="A173" s="223" t="s">
        <v>450</v>
      </c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  <c r="Y173" s="248"/>
      <c r="Z173" s="248"/>
      <c r="AA173" s="248"/>
      <c r="AB173" s="219">
        <v>0</v>
      </c>
      <c r="AC173" s="219">
        <v>0</v>
      </c>
      <c r="AD173" s="219">
        <v>0</v>
      </c>
      <c r="AE173" s="219">
        <v>0</v>
      </c>
      <c r="AF173" s="219">
        <v>0</v>
      </c>
      <c r="AG173" s="219">
        <v>0</v>
      </c>
      <c r="AH173" s="219">
        <v>0</v>
      </c>
      <c r="AI173" s="219">
        <v>0</v>
      </c>
      <c r="AJ173" s="219">
        <v>0</v>
      </c>
      <c r="AK173" s="219">
        <v>0</v>
      </c>
      <c r="AL173" s="219">
        <v>0</v>
      </c>
      <c r="AM173" s="219">
        <v>0</v>
      </c>
      <c r="AN173" s="219">
        <v>0</v>
      </c>
      <c r="AO173" s="219">
        <v>0</v>
      </c>
      <c r="AP173" s="219">
        <v>0</v>
      </c>
      <c r="AQ173" s="219">
        <v>0</v>
      </c>
      <c r="AR173" s="219">
        <v>0</v>
      </c>
      <c r="AS173" s="219">
        <v>0</v>
      </c>
      <c r="AT173" s="219">
        <v>0</v>
      </c>
      <c r="AU173" s="219">
        <v>0</v>
      </c>
      <c r="AV173" s="219">
        <v>0</v>
      </c>
      <c r="AW173" s="219">
        <v>0</v>
      </c>
      <c r="AX173" s="219">
        <v>0</v>
      </c>
      <c r="AY173" s="219">
        <v>0</v>
      </c>
      <c r="AZ173" s="219">
        <v>0</v>
      </c>
      <c r="BA173" s="219">
        <v>0</v>
      </c>
      <c r="BB173" s="219">
        <v>0</v>
      </c>
      <c r="BC173" s="219">
        <v>0</v>
      </c>
      <c r="BD173" s="219">
        <v>0</v>
      </c>
      <c r="BE173" s="219">
        <v>0</v>
      </c>
      <c r="BF173" s="219">
        <v>0</v>
      </c>
      <c r="BG173" s="219">
        <v>0</v>
      </c>
      <c r="BH173" s="219">
        <v>0</v>
      </c>
      <c r="BI173" s="219">
        <v>0</v>
      </c>
      <c r="BJ173" s="219">
        <v>0</v>
      </c>
      <c r="BK173" s="219">
        <v>0</v>
      </c>
      <c r="BL173" s="219">
        <v>0</v>
      </c>
      <c r="BM173" s="219">
        <v>0</v>
      </c>
      <c r="BN173" s="219">
        <v>0</v>
      </c>
      <c r="BO173" s="219">
        <v>0</v>
      </c>
      <c r="BP173" s="219">
        <v>0</v>
      </c>
      <c r="BQ173" s="219">
        <v>0</v>
      </c>
      <c r="BR173" s="219">
        <v>0</v>
      </c>
      <c r="BS173" s="219">
        <v>0</v>
      </c>
      <c r="BT173" s="219">
        <v>0</v>
      </c>
      <c r="BU173" s="219">
        <v>0</v>
      </c>
      <c r="BV173" s="219">
        <v>0</v>
      </c>
      <c r="BW173" s="219">
        <v>0</v>
      </c>
      <c r="BX173" s="219">
        <v>0</v>
      </c>
      <c r="BY173" s="219">
        <v>0</v>
      </c>
      <c r="BZ173" s="219">
        <v>0</v>
      </c>
      <c r="CA173" s="219">
        <v>0</v>
      </c>
      <c r="CB173" s="219">
        <v>0</v>
      </c>
      <c r="CC173" s="219">
        <v>0</v>
      </c>
      <c r="CD173" s="219">
        <v>0</v>
      </c>
      <c r="CE173" s="219">
        <v>0</v>
      </c>
      <c r="CF173" s="219">
        <v>0</v>
      </c>
      <c r="CG173" s="219">
        <v>0</v>
      </c>
      <c r="CH173" s="219">
        <v>0</v>
      </c>
      <c r="CI173" s="219">
        <v>0</v>
      </c>
      <c r="CJ173" s="219">
        <v>0</v>
      </c>
      <c r="CK173" s="219">
        <v>0</v>
      </c>
      <c r="CL173" s="219">
        <v>0</v>
      </c>
      <c r="CM173" s="219">
        <v>0</v>
      </c>
      <c r="CN173" s="219">
        <v>0</v>
      </c>
    </row>
    <row r="174" spans="1:94" x14ac:dyDescent="0.2">
      <c r="A174" s="223" t="s">
        <v>451</v>
      </c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19">
        <v>1006540720</v>
      </c>
      <c r="AC174" s="219">
        <v>1045714740.6910599</v>
      </c>
      <c r="AD174" s="219">
        <v>1099915159.4776599</v>
      </c>
      <c r="AE174" s="219">
        <v>1162153639.9431901</v>
      </c>
      <c r="AF174" s="219">
        <v>1224753626.0170701</v>
      </c>
      <c r="AG174" s="219">
        <v>1287718526.9300799</v>
      </c>
      <c r="AH174" s="219">
        <v>1331220423.7901399</v>
      </c>
      <c r="AI174" s="219">
        <v>1374942482.4124</v>
      </c>
      <c r="AJ174" s="219">
        <v>1411867371.2584</v>
      </c>
      <c r="AK174" s="219">
        <v>1445296874.9435201</v>
      </c>
      <c r="AL174" s="219">
        <v>1479068819.6216199</v>
      </c>
      <c r="AM174" s="219">
        <v>1512968912.21575</v>
      </c>
      <c r="AN174" s="219">
        <v>1512968912.21575</v>
      </c>
      <c r="AO174" s="219">
        <v>1563947594.0406599</v>
      </c>
      <c r="AP174" s="219">
        <v>1615030352.78865</v>
      </c>
      <c r="AQ174" s="219">
        <v>1658552773.15326</v>
      </c>
      <c r="AR174" s="219">
        <v>1687228937.86657</v>
      </c>
      <c r="AS174" s="219">
        <v>1707925273.2086501</v>
      </c>
      <c r="AT174" s="219">
        <v>1743454780.63468</v>
      </c>
      <c r="AU174" s="219">
        <v>1779157216.2985101</v>
      </c>
      <c r="AV174" s="219">
        <v>1814993099.0922101</v>
      </c>
      <c r="AW174" s="219">
        <v>1851001910.1237099</v>
      </c>
      <c r="AX174" s="219">
        <v>1887183649.3930099</v>
      </c>
      <c r="AY174" s="219">
        <v>1923538316.90011</v>
      </c>
      <c r="AZ174" s="219">
        <v>1960081884.6257801</v>
      </c>
      <c r="BA174" s="219">
        <v>1960081884.6257801</v>
      </c>
      <c r="BB174" s="219">
        <v>1996206376.7430999</v>
      </c>
      <c r="BC174" s="219">
        <v>2015157855.0142601</v>
      </c>
      <c r="BD174" s="219">
        <v>2048558025.5931101</v>
      </c>
      <c r="BE174" s="219">
        <v>2082174862.83863</v>
      </c>
      <c r="BF174" s="219">
        <v>2115929081.9988899</v>
      </c>
      <c r="BG174" s="219">
        <v>2149899967.82581</v>
      </c>
      <c r="BH174" s="219">
        <v>2168991353.3963299</v>
      </c>
      <c r="BI174" s="219">
        <v>2187863482.5565801</v>
      </c>
      <c r="BJ174" s="219">
        <v>2206516355.3065801</v>
      </c>
      <c r="BK174" s="219">
        <v>2224949971.6463299</v>
      </c>
      <c r="BL174" s="219">
        <v>2243164331.57581</v>
      </c>
      <c r="BM174" s="219">
        <v>2296359810.9219699</v>
      </c>
      <c r="BN174" s="219">
        <v>2296359810.9219699</v>
      </c>
      <c r="BO174" s="219">
        <v>2348999318.2873502</v>
      </c>
      <c r="BP174" s="219">
        <v>2401638825.65274</v>
      </c>
      <c r="BQ174" s="219">
        <v>2454278333.0181198</v>
      </c>
      <c r="BR174" s="219">
        <v>2492365071.15274</v>
      </c>
      <c r="BS174" s="219">
        <v>2530131065.6976099</v>
      </c>
      <c r="BT174" s="219">
        <v>2594009893.57581</v>
      </c>
      <c r="BU174" s="219">
        <v>2659036509.9155598</v>
      </c>
      <c r="BV174" s="219">
        <v>2725210914.7168398</v>
      </c>
      <c r="BW174" s="219">
        <v>2792533107.97966</v>
      </c>
      <c r="BX174" s="219">
        <v>2861003089.70402</v>
      </c>
      <c r="BY174" s="219">
        <v>2930620859.8899202</v>
      </c>
      <c r="BZ174" s="219">
        <v>3001418275.1335101</v>
      </c>
      <c r="CA174" s="219">
        <v>3001418275.1335101</v>
      </c>
      <c r="CB174" s="219">
        <v>3036694570.9604301</v>
      </c>
      <c r="CC174" s="219">
        <v>3071970866.7873502</v>
      </c>
      <c r="CD174" s="219">
        <v>3107247162.6142802</v>
      </c>
      <c r="CE174" s="219">
        <v>3142523458.4411998</v>
      </c>
      <c r="CF174" s="219">
        <v>3177799754.2681198</v>
      </c>
      <c r="CG174" s="219">
        <v>3239402088.5565801</v>
      </c>
      <c r="CH174" s="219">
        <v>3276033403.6142702</v>
      </c>
      <c r="CI174" s="219">
        <v>3312658744.3129902</v>
      </c>
      <c r="CJ174" s="219">
        <v>3349278110.65274</v>
      </c>
      <c r="CK174" s="219">
        <v>3385891502.6335101</v>
      </c>
      <c r="CL174" s="219">
        <v>3422498920.2553</v>
      </c>
      <c r="CM174" s="219">
        <v>3459132220.1142802</v>
      </c>
      <c r="CN174" s="219">
        <v>3459132220.1142802</v>
      </c>
      <c r="CP174" s="250">
        <f>+CA174-BN174</f>
        <v>705058464.21154022</v>
      </c>
    </row>
    <row r="175" spans="1:94" x14ac:dyDescent="0.2">
      <c r="A175" s="224" t="s">
        <v>452</v>
      </c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  <c r="Y175" s="248"/>
      <c r="Z175" s="248"/>
      <c r="AA175" s="248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  <c r="BL175" s="219"/>
      <c r="BM175" s="219"/>
      <c r="BN175" s="219"/>
      <c r="BO175" s="219"/>
      <c r="BP175" s="219"/>
      <c r="BQ175" s="219"/>
      <c r="BR175" s="219"/>
      <c r="BS175" s="219"/>
      <c r="BT175" s="219"/>
      <c r="BU175" s="219"/>
      <c r="BV175" s="219"/>
      <c r="BW175" s="219"/>
      <c r="BX175" s="219"/>
      <c r="BY175" s="219"/>
      <c r="BZ175" s="219"/>
      <c r="CA175" s="219"/>
      <c r="CB175" s="219"/>
      <c r="CC175" s="219"/>
      <c r="CD175" s="219"/>
      <c r="CE175" s="219"/>
      <c r="CF175" s="219"/>
      <c r="CG175" s="219"/>
      <c r="CH175" s="219"/>
      <c r="CI175" s="219"/>
      <c r="CJ175" s="219"/>
      <c r="CK175" s="219"/>
      <c r="CL175" s="219"/>
      <c r="CM175" s="219"/>
      <c r="CN175" s="219"/>
    </row>
    <row r="176" spans="1:94" x14ac:dyDescent="0.2">
      <c r="A176" s="223" t="s">
        <v>453</v>
      </c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8"/>
      <c r="Y176" s="248"/>
      <c r="Z176" s="248"/>
      <c r="AA176" s="248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219"/>
      <c r="BN176" s="219"/>
      <c r="BO176" s="219"/>
      <c r="BP176" s="219"/>
      <c r="BQ176" s="219"/>
      <c r="BR176" s="219"/>
      <c r="BS176" s="219"/>
      <c r="BT176" s="219"/>
      <c r="BU176" s="219"/>
      <c r="BV176" s="219"/>
      <c r="BW176" s="219"/>
      <c r="BX176" s="219"/>
      <c r="BY176" s="219"/>
      <c r="BZ176" s="219"/>
      <c r="CA176" s="219"/>
      <c r="CB176" s="219"/>
      <c r="CC176" s="219"/>
      <c r="CD176" s="219"/>
      <c r="CE176" s="219"/>
      <c r="CF176" s="219"/>
      <c r="CG176" s="219"/>
      <c r="CH176" s="219"/>
      <c r="CI176" s="219"/>
      <c r="CJ176" s="219"/>
      <c r="CK176" s="219"/>
      <c r="CL176" s="219"/>
      <c r="CM176" s="219"/>
      <c r="CN176" s="219"/>
    </row>
    <row r="177" spans="1:92" x14ac:dyDescent="0.2">
      <c r="A177" s="224" t="s">
        <v>454</v>
      </c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48"/>
      <c r="X177" s="248"/>
      <c r="Y177" s="248"/>
      <c r="Z177" s="248"/>
      <c r="AA177" s="248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  <c r="BJ177" s="219"/>
      <c r="BK177" s="219"/>
      <c r="BL177" s="219"/>
      <c r="BM177" s="219"/>
      <c r="BN177" s="219"/>
      <c r="BO177" s="219"/>
      <c r="BP177" s="219"/>
      <c r="BQ177" s="219"/>
      <c r="BR177" s="219"/>
      <c r="BS177" s="219"/>
      <c r="BT177" s="219"/>
      <c r="BU177" s="219"/>
      <c r="BV177" s="219"/>
      <c r="BW177" s="219"/>
      <c r="BX177" s="219"/>
      <c r="BY177" s="219"/>
      <c r="BZ177" s="219"/>
      <c r="CA177" s="219"/>
      <c r="CB177" s="219"/>
      <c r="CC177" s="219"/>
      <c r="CD177" s="219"/>
      <c r="CE177" s="219"/>
      <c r="CF177" s="219"/>
      <c r="CG177" s="219"/>
      <c r="CH177" s="219"/>
      <c r="CI177" s="219"/>
      <c r="CJ177" s="219"/>
      <c r="CK177" s="219"/>
      <c r="CL177" s="219"/>
      <c r="CM177" s="219"/>
      <c r="CN177" s="219"/>
    </row>
    <row r="178" spans="1:92" x14ac:dyDescent="0.2">
      <c r="A178" s="224" t="s">
        <v>455</v>
      </c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48"/>
      <c r="AA178" s="248"/>
      <c r="AB178" s="219">
        <v>8954849654.9059792</v>
      </c>
      <c r="AC178" s="219">
        <v>8996674585.7851601</v>
      </c>
      <c r="AD178" s="219">
        <v>9054032699.4623909</v>
      </c>
      <c r="AE178" s="219">
        <v>9118678165.8283691</v>
      </c>
      <c r="AF178" s="219">
        <v>9185658508.6802292</v>
      </c>
      <c r="AG178" s="219">
        <v>9254309863.9618092</v>
      </c>
      <c r="AH178" s="219">
        <v>9307426667.85779</v>
      </c>
      <c r="AI178" s="219">
        <v>9359962060.3042603</v>
      </c>
      <c r="AJ178" s="219">
        <v>9405610281.5932808</v>
      </c>
      <c r="AK178" s="219">
        <v>9448327090.4802704</v>
      </c>
      <c r="AL178" s="219">
        <v>9486945010.3141403</v>
      </c>
      <c r="AM178" s="219">
        <v>9529084933.2110405</v>
      </c>
      <c r="AN178" s="219">
        <v>9529084933.2110405</v>
      </c>
      <c r="AO178" s="219">
        <v>9587604352.4754505</v>
      </c>
      <c r="AP178" s="219">
        <v>9646227848.6629505</v>
      </c>
      <c r="AQ178" s="219">
        <v>9697404262.80056</v>
      </c>
      <c r="AR178" s="219">
        <v>9733309312.5095901</v>
      </c>
      <c r="AS178" s="219">
        <v>9762344216.1061993</v>
      </c>
      <c r="AT178" s="219">
        <v>9804837229.6317005</v>
      </c>
      <c r="AU178" s="219">
        <v>9846829774.1088505</v>
      </c>
      <c r="AV178" s="219">
        <v>9889035753.1832695</v>
      </c>
      <c r="AW178" s="219">
        <v>9931489391.9526997</v>
      </c>
      <c r="AX178" s="219">
        <v>9974413174.1888103</v>
      </c>
      <c r="AY178" s="219">
        <v>10020402947.9394</v>
      </c>
      <c r="AZ178" s="219">
        <v>10067746568.4986</v>
      </c>
      <c r="BA178" s="219">
        <v>10067746568.4986</v>
      </c>
      <c r="BB178" s="219">
        <v>10111429499.0289</v>
      </c>
      <c r="BC178" s="219">
        <v>10138044510.4289</v>
      </c>
      <c r="BD178" s="219">
        <v>10179576715.0648</v>
      </c>
      <c r="BE178" s="219">
        <v>10221870113.2717</v>
      </c>
      <c r="BF178" s="219">
        <v>10265123819.1735</v>
      </c>
      <c r="BG178" s="219">
        <v>10308498425.1607</v>
      </c>
      <c r="BH178" s="219">
        <v>10336687665.062599</v>
      </c>
      <c r="BI178" s="219">
        <v>10365981823.743</v>
      </c>
      <c r="BJ178" s="219">
        <v>10395363987.142</v>
      </c>
      <c r="BK178" s="219">
        <v>10424411644.5301</v>
      </c>
      <c r="BL178" s="219">
        <v>10453555817.2673</v>
      </c>
      <c r="BM178" s="219">
        <v>10520504435.0063</v>
      </c>
      <c r="BN178" s="219">
        <v>10520504435.0063</v>
      </c>
      <c r="BO178" s="219">
        <v>10584102574.434299</v>
      </c>
      <c r="BP178" s="219">
        <v>10647621528.7341</v>
      </c>
      <c r="BQ178" s="219">
        <v>10711455986.400101</v>
      </c>
      <c r="BR178" s="219">
        <v>10760476252.8778</v>
      </c>
      <c r="BS178" s="219">
        <v>10808942061.253099</v>
      </c>
      <c r="BT178" s="219">
        <v>10883753593.426399</v>
      </c>
      <c r="BU178" s="219">
        <v>10958393946.491199</v>
      </c>
      <c r="BV178" s="219">
        <v>11035782650.163799</v>
      </c>
      <c r="BW178" s="219">
        <v>11112793557.6626</v>
      </c>
      <c r="BX178" s="219">
        <v>11190404526.2757</v>
      </c>
      <c r="BY178" s="219">
        <v>11270132233.3955</v>
      </c>
      <c r="BZ178" s="219">
        <v>11357222701.8932</v>
      </c>
      <c r="CA178" s="219">
        <v>11357222701.8932</v>
      </c>
      <c r="CB178" s="219">
        <v>11402249612.644199</v>
      </c>
      <c r="CC178" s="219">
        <v>11447276523.3953</v>
      </c>
      <c r="CD178" s="219">
        <v>11492329921.6136</v>
      </c>
      <c r="CE178" s="219">
        <v>11537173605.5511</v>
      </c>
      <c r="CF178" s="219">
        <v>11582218969.93</v>
      </c>
      <c r="CG178" s="219">
        <v>11654335578.579599</v>
      </c>
      <c r="CH178" s="219">
        <v>11700882004.9956</v>
      </c>
      <c r="CI178" s="219">
        <v>11747408645.2356</v>
      </c>
      <c r="CJ178" s="219">
        <v>11792662204.8001</v>
      </c>
      <c r="CK178" s="219">
        <v>11838372155.786301</v>
      </c>
      <c r="CL178" s="219">
        <v>11884466053.6632</v>
      </c>
      <c r="CM178" s="219">
        <v>11941498566.097401</v>
      </c>
      <c r="CN178" s="219">
        <v>11941498566.097401</v>
      </c>
    </row>
    <row r="179" spans="1:92" x14ac:dyDescent="0.2">
      <c r="A179" s="224" t="s">
        <v>456</v>
      </c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48"/>
      <c r="AA179" s="248"/>
      <c r="AB179" s="219"/>
      <c r="AC179" s="219"/>
      <c r="AD179" s="219"/>
      <c r="AE179" s="219"/>
      <c r="AF179" s="219"/>
      <c r="AG179" s="219"/>
      <c r="AH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19"/>
      <c r="AT179" s="219"/>
      <c r="AU179" s="219"/>
      <c r="AV179" s="219"/>
      <c r="AW179" s="219"/>
      <c r="AX179" s="219"/>
      <c r="AY179" s="219"/>
      <c r="AZ179" s="219"/>
      <c r="BA179" s="219"/>
      <c r="BB179" s="219"/>
      <c r="BC179" s="219"/>
      <c r="BD179" s="219"/>
      <c r="BE179" s="219"/>
      <c r="BF179" s="219"/>
      <c r="BG179" s="219"/>
      <c r="BH179" s="219"/>
      <c r="BI179" s="219"/>
      <c r="BJ179" s="219"/>
      <c r="BK179" s="219"/>
      <c r="BL179" s="219"/>
      <c r="BM179" s="219"/>
      <c r="BN179" s="219"/>
      <c r="BO179" s="219"/>
      <c r="BP179" s="219"/>
      <c r="BQ179" s="219"/>
      <c r="BR179" s="219"/>
      <c r="BS179" s="219"/>
      <c r="BT179" s="219"/>
      <c r="BU179" s="219"/>
      <c r="BV179" s="219"/>
      <c r="BW179" s="219"/>
      <c r="BX179" s="219"/>
      <c r="BY179" s="219"/>
      <c r="BZ179" s="219"/>
      <c r="CA179" s="219"/>
      <c r="CB179" s="219"/>
      <c r="CC179" s="219"/>
      <c r="CD179" s="219"/>
      <c r="CE179" s="219"/>
      <c r="CF179" s="219"/>
      <c r="CG179" s="219"/>
      <c r="CH179" s="219"/>
      <c r="CI179" s="219"/>
      <c r="CJ179" s="219"/>
      <c r="CK179" s="219"/>
      <c r="CL179" s="219"/>
      <c r="CM179" s="219"/>
      <c r="CN179" s="219"/>
    </row>
    <row r="180" spans="1:92" x14ac:dyDescent="0.2">
      <c r="A180" s="224" t="s">
        <v>457</v>
      </c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48"/>
      <c r="AA180" s="248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19"/>
      <c r="BD180" s="219"/>
      <c r="BE180" s="219"/>
      <c r="BF180" s="219"/>
      <c r="BG180" s="219"/>
      <c r="BH180" s="219"/>
      <c r="BI180" s="219"/>
      <c r="BJ180" s="219"/>
      <c r="BK180" s="219"/>
      <c r="BL180" s="219"/>
      <c r="BM180" s="219"/>
      <c r="BN180" s="219"/>
      <c r="BO180" s="219"/>
      <c r="BP180" s="219"/>
      <c r="BQ180" s="219"/>
      <c r="BR180" s="219"/>
      <c r="BS180" s="219"/>
      <c r="BT180" s="219"/>
      <c r="BU180" s="219"/>
      <c r="BV180" s="219"/>
      <c r="BW180" s="219"/>
      <c r="BX180" s="219"/>
      <c r="BY180" s="219"/>
      <c r="BZ180" s="219"/>
      <c r="CA180" s="219"/>
      <c r="CB180" s="219"/>
      <c r="CC180" s="219"/>
      <c r="CD180" s="219"/>
      <c r="CE180" s="219"/>
      <c r="CF180" s="219"/>
      <c r="CG180" s="219"/>
      <c r="CH180" s="219"/>
      <c r="CI180" s="219"/>
      <c r="CJ180" s="219"/>
      <c r="CK180" s="219"/>
      <c r="CL180" s="219"/>
      <c r="CM180" s="219"/>
      <c r="CN180" s="219"/>
    </row>
    <row r="181" spans="1:92" x14ac:dyDescent="0.2">
      <c r="A181" s="224" t="s">
        <v>458</v>
      </c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48"/>
      <c r="AA181" s="248"/>
      <c r="AB181" s="219">
        <v>169798562.76923001</v>
      </c>
      <c r="AC181" s="219">
        <v>171258935.59810701</v>
      </c>
      <c r="AD181" s="219">
        <v>172508895.53031501</v>
      </c>
      <c r="AE181" s="219">
        <v>173666918.89703</v>
      </c>
      <c r="AF181" s="219">
        <v>174560647.108969</v>
      </c>
      <c r="AG181" s="219">
        <v>175493045.16629201</v>
      </c>
      <c r="AH181" s="219">
        <v>176419680.75733799</v>
      </c>
      <c r="AI181" s="219">
        <v>177242957.79706901</v>
      </c>
      <c r="AJ181" s="219">
        <v>178153163.99489999</v>
      </c>
      <c r="AK181" s="219">
        <v>179074143.08379999</v>
      </c>
      <c r="AL181" s="219">
        <v>180057164.910099</v>
      </c>
      <c r="AM181" s="219">
        <v>180864969.852707</v>
      </c>
      <c r="AN181" s="219">
        <v>180864969.852707</v>
      </c>
      <c r="AO181" s="219">
        <v>181145038.13483</v>
      </c>
      <c r="AP181" s="219">
        <v>181308876.61948401</v>
      </c>
      <c r="AQ181" s="219">
        <v>182256312.707553</v>
      </c>
      <c r="AR181" s="219">
        <v>183222990.87592199</v>
      </c>
      <c r="AS181" s="219">
        <v>184205297.00359201</v>
      </c>
      <c r="AT181" s="219">
        <v>185203863.165999</v>
      </c>
      <c r="AU181" s="219">
        <v>186215421.29966101</v>
      </c>
      <c r="AV181" s="219">
        <v>187236182.491869</v>
      </c>
      <c r="AW181" s="219">
        <v>188282637.035292</v>
      </c>
      <c r="AX181" s="219">
        <v>189402206.414215</v>
      </c>
      <c r="AY181" s="219">
        <v>190568786.765784</v>
      </c>
      <c r="AZ181" s="219">
        <v>191737516.46636099</v>
      </c>
      <c r="BA181" s="219">
        <v>191737516.46636099</v>
      </c>
      <c r="BB181" s="219">
        <v>192909675.47011501</v>
      </c>
      <c r="BC181" s="219">
        <v>194141644.13886201</v>
      </c>
      <c r="BD181" s="219">
        <v>196876038.62891901</v>
      </c>
      <c r="BE181" s="219">
        <v>198901501.21077099</v>
      </c>
      <c r="BF181" s="219">
        <v>201015201.34841001</v>
      </c>
      <c r="BG181" s="219">
        <v>203183760.14755401</v>
      </c>
      <c r="BH181" s="219">
        <v>205406231.77824199</v>
      </c>
      <c r="BI181" s="219">
        <v>207692149.140881</v>
      </c>
      <c r="BJ181" s="219">
        <v>210109877.86439201</v>
      </c>
      <c r="BK181" s="219">
        <v>212634273.91863301</v>
      </c>
      <c r="BL181" s="219">
        <v>215135974.34127799</v>
      </c>
      <c r="BM181" s="219">
        <v>217640123.14741999</v>
      </c>
      <c r="BN181" s="219">
        <v>217640123.14741999</v>
      </c>
      <c r="BO181" s="219">
        <v>220182502.030063</v>
      </c>
      <c r="BP181" s="219">
        <v>223144896.96431801</v>
      </c>
      <c r="BQ181" s="219">
        <v>226114228.335884</v>
      </c>
      <c r="BR181" s="219">
        <v>227643670.75439</v>
      </c>
      <c r="BS181" s="219">
        <v>229171628.311721</v>
      </c>
      <c r="BT181" s="219">
        <v>230733988.16567799</v>
      </c>
      <c r="BU181" s="219">
        <v>232298256.436676</v>
      </c>
      <c r="BV181" s="219">
        <v>233866291.67640701</v>
      </c>
      <c r="BW181" s="219">
        <v>235445389.37047699</v>
      </c>
      <c r="BX181" s="219">
        <v>236966889.222229</v>
      </c>
      <c r="BY181" s="219">
        <v>238418483.42792299</v>
      </c>
      <c r="BZ181" s="219">
        <v>239889548.406288</v>
      </c>
      <c r="CA181" s="219">
        <v>239889548.406288</v>
      </c>
      <c r="CB181" s="219">
        <v>241305414.105703</v>
      </c>
      <c r="CC181" s="219">
        <v>242685161.652114</v>
      </c>
      <c r="CD181" s="219">
        <v>243649270.02555701</v>
      </c>
      <c r="CE181" s="219">
        <v>244554047.662561</v>
      </c>
      <c r="CF181" s="219">
        <v>245394520.00914499</v>
      </c>
      <c r="CG181" s="219">
        <v>246172032.77001801</v>
      </c>
      <c r="CH181" s="219">
        <v>246818688.27234599</v>
      </c>
      <c r="CI181" s="219">
        <v>247401074.83359799</v>
      </c>
      <c r="CJ181" s="219">
        <v>247918227.60442799</v>
      </c>
      <c r="CK181" s="219">
        <v>248354235.79550901</v>
      </c>
      <c r="CL181" s="219">
        <v>248708714.58493999</v>
      </c>
      <c r="CM181" s="219">
        <v>249013771.80957901</v>
      </c>
      <c r="CN181" s="219">
        <v>249013771.80957901</v>
      </c>
    </row>
    <row r="182" spans="1:92" x14ac:dyDescent="0.2">
      <c r="A182" s="224" t="s">
        <v>459</v>
      </c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48"/>
      <c r="AA182" s="248"/>
      <c r="AB182" s="219">
        <v>0</v>
      </c>
      <c r="AC182" s="219">
        <v>0</v>
      </c>
      <c r="AD182" s="219">
        <v>0</v>
      </c>
      <c r="AE182" s="219">
        <v>0</v>
      </c>
      <c r="AF182" s="219">
        <v>0</v>
      </c>
      <c r="AG182" s="219">
        <v>0</v>
      </c>
      <c r="AH182" s="219">
        <v>0</v>
      </c>
      <c r="AI182" s="219">
        <v>0</v>
      </c>
      <c r="AJ182" s="219">
        <v>0</v>
      </c>
      <c r="AK182" s="219">
        <v>0</v>
      </c>
      <c r="AL182" s="219">
        <v>0</v>
      </c>
      <c r="AM182" s="219">
        <v>0</v>
      </c>
      <c r="AN182" s="219">
        <v>0</v>
      </c>
      <c r="AO182" s="219">
        <v>0</v>
      </c>
      <c r="AP182" s="219">
        <v>0</v>
      </c>
      <c r="AQ182" s="219">
        <v>0</v>
      </c>
      <c r="AR182" s="219">
        <v>0</v>
      </c>
      <c r="AS182" s="219">
        <v>0</v>
      </c>
      <c r="AT182" s="219">
        <v>0</v>
      </c>
      <c r="AU182" s="219">
        <v>0</v>
      </c>
      <c r="AV182" s="219">
        <v>0</v>
      </c>
      <c r="AW182" s="219">
        <v>0</v>
      </c>
      <c r="AX182" s="219">
        <v>0</v>
      </c>
      <c r="AY182" s="219">
        <v>0</v>
      </c>
      <c r="AZ182" s="219">
        <v>0</v>
      </c>
      <c r="BA182" s="219">
        <v>0</v>
      </c>
      <c r="BB182" s="219">
        <v>0</v>
      </c>
      <c r="BC182" s="219">
        <v>0</v>
      </c>
      <c r="BD182" s="219">
        <v>0</v>
      </c>
      <c r="BE182" s="219">
        <v>0</v>
      </c>
      <c r="BF182" s="219">
        <v>0</v>
      </c>
      <c r="BG182" s="219">
        <v>0</v>
      </c>
      <c r="BH182" s="219">
        <v>0</v>
      </c>
      <c r="BI182" s="219">
        <v>0</v>
      </c>
      <c r="BJ182" s="219">
        <v>0</v>
      </c>
      <c r="BK182" s="219">
        <v>0</v>
      </c>
      <c r="BL182" s="219">
        <v>0</v>
      </c>
      <c r="BM182" s="219">
        <v>0</v>
      </c>
      <c r="BN182" s="219">
        <v>0</v>
      </c>
      <c r="BO182" s="219">
        <v>0</v>
      </c>
      <c r="BP182" s="219">
        <v>0</v>
      </c>
      <c r="BQ182" s="219">
        <v>0</v>
      </c>
      <c r="BR182" s="219">
        <v>0</v>
      </c>
      <c r="BS182" s="219">
        <v>0</v>
      </c>
      <c r="BT182" s="219">
        <v>0</v>
      </c>
      <c r="BU182" s="219">
        <v>0</v>
      </c>
      <c r="BV182" s="219">
        <v>0</v>
      </c>
      <c r="BW182" s="219">
        <v>0</v>
      </c>
      <c r="BX182" s="219">
        <v>0</v>
      </c>
      <c r="BY182" s="219">
        <v>0</v>
      </c>
      <c r="BZ182" s="219">
        <v>0</v>
      </c>
      <c r="CA182" s="219">
        <v>0</v>
      </c>
      <c r="CB182" s="219">
        <v>0</v>
      </c>
      <c r="CC182" s="219">
        <v>0</v>
      </c>
      <c r="CD182" s="219">
        <v>0</v>
      </c>
      <c r="CE182" s="219">
        <v>0</v>
      </c>
      <c r="CF182" s="219">
        <v>0</v>
      </c>
      <c r="CG182" s="219">
        <v>0</v>
      </c>
      <c r="CH182" s="219">
        <v>0</v>
      </c>
      <c r="CI182" s="219">
        <v>0</v>
      </c>
      <c r="CJ182" s="219">
        <v>0</v>
      </c>
      <c r="CK182" s="219">
        <v>0</v>
      </c>
      <c r="CL182" s="219">
        <v>0</v>
      </c>
      <c r="CM182" s="219">
        <v>0</v>
      </c>
      <c r="CN182" s="219">
        <v>0</v>
      </c>
    </row>
    <row r="183" spans="1:92" x14ac:dyDescent="0.2">
      <c r="A183" s="224" t="s">
        <v>460</v>
      </c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Z183" s="248"/>
      <c r="AA183" s="248"/>
      <c r="AB183" s="219">
        <v>98509537.692307696</v>
      </c>
      <c r="AC183" s="219">
        <v>100090296.923076</v>
      </c>
      <c r="AD183" s="219">
        <v>101653216.923076</v>
      </c>
      <c r="AE183" s="219">
        <v>102523443.84615301</v>
      </c>
      <c r="AF183" s="219">
        <v>103262806.923076</v>
      </c>
      <c r="AG183" s="219">
        <v>103281585.384615</v>
      </c>
      <c r="AH183" s="219">
        <v>103322744.615384</v>
      </c>
      <c r="AI183" s="219">
        <v>103353994.615384</v>
      </c>
      <c r="AJ183" s="219">
        <v>103378522.30769201</v>
      </c>
      <c r="AK183" s="219">
        <v>103401320.76922999</v>
      </c>
      <c r="AL183" s="219">
        <v>103418833.076923</v>
      </c>
      <c r="AM183" s="219">
        <v>103433230</v>
      </c>
      <c r="AN183" s="219">
        <v>103433230</v>
      </c>
      <c r="AO183" s="219">
        <v>103433230</v>
      </c>
      <c r="AP183" s="219">
        <v>103433230</v>
      </c>
      <c r="AQ183" s="219">
        <v>103433230</v>
      </c>
      <c r="AR183" s="219">
        <v>103433230</v>
      </c>
      <c r="AS183" s="219">
        <v>103433230</v>
      </c>
      <c r="AT183" s="219">
        <v>103433230</v>
      </c>
      <c r="AU183" s="219">
        <v>103433230</v>
      </c>
      <c r="AV183" s="219">
        <v>103433230</v>
      </c>
      <c r="AW183" s="219">
        <v>103433230</v>
      </c>
      <c r="AX183" s="219">
        <v>103433230</v>
      </c>
      <c r="AY183" s="219">
        <v>103433230</v>
      </c>
      <c r="AZ183" s="219">
        <v>103433230</v>
      </c>
      <c r="BA183" s="219">
        <v>103433230</v>
      </c>
      <c r="BB183" s="219">
        <v>103433230</v>
      </c>
      <c r="BC183" s="219">
        <v>103433230</v>
      </c>
      <c r="BD183" s="219">
        <v>103433230</v>
      </c>
      <c r="BE183" s="219">
        <v>103433230</v>
      </c>
      <c r="BF183" s="219">
        <v>103433230</v>
      </c>
      <c r="BG183" s="219">
        <v>103433230</v>
      </c>
      <c r="BH183" s="219">
        <v>103433230</v>
      </c>
      <c r="BI183" s="219">
        <v>103433230</v>
      </c>
      <c r="BJ183" s="219">
        <v>103433230</v>
      </c>
      <c r="BK183" s="219">
        <v>103433230</v>
      </c>
      <c r="BL183" s="219">
        <v>103433230</v>
      </c>
      <c r="BM183" s="219">
        <v>103433230</v>
      </c>
      <c r="BN183" s="219">
        <v>103433230</v>
      </c>
      <c r="BO183" s="219">
        <v>103433230</v>
      </c>
      <c r="BP183" s="219">
        <v>103433230</v>
      </c>
      <c r="BQ183" s="219">
        <v>103433230</v>
      </c>
      <c r="BR183" s="219">
        <v>103433230</v>
      </c>
      <c r="BS183" s="219">
        <v>103433230</v>
      </c>
      <c r="BT183" s="219">
        <v>103433230</v>
      </c>
      <c r="BU183" s="219">
        <v>103433230</v>
      </c>
      <c r="BV183" s="219">
        <v>103433230</v>
      </c>
      <c r="BW183" s="219">
        <v>103433230</v>
      </c>
      <c r="BX183" s="219">
        <v>103433230</v>
      </c>
      <c r="BY183" s="219">
        <v>103433230</v>
      </c>
      <c r="BZ183" s="219">
        <v>103433230</v>
      </c>
      <c r="CA183" s="219">
        <v>103433230</v>
      </c>
      <c r="CB183" s="219">
        <v>103433230</v>
      </c>
      <c r="CC183" s="219">
        <v>103433230</v>
      </c>
      <c r="CD183" s="219">
        <v>103433230</v>
      </c>
      <c r="CE183" s="219">
        <v>103433230</v>
      </c>
      <c r="CF183" s="219">
        <v>103433230</v>
      </c>
      <c r="CG183" s="219">
        <v>103433230</v>
      </c>
      <c r="CH183" s="219">
        <v>103433230</v>
      </c>
      <c r="CI183" s="219">
        <v>103433230</v>
      </c>
      <c r="CJ183" s="219">
        <v>103433230</v>
      </c>
      <c r="CK183" s="219">
        <v>103433230</v>
      </c>
      <c r="CL183" s="219">
        <v>103433230</v>
      </c>
      <c r="CM183" s="219">
        <v>103433230</v>
      </c>
      <c r="CN183" s="219">
        <v>103433230</v>
      </c>
    </row>
    <row r="184" spans="1:92" x14ac:dyDescent="0.2">
      <c r="A184" s="224" t="s">
        <v>461</v>
      </c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  <c r="Y184" s="248"/>
      <c r="Z184" s="248"/>
      <c r="AA184" s="248"/>
      <c r="AB184" s="219">
        <v>84188944.456153795</v>
      </c>
      <c r="AC184" s="219">
        <v>84181096.9207692</v>
      </c>
      <c r="AD184" s="219">
        <v>84173249.385384604</v>
      </c>
      <c r="AE184" s="219">
        <v>84165401.849999994</v>
      </c>
      <c r="AF184" s="219">
        <v>84165401.849999994</v>
      </c>
      <c r="AG184" s="219">
        <v>84165401.849999994</v>
      </c>
      <c r="AH184" s="219">
        <v>84165401.849999994</v>
      </c>
      <c r="AI184" s="219">
        <v>84165401.849999994</v>
      </c>
      <c r="AJ184" s="219">
        <v>84165401.849999994</v>
      </c>
      <c r="AK184" s="219">
        <v>84165401.849999994</v>
      </c>
      <c r="AL184" s="219">
        <v>84165401.849999994</v>
      </c>
      <c r="AM184" s="219">
        <v>84165401.849999994</v>
      </c>
      <c r="AN184" s="219">
        <v>84165401.849999994</v>
      </c>
      <c r="AO184" s="219">
        <v>84165401.849999994</v>
      </c>
      <c r="AP184" s="219">
        <v>84165401.849999994</v>
      </c>
      <c r="AQ184" s="219">
        <v>84165401.849999994</v>
      </c>
      <c r="AR184" s="219">
        <v>84165401.849999994</v>
      </c>
      <c r="AS184" s="219">
        <v>84165401.849999994</v>
      </c>
      <c r="AT184" s="219">
        <v>84165401.849999994</v>
      </c>
      <c r="AU184" s="219">
        <v>84165401.849999994</v>
      </c>
      <c r="AV184" s="219">
        <v>84165401.849999994</v>
      </c>
      <c r="AW184" s="219">
        <v>84165401.849999994</v>
      </c>
      <c r="AX184" s="219">
        <v>84165401.849999994</v>
      </c>
      <c r="AY184" s="219">
        <v>84165401.849999994</v>
      </c>
      <c r="AZ184" s="219">
        <v>84165401.849999994</v>
      </c>
      <c r="BA184" s="219">
        <v>84165401.849999994</v>
      </c>
      <c r="BB184" s="219">
        <v>84165401.849999994</v>
      </c>
      <c r="BC184" s="219">
        <v>84165401.849999994</v>
      </c>
      <c r="BD184" s="219">
        <v>84165401.849999994</v>
      </c>
      <c r="BE184" s="219">
        <v>84165401.849999994</v>
      </c>
      <c r="BF184" s="219">
        <v>84165401.849999994</v>
      </c>
      <c r="BG184" s="219">
        <v>84165401.849999994</v>
      </c>
      <c r="BH184" s="219">
        <v>84165401.849999994</v>
      </c>
      <c r="BI184" s="219">
        <v>84165401.849999994</v>
      </c>
      <c r="BJ184" s="219">
        <v>84165401.849999994</v>
      </c>
      <c r="BK184" s="219">
        <v>84165401.849999994</v>
      </c>
      <c r="BL184" s="219">
        <v>84165401.849999994</v>
      </c>
      <c r="BM184" s="219">
        <v>84165401.849999994</v>
      </c>
      <c r="BN184" s="219">
        <v>84165401.849999994</v>
      </c>
      <c r="BO184" s="219">
        <v>84165401.849999994</v>
      </c>
      <c r="BP184" s="219">
        <v>84165401.849999994</v>
      </c>
      <c r="BQ184" s="219">
        <v>84165401.849999994</v>
      </c>
      <c r="BR184" s="219">
        <v>84165401.849999994</v>
      </c>
      <c r="BS184" s="219">
        <v>84165401.849999994</v>
      </c>
      <c r="BT184" s="219">
        <v>84165401.849999994</v>
      </c>
      <c r="BU184" s="219">
        <v>84165401.849999994</v>
      </c>
      <c r="BV184" s="219">
        <v>84165401.849999994</v>
      </c>
      <c r="BW184" s="219">
        <v>84165401.849999994</v>
      </c>
      <c r="BX184" s="219">
        <v>84165401.849999994</v>
      </c>
      <c r="BY184" s="219">
        <v>84165401.849999994</v>
      </c>
      <c r="BZ184" s="219">
        <v>84165401.849999994</v>
      </c>
      <c r="CA184" s="219">
        <v>84165401.849999994</v>
      </c>
      <c r="CB184" s="219">
        <v>84165401.849999994</v>
      </c>
      <c r="CC184" s="219">
        <v>84165401.849999994</v>
      </c>
      <c r="CD184" s="219">
        <v>84165401.849999994</v>
      </c>
      <c r="CE184" s="219">
        <v>84165401.849999994</v>
      </c>
      <c r="CF184" s="219">
        <v>84165401.849999994</v>
      </c>
      <c r="CG184" s="219">
        <v>84165401.849999994</v>
      </c>
      <c r="CH184" s="219">
        <v>84165401.849999994</v>
      </c>
      <c r="CI184" s="219">
        <v>84165401.849999994</v>
      </c>
      <c r="CJ184" s="219">
        <v>84165401.849999994</v>
      </c>
      <c r="CK184" s="219">
        <v>84165401.849999994</v>
      </c>
      <c r="CL184" s="219">
        <v>84165401.849999994</v>
      </c>
      <c r="CM184" s="219">
        <v>84165401.849999994</v>
      </c>
      <c r="CN184" s="219">
        <v>84165401.849999994</v>
      </c>
    </row>
    <row r="185" spans="1:92" x14ac:dyDescent="0.2">
      <c r="A185" s="224" t="s">
        <v>462</v>
      </c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  <c r="Y185" s="248"/>
      <c r="Z185" s="248"/>
      <c r="AA185" s="248"/>
      <c r="AB185" s="219">
        <v>5199309.2499999898</v>
      </c>
      <c r="AC185" s="219">
        <v>5199309.2499999898</v>
      </c>
      <c r="AD185" s="219">
        <v>5199309.2499999898</v>
      </c>
      <c r="AE185" s="219">
        <v>5199309.2499999898</v>
      </c>
      <c r="AF185" s="219">
        <v>5199309.2499999898</v>
      </c>
      <c r="AG185" s="219">
        <v>5199309.2499999898</v>
      </c>
      <c r="AH185" s="219">
        <v>5199309.2499999898</v>
      </c>
      <c r="AI185" s="219">
        <v>5199309.2499999898</v>
      </c>
      <c r="AJ185" s="219">
        <v>5199309.2499999898</v>
      </c>
      <c r="AK185" s="219">
        <v>5199309.2499999898</v>
      </c>
      <c r="AL185" s="219">
        <v>5199309.2499999898</v>
      </c>
      <c r="AM185" s="219">
        <v>5199309.2499999898</v>
      </c>
      <c r="AN185" s="219">
        <v>5199309.2499999898</v>
      </c>
      <c r="AO185" s="219">
        <v>5199309.2499999898</v>
      </c>
      <c r="AP185" s="219">
        <v>5199309.2499999898</v>
      </c>
      <c r="AQ185" s="219">
        <v>5199309.2499999898</v>
      </c>
      <c r="AR185" s="219">
        <v>5199309.2499999898</v>
      </c>
      <c r="AS185" s="219">
        <v>5199309.2499999898</v>
      </c>
      <c r="AT185" s="219">
        <v>5199309.2499999898</v>
      </c>
      <c r="AU185" s="219">
        <v>5199309.2499999898</v>
      </c>
      <c r="AV185" s="219">
        <v>5199309.2499999898</v>
      </c>
      <c r="AW185" s="219">
        <v>5199309.2499999898</v>
      </c>
      <c r="AX185" s="219">
        <v>5199309.2499999898</v>
      </c>
      <c r="AY185" s="219">
        <v>5199309.2499999898</v>
      </c>
      <c r="AZ185" s="219">
        <v>5199309.2499999898</v>
      </c>
      <c r="BA185" s="219">
        <v>5199309.2499999898</v>
      </c>
      <c r="BB185" s="219">
        <v>5199309.2499999898</v>
      </c>
      <c r="BC185" s="219">
        <v>5199309.2499999898</v>
      </c>
      <c r="BD185" s="219">
        <v>5199309.2499999898</v>
      </c>
      <c r="BE185" s="219">
        <v>5199309.2499999898</v>
      </c>
      <c r="BF185" s="219">
        <v>5199309.2499999898</v>
      </c>
      <c r="BG185" s="219">
        <v>5199309.2499999898</v>
      </c>
      <c r="BH185" s="219">
        <v>5199309.2499999898</v>
      </c>
      <c r="BI185" s="219">
        <v>5199309.2499999898</v>
      </c>
      <c r="BJ185" s="219">
        <v>5199309.2499999898</v>
      </c>
      <c r="BK185" s="219">
        <v>5199309.2499999898</v>
      </c>
      <c r="BL185" s="219">
        <v>5199309.2499999898</v>
      </c>
      <c r="BM185" s="219">
        <v>5199309.2499999898</v>
      </c>
      <c r="BN185" s="219">
        <v>5199309.2499999898</v>
      </c>
      <c r="BO185" s="219">
        <v>5199309.2499999898</v>
      </c>
      <c r="BP185" s="219">
        <v>5199309.2499999898</v>
      </c>
      <c r="BQ185" s="219">
        <v>5199309.2499999898</v>
      </c>
      <c r="BR185" s="219">
        <v>5199309.2499999898</v>
      </c>
      <c r="BS185" s="219">
        <v>5199309.2499999898</v>
      </c>
      <c r="BT185" s="219">
        <v>5199309.2499999898</v>
      </c>
      <c r="BU185" s="219">
        <v>5199309.2499999898</v>
      </c>
      <c r="BV185" s="219">
        <v>5199309.2499999898</v>
      </c>
      <c r="BW185" s="219">
        <v>5199309.2499999898</v>
      </c>
      <c r="BX185" s="219">
        <v>5199309.2499999898</v>
      </c>
      <c r="BY185" s="219">
        <v>5199309.2499999898</v>
      </c>
      <c r="BZ185" s="219">
        <v>5199309.2499999898</v>
      </c>
      <c r="CA185" s="219">
        <v>5199309.2499999898</v>
      </c>
      <c r="CB185" s="219">
        <v>5199309.2499999898</v>
      </c>
      <c r="CC185" s="219">
        <v>5199309.2499999898</v>
      </c>
      <c r="CD185" s="219">
        <v>5199309.2499999898</v>
      </c>
      <c r="CE185" s="219">
        <v>5199309.2499999898</v>
      </c>
      <c r="CF185" s="219">
        <v>5199309.2499999898</v>
      </c>
      <c r="CG185" s="219">
        <v>5199309.2499999898</v>
      </c>
      <c r="CH185" s="219">
        <v>5199309.2499999898</v>
      </c>
      <c r="CI185" s="219">
        <v>5199309.2499999898</v>
      </c>
      <c r="CJ185" s="219">
        <v>5199309.2499999898</v>
      </c>
      <c r="CK185" s="219">
        <v>5199309.2499999898</v>
      </c>
      <c r="CL185" s="219">
        <v>5199309.2499999898</v>
      </c>
      <c r="CM185" s="219">
        <v>5199309.2499999898</v>
      </c>
      <c r="CN185" s="219">
        <v>5199309.2499999898</v>
      </c>
    </row>
    <row r="186" spans="1:92" x14ac:dyDescent="0.2">
      <c r="A186" s="224" t="s">
        <v>463</v>
      </c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48"/>
      <c r="AA186" s="248"/>
      <c r="AB186" s="219">
        <v>42838074.600769199</v>
      </c>
      <c r="AC186" s="219">
        <v>43269004.686153799</v>
      </c>
      <c r="AD186" s="219">
        <v>43692413.332307696</v>
      </c>
      <c r="AE186" s="219">
        <v>44080397.549999997</v>
      </c>
      <c r="AF186" s="219">
        <v>44337292.182307601</v>
      </c>
      <c r="AG186" s="219">
        <v>44507489.183846101</v>
      </c>
      <c r="AH186" s="219">
        <v>44598876.212307699</v>
      </c>
      <c r="AI186" s="219">
        <v>44677748.649230704</v>
      </c>
      <c r="AJ186" s="219">
        <v>44752424.420000002</v>
      </c>
      <c r="AK186" s="219">
        <v>44820609.856153801</v>
      </c>
      <c r="AL186" s="219">
        <v>44886882.283076897</v>
      </c>
      <c r="AM186" s="219">
        <v>44954482.780000001</v>
      </c>
      <c r="AN186" s="219">
        <v>44954482.780000001</v>
      </c>
      <c r="AO186" s="219">
        <v>44954482.780000001</v>
      </c>
      <c r="AP186" s="219">
        <v>44954482.780000001</v>
      </c>
      <c r="AQ186" s="219">
        <v>44954482.780000001</v>
      </c>
      <c r="AR186" s="219">
        <v>44954482.780000001</v>
      </c>
      <c r="AS186" s="219">
        <v>44954482.780000001</v>
      </c>
      <c r="AT186" s="219">
        <v>44954482.780000001</v>
      </c>
      <c r="AU186" s="219">
        <v>44954482.780000001</v>
      </c>
      <c r="AV186" s="219">
        <v>44954482.780000001</v>
      </c>
      <c r="AW186" s="219">
        <v>44954482.780000001</v>
      </c>
      <c r="AX186" s="219">
        <v>44954482.780000001</v>
      </c>
      <c r="AY186" s="219">
        <v>44954482.780000001</v>
      </c>
      <c r="AZ186" s="219">
        <v>44954482.780000001</v>
      </c>
      <c r="BA186" s="219">
        <v>44954482.780000001</v>
      </c>
      <c r="BB186" s="219">
        <v>44954482.780000001</v>
      </c>
      <c r="BC186" s="219">
        <v>44954482.780000001</v>
      </c>
      <c r="BD186" s="219">
        <v>44954482.780000001</v>
      </c>
      <c r="BE186" s="219">
        <v>44954482.780000001</v>
      </c>
      <c r="BF186" s="219">
        <v>44954482.780000001</v>
      </c>
      <c r="BG186" s="219">
        <v>44954482.780000001</v>
      </c>
      <c r="BH186" s="219">
        <v>44954482.780000001</v>
      </c>
      <c r="BI186" s="219">
        <v>44954482.780000001</v>
      </c>
      <c r="BJ186" s="219">
        <v>44954482.780000001</v>
      </c>
      <c r="BK186" s="219">
        <v>44954482.780000001</v>
      </c>
      <c r="BL186" s="219">
        <v>44954482.780000001</v>
      </c>
      <c r="BM186" s="219">
        <v>44954482.780000001</v>
      </c>
      <c r="BN186" s="219">
        <v>44954482.780000001</v>
      </c>
      <c r="BO186" s="219">
        <v>44954482.780000001</v>
      </c>
      <c r="BP186" s="219">
        <v>44954482.780000001</v>
      </c>
      <c r="BQ186" s="219">
        <v>44954482.780000001</v>
      </c>
      <c r="BR186" s="219">
        <v>44954482.780000001</v>
      </c>
      <c r="BS186" s="219">
        <v>44954482.780000001</v>
      </c>
      <c r="BT186" s="219">
        <v>44954482.780000001</v>
      </c>
      <c r="BU186" s="219">
        <v>44954482.780000001</v>
      </c>
      <c r="BV186" s="219">
        <v>44954482.780000001</v>
      </c>
      <c r="BW186" s="219">
        <v>44954482.780000001</v>
      </c>
      <c r="BX186" s="219">
        <v>44954482.780000001</v>
      </c>
      <c r="BY186" s="219">
        <v>44954482.780000001</v>
      </c>
      <c r="BZ186" s="219">
        <v>44954482.780000001</v>
      </c>
      <c r="CA186" s="219">
        <v>44954482.780000001</v>
      </c>
      <c r="CB186" s="219">
        <v>44954482.780000001</v>
      </c>
      <c r="CC186" s="219">
        <v>44954482.780000001</v>
      </c>
      <c r="CD186" s="219">
        <v>44954482.780000001</v>
      </c>
      <c r="CE186" s="219">
        <v>44954482.780000001</v>
      </c>
      <c r="CF186" s="219">
        <v>44954482.780000001</v>
      </c>
      <c r="CG186" s="219">
        <v>44954482.780000001</v>
      </c>
      <c r="CH186" s="219">
        <v>44954482.780000001</v>
      </c>
      <c r="CI186" s="219">
        <v>44954482.780000001</v>
      </c>
      <c r="CJ186" s="219">
        <v>44954482.780000001</v>
      </c>
      <c r="CK186" s="219">
        <v>44954482.780000001</v>
      </c>
      <c r="CL186" s="219">
        <v>44954482.780000001</v>
      </c>
      <c r="CM186" s="219">
        <v>44954482.780000001</v>
      </c>
      <c r="CN186" s="219">
        <v>44954482.780000001</v>
      </c>
    </row>
    <row r="187" spans="1:92" x14ac:dyDescent="0.2">
      <c r="A187" s="224" t="s">
        <v>464</v>
      </c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  <c r="Y187" s="248"/>
      <c r="Z187" s="248"/>
      <c r="AA187" s="248"/>
      <c r="AB187" s="219">
        <v>49738608.503076904</v>
      </c>
      <c r="AC187" s="219">
        <v>49838638.895384602</v>
      </c>
      <c r="AD187" s="219">
        <v>49931114.314615302</v>
      </c>
      <c r="AE187" s="219">
        <v>49988165.305384599</v>
      </c>
      <c r="AF187" s="219">
        <v>49914126.710769199</v>
      </c>
      <c r="AG187" s="219">
        <v>49753390.485384598</v>
      </c>
      <c r="AH187" s="219">
        <v>49513844.286922999</v>
      </c>
      <c r="AI187" s="219">
        <v>49011593.073846102</v>
      </c>
      <c r="AJ187" s="219">
        <v>48421085.194615297</v>
      </c>
      <c r="AK187" s="219">
        <v>48608595.183076903</v>
      </c>
      <c r="AL187" s="219">
        <v>48680261.683076903</v>
      </c>
      <c r="AM187" s="219">
        <v>48749991.530000001</v>
      </c>
      <c r="AN187" s="219">
        <v>48749991.530000001</v>
      </c>
      <c r="AO187" s="219">
        <v>48749991.530000001</v>
      </c>
      <c r="AP187" s="219">
        <v>48749991.530000001</v>
      </c>
      <c r="AQ187" s="219">
        <v>48749991.530000001</v>
      </c>
      <c r="AR187" s="219">
        <v>48749991.530000001</v>
      </c>
      <c r="AS187" s="219">
        <v>48749991.530000001</v>
      </c>
      <c r="AT187" s="219">
        <v>48749991.530000001</v>
      </c>
      <c r="AU187" s="219">
        <v>48749991.530000001</v>
      </c>
      <c r="AV187" s="219">
        <v>48749991.530000001</v>
      </c>
      <c r="AW187" s="219">
        <v>48749991.530000001</v>
      </c>
      <c r="AX187" s="219">
        <v>48749991.530000001</v>
      </c>
      <c r="AY187" s="219">
        <v>48749991.530000001</v>
      </c>
      <c r="AZ187" s="219">
        <v>48749991.530000001</v>
      </c>
      <c r="BA187" s="219">
        <v>48749991.530000001</v>
      </c>
      <c r="BB187" s="219">
        <v>48749991.530000001</v>
      </c>
      <c r="BC187" s="219">
        <v>48749991.530000001</v>
      </c>
      <c r="BD187" s="219">
        <v>48749991.530000001</v>
      </c>
      <c r="BE187" s="219">
        <v>48749991.530000001</v>
      </c>
      <c r="BF187" s="219">
        <v>48749991.530000001</v>
      </c>
      <c r="BG187" s="219">
        <v>48749991.530000001</v>
      </c>
      <c r="BH187" s="219">
        <v>48749991.530000001</v>
      </c>
      <c r="BI187" s="219">
        <v>48749991.530000001</v>
      </c>
      <c r="BJ187" s="219">
        <v>48749991.530000001</v>
      </c>
      <c r="BK187" s="219">
        <v>48749991.530000001</v>
      </c>
      <c r="BL187" s="219">
        <v>48749991.530000001</v>
      </c>
      <c r="BM187" s="219">
        <v>48749991.530000001</v>
      </c>
      <c r="BN187" s="219">
        <v>48749991.530000001</v>
      </c>
      <c r="BO187" s="219">
        <v>48749991.530000001</v>
      </c>
      <c r="BP187" s="219">
        <v>48749991.530000001</v>
      </c>
      <c r="BQ187" s="219">
        <v>48749991.530000001</v>
      </c>
      <c r="BR187" s="219">
        <v>48749991.530000001</v>
      </c>
      <c r="BS187" s="219">
        <v>48749991.530000001</v>
      </c>
      <c r="BT187" s="219">
        <v>48749991.530000001</v>
      </c>
      <c r="BU187" s="219">
        <v>48749991.530000001</v>
      </c>
      <c r="BV187" s="219">
        <v>48749991.530000001</v>
      </c>
      <c r="BW187" s="219">
        <v>48749991.530000001</v>
      </c>
      <c r="BX187" s="219">
        <v>48749991.530000001</v>
      </c>
      <c r="BY187" s="219">
        <v>48749991.530000001</v>
      </c>
      <c r="BZ187" s="219">
        <v>48749991.530000001</v>
      </c>
      <c r="CA187" s="219">
        <v>48749991.530000001</v>
      </c>
      <c r="CB187" s="219">
        <v>48749991.530000001</v>
      </c>
      <c r="CC187" s="219">
        <v>48749991.530000001</v>
      </c>
      <c r="CD187" s="219">
        <v>48749991.530000001</v>
      </c>
      <c r="CE187" s="219">
        <v>48749991.530000001</v>
      </c>
      <c r="CF187" s="219">
        <v>48749991.530000001</v>
      </c>
      <c r="CG187" s="219">
        <v>48749991.530000001</v>
      </c>
      <c r="CH187" s="219">
        <v>48749991.530000001</v>
      </c>
      <c r="CI187" s="219">
        <v>48749991.530000001</v>
      </c>
      <c r="CJ187" s="219">
        <v>48749991.530000001</v>
      </c>
      <c r="CK187" s="219">
        <v>48749991.530000001</v>
      </c>
      <c r="CL187" s="219">
        <v>48749991.530000001</v>
      </c>
      <c r="CM187" s="219">
        <v>48749991.530000001</v>
      </c>
      <c r="CN187" s="219">
        <v>48749991.530000001</v>
      </c>
    </row>
    <row r="188" spans="1:92" x14ac:dyDescent="0.2">
      <c r="A188" s="224" t="s">
        <v>465</v>
      </c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  <c r="Y188" s="248"/>
      <c r="Z188" s="248"/>
      <c r="AA188" s="248"/>
      <c r="AB188" s="219">
        <v>1665576980.1840999</v>
      </c>
      <c r="AC188" s="219">
        <v>1670517421.2129099</v>
      </c>
      <c r="AD188" s="219">
        <v>1678732513.2027199</v>
      </c>
      <c r="AE188" s="219">
        <v>1686827663.92135</v>
      </c>
      <c r="AF188" s="219">
        <v>1702831596.01823</v>
      </c>
      <c r="AG188" s="219">
        <v>1716605301.34442</v>
      </c>
      <c r="AH188" s="219">
        <v>1731538436.1128099</v>
      </c>
      <c r="AI188" s="219">
        <v>1746736988.0181201</v>
      </c>
      <c r="AJ188" s="219">
        <v>1763522979.97157</v>
      </c>
      <c r="AK188" s="219">
        <v>1779408965.1984501</v>
      </c>
      <c r="AL188" s="219">
        <v>1797216953.99353</v>
      </c>
      <c r="AM188" s="219">
        <v>1817695631.79421</v>
      </c>
      <c r="AN188" s="219">
        <v>1817695631.79421</v>
      </c>
      <c r="AO188" s="219">
        <v>1837693880.4785099</v>
      </c>
      <c r="AP188" s="219">
        <v>1857696617.87655</v>
      </c>
      <c r="AQ188" s="219">
        <v>1879014766.5871</v>
      </c>
      <c r="AR188" s="219">
        <v>1896742637.93471</v>
      </c>
      <c r="AS188" s="219">
        <v>1914474900.8864901</v>
      </c>
      <c r="AT188" s="219">
        <v>1925183439.21614</v>
      </c>
      <c r="AU188" s="219">
        <v>1934213672.7551301</v>
      </c>
      <c r="AV188" s="219">
        <v>1943228262.92468</v>
      </c>
      <c r="AW188" s="219">
        <v>1954151168.8148301</v>
      </c>
      <c r="AX188" s="219">
        <v>1963398475.29037</v>
      </c>
      <c r="AY188" s="219">
        <v>1973571191.0878</v>
      </c>
      <c r="AZ188" s="219">
        <v>1984525561.13834</v>
      </c>
      <c r="BA188" s="219">
        <v>1984525561.13834</v>
      </c>
      <c r="BB188" s="219">
        <v>1992551243.3761499</v>
      </c>
      <c r="BC188" s="219">
        <v>2000606544.7632599</v>
      </c>
      <c r="BD188" s="219">
        <v>2009999057.53613</v>
      </c>
      <c r="BE188" s="219">
        <v>2018110784.83109</v>
      </c>
      <c r="BF188" s="219">
        <v>2026252217.74964</v>
      </c>
      <c r="BG188" s="219">
        <v>2035727969.0631199</v>
      </c>
      <c r="BH188" s="219">
        <v>2043994385.8712399</v>
      </c>
      <c r="BI188" s="219">
        <v>2052295712.1581099</v>
      </c>
      <c r="BJ188" s="219">
        <v>2062639632.36689</v>
      </c>
      <c r="BK188" s="219">
        <v>2071094666.1831601</v>
      </c>
      <c r="BL188" s="219">
        <v>2079584230.9505899</v>
      </c>
      <c r="BM188" s="219">
        <v>2102053795.26724</v>
      </c>
      <c r="BN188" s="219">
        <v>2102053795.26724</v>
      </c>
      <c r="BO188" s="219">
        <v>2121946789.0193601</v>
      </c>
      <c r="BP188" s="219">
        <v>2141839799.6770899</v>
      </c>
      <c r="BQ188" s="219">
        <v>2162518290.4137502</v>
      </c>
      <c r="BR188" s="219">
        <v>2181890222.9539099</v>
      </c>
      <c r="BS188" s="219">
        <v>2201262224.9323101</v>
      </c>
      <c r="BT188" s="219">
        <v>2221294564.3206801</v>
      </c>
      <c r="BU188" s="219">
        <v>2240022376.58951</v>
      </c>
      <c r="BV188" s="219">
        <v>2258745396.8952498</v>
      </c>
      <c r="BW188" s="219">
        <v>2278675203.1395798</v>
      </c>
      <c r="BX188" s="219">
        <v>2296592922.2189999</v>
      </c>
      <c r="BY188" s="219">
        <v>2314505849.5002599</v>
      </c>
      <c r="BZ188" s="219">
        <v>2334004559.38308</v>
      </c>
      <c r="CA188" s="219">
        <v>2334004559.38308</v>
      </c>
      <c r="CB188" s="219">
        <v>2338598347.8796201</v>
      </c>
      <c r="CC188" s="219">
        <v>2343187502.2869902</v>
      </c>
      <c r="CD188" s="219">
        <v>2348383356.9660602</v>
      </c>
      <c r="CE188" s="219">
        <v>2352784757.2556601</v>
      </c>
      <c r="CF188" s="219">
        <v>2357177348.51018</v>
      </c>
      <c r="CG188" s="219">
        <v>2361998338.7168498</v>
      </c>
      <c r="CH188" s="219">
        <v>2366162515.1297402</v>
      </c>
      <c r="CI188" s="219">
        <v>2370332188.4012098</v>
      </c>
      <c r="CJ188" s="219">
        <v>2375363353.8548198</v>
      </c>
      <c r="CK188" s="219">
        <v>2379187088.6960702</v>
      </c>
      <c r="CL188" s="219">
        <v>2383018992.9090199</v>
      </c>
      <c r="CM188" s="219">
        <v>2391762400.2353101</v>
      </c>
      <c r="CN188" s="219">
        <v>2391762400.2353101</v>
      </c>
    </row>
    <row r="189" spans="1:92" x14ac:dyDescent="0.2">
      <c r="A189" s="224" t="s">
        <v>466</v>
      </c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  <c r="Y189" s="248"/>
      <c r="Z189" s="248"/>
      <c r="AA189" s="248"/>
      <c r="AB189" s="219">
        <v>1847541916.9941001</v>
      </c>
      <c r="AC189" s="219">
        <v>1853005470.96522</v>
      </c>
      <c r="AD189" s="219">
        <v>1861728599.4850199</v>
      </c>
      <c r="AE189" s="219">
        <v>1870260937.87673</v>
      </c>
      <c r="AF189" s="219">
        <v>1886447726.0113101</v>
      </c>
      <c r="AG189" s="219">
        <v>1900230892.1136501</v>
      </c>
      <c r="AH189" s="219">
        <v>1915015867.71205</v>
      </c>
      <c r="AI189" s="219">
        <v>1929791040.8412001</v>
      </c>
      <c r="AJ189" s="219">
        <v>1946061200.6861899</v>
      </c>
      <c r="AK189" s="219">
        <v>1962202881.3376801</v>
      </c>
      <c r="AL189" s="219">
        <v>1980148809.05968</v>
      </c>
      <c r="AM189" s="219">
        <v>2000764817.20421</v>
      </c>
      <c r="AN189" s="219">
        <v>2000764817.20421</v>
      </c>
      <c r="AO189" s="219">
        <v>2020763065.88851</v>
      </c>
      <c r="AP189" s="219">
        <v>2040765803.28655</v>
      </c>
      <c r="AQ189" s="219">
        <v>2062083951.9971001</v>
      </c>
      <c r="AR189" s="219">
        <v>2079811823.3447101</v>
      </c>
      <c r="AS189" s="219">
        <v>2097544086.29649</v>
      </c>
      <c r="AT189" s="219">
        <v>2108252624.6261401</v>
      </c>
      <c r="AU189" s="219">
        <v>2117282858.1651399</v>
      </c>
      <c r="AV189" s="219">
        <v>2126297448.3346801</v>
      </c>
      <c r="AW189" s="219">
        <v>2137220354.2248299</v>
      </c>
      <c r="AX189" s="219">
        <v>2146467660.7003701</v>
      </c>
      <c r="AY189" s="219">
        <v>2156640376.4977999</v>
      </c>
      <c r="AZ189" s="219">
        <v>2167594746.5483398</v>
      </c>
      <c r="BA189" s="219">
        <v>2167594746.5483398</v>
      </c>
      <c r="BB189" s="219">
        <v>2175620428.78615</v>
      </c>
      <c r="BC189" s="219">
        <v>2183675730.1732602</v>
      </c>
      <c r="BD189" s="219">
        <v>2193068242.9461298</v>
      </c>
      <c r="BE189" s="219">
        <v>2201179970.2410898</v>
      </c>
      <c r="BF189" s="219">
        <v>2209321403.1596398</v>
      </c>
      <c r="BG189" s="219">
        <v>2218797154.4731202</v>
      </c>
      <c r="BH189" s="219">
        <v>2227063571.28124</v>
      </c>
      <c r="BI189" s="219">
        <v>2235364897.56811</v>
      </c>
      <c r="BJ189" s="219">
        <v>2245708817.7768898</v>
      </c>
      <c r="BK189" s="219">
        <v>2254163851.5931602</v>
      </c>
      <c r="BL189" s="219">
        <v>2262653416.36059</v>
      </c>
      <c r="BM189" s="219">
        <v>2285122980.6772399</v>
      </c>
      <c r="BN189" s="219">
        <v>2285122980.6772399</v>
      </c>
      <c r="BO189" s="219">
        <v>2305015974.4293599</v>
      </c>
      <c r="BP189" s="219">
        <v>2324908985.08709</v>
      </c>
      <c r="BQ189" s="219">
        <v>2345587475.82375</v>
      </c>
      <c r="BR189" s="219">
        <v>2364959408.3639102</v>
      </c>
      <c r="BS189" s="219">
        <v>2384331410.34231</v>
      </c>
      <c r="BT189" s="219">
        <v>2404363749.73068</v>
      </c>
      <c r="BU189" s="219">
        <v>2423091561.9995098</v>
      </c>
      <c r="BV189" s="219">
        <v>2441814582.3052502</v>
      </c>
      <c r="BW189" s="219">
        <v>2461744388.5495801</v>
      </c>
      <c r="BX189" s="219">
        <v>2479662107.6290002</v>
      </c>
      <c r="BY189" s="219">
        <v>2497575034.9102602</v>
      </c>
      <c r="BZ189" s="219">
        <v>2517073744.7930799</v>
      </c>
      <c r="CA189" s="219">
        <v>2517073744.7930799</v>
      </c>
      <c r="CB189" s="219">
        <v>2521667533.2896199</v>
      </c>
      <c r="CC189" s="219">
        <v>2526256687.69699</v>
      </c>
      <c r="CD189" s="219">
        <v>2531452542.37606</v>
      </c>
      <c r="CE189" s="219">
        <v>2535853942.6656599</v>
      </c>
      <c r="CF189" s="219">
        <v>2540246533.9201798</v>
      </c>
      <c r="CG189" s="219">
        <v>2545067524.1268501</v>
      </c>
      <c r="CH189" s="219">
        <v>2549231700.5397401</v>
      </c>
      <c r="CI189" s="219">
        <v>2553401373.8112102</v>
      </c>
      <c r="CJ189" s="219">
        <v>2558432539.2648201</v>
      </c>
      <c r="CK189" s="219">
        <v>2562256274.10607</v>
      </c>
      <c r="CL189" s="219">
        <v>2566088178.3190198</v>
      </c>
      <c r="CM189" s="219">
        <v>2574831585.6453099</v>
      </c>
      <c r="CN189" s="219">
        <v>2574831585.6453099</v>
      </c>
    </row>
    <row r="190" spans="1:92" x14ac:dyDescent="0.2">
      <c r="A190" s="224" t="s">
        <v>467</v>
      </c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  <c r="Y190" s="248"/>
      <c r="Z190" s="248"/>
      <c r="AA190" s="248"/>
      <c r="AB190" s="219">
        <v>54919203.846153803</v>
      </c>
      <c r="AC190" s="219">
        <v>55110986.1538461</v>
      </c>
      <c r="AD190" s="219">
        <v>55296806.1538461</v>
      </c>
      <c r="AE190" s="219">
        <v>55478153.076922998</v>
      </c>
      <c r="AF190" s="219">
        <v>55656402.307692297</v>
      </c>
      <c r="AG190" s="219">
        <v>55823025.384615399</v>
      </c>
      <c r="AH190" s="219">
        <v>55898966.1538461</v>
      </c>
      <c r="AI190" s="219">
        <v>55941868.461538397</v>
      </c>
      <c r="AJ190" s="219">
        <v>55946023.846153803</v>
      </c>
      <c r="AK190" s="219">
        <v>55947395.384615399</v>
      </c>
      <c r="AL190" s="219">
        <v>55947463.846153803</v>
      </c>
      <c r="AM190" s="219">
        <v>55947461.1538461</v>
      </c>
      <c r="AN190" s="219">
        <v>55947461.1538461</v>
      </c>
      <c r="AO190" s="219">
        <v>55947492.307692297</v>
      </c>
      <c r="AP190" s="219">
        <v>55947523.461538397</v>
      </c>
      <c r="AQ190" s="219">
        <v>55947554.615384601</v>
      </c>
      <c r="AR190" s="219">
        <v>55947585.769230701</v>
      </c>
      <c r="AS190" s="219">
        <v>55947616.923076898</v>
      </c>
      <c r="AT190" s="219">
        <v>55947648.076922998</v>
      </c>
      <c r="AU190" s="219">
        <v>55947679.230769202</v>
      </c>
      <c r="AV190" s="219">
        <v>55947710.384615302</v>
      </c>
      <c r="AW190" s="219">
        <v>55947741.538461499</v>
      </c>
      <c r="AX190" s="219">
        <v>55947772.692307599</v>
      </c>
      <c r="AY190" s="219">
        <v>55947803.846153803</v>
      </c>
      <c r="AZ190" s="219">
        <v>56224890.400433801</v>
      </c>
      <c r="BA190" s="219">
        <v>56224890.400433801</v>
      </c>
      <c r="BB190" s="219">
        <v>56501945.800867699</v>
      </c>
      <c r="BC190" s="219">
        <v>56779001.2013015</v>
      </c>
      <c r="BD190" s="219">
        <v>57056056.601735398</v>
      </c>
      <c r="BE190" s="219">
        <v>57333112.002169199</v>
      </c>
      <c r="BF190" s="219">
        <v>57610167.402603</v>
      </c>
      <c r="BG190" s="219">
        <v>57887222.803036898</v>
      </c>
      <c r="BH190" s="219">
        <v>58164278.203470699</v>
      </c>
      <c r="BI190" s="219">
        <v>58441333.603904597</v>
      </c>
      <c r="BJ190" s="219">
        <v>58718389.004338399</v>
      </c>
      <c r="BK190" s="219">
        <v>58995444.404772297</v>
      </c>
      <c r="BL190" s="219">
        <v>59272499.805206098</v>
      </c>
      <c r="BM190" s="219">
        <v>59549555.205640003</v>
      </c>
      <c r="BN190" s="219">
        <v>59549555.205640003</v>
      </c>
      <c r="BO190" s="219">
        <v>59549555.205640003</v>
      </c>
      <c r="BP190" s="219">
        <v>59549555.205640003</v>
      </c>
      <c r="BQ190" s="219">
        <v>59549555.205640003</v>
      </c>
      <c r="BR190" s="219">
        <v>59549555.205640003</v>
      </c>
      <c r="BS190" s="219">
        <v>59549555.205640003</v>
      </c>
      <c r="BT190" s="219">
        <v>59549555.205640003</v>
      </c>
      <c r="BU190" s="219">
        <v>59549555.205640003</v>
      </c>
      <c r="BV190" s="219">
        <v>59549555.205640003</v>
      </c>
      <c r="BW190" s="219">
        <v>59549555.205640003</v>
      </c>
      <c r="BX190" s="219">
        <v>59549555.205640003</v>
      </c>
      <c r="BY190" s="219">
        <v>59549555.205640003</v>
      </c>
      <c r="BZ190" s="219">
        <v>59549555.205640003</v>
      </c>
      <c r="CA190" s="219">
        <v>59549555.205640003</v>
      </c>
      <c r="CB190" s="219">
        <v>59549555.205640003</v>
      </c>
      <c r="CC190" s="219">
        <v>59549555.205640003</v>
      </c>
      <c r="CD190" s="219">
        <v>59549555.205640003</v>
      </c>
      <c r="CE190" s="219">
        <v>59549555.205640003</v>
      </c>
      <c r="CF190" s="219">
        <v>59549555.205640003</v>
      </c>
      <c r="CG190" s="219">
        <v>59549555.205640003</v>
      </c>
      <c r="CH190" s="219">
        <v>59549555.205640003</v>
      </c>
      <c r="CI190" s="219">
        <v>59549555.205640003</v>
      </c>
      <c r="CJ190" s="219">
        <v>59549555.205640003</v>
      </c>
      <c r="CK190" s="219">
        <v>59549555.205640003</v>
      </c>
      <c r="CL190" s="219">
        <v>59549555.205640003</v>
      </c>
      <c r="CM190" s="219">
        <v>59549555.205640003</v>
      </c>
      <c r="CN190" s="219">
        <v>59549555.205640003</v>
      </c>
    </row>
    <row r="191" spans="1:92" x14ac:dyDescent="0.2">
      <c r="A191" s="224" t="s">
        <v>468</v>
      </c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48"/>
      <c r="X191" s="248"/>
      <c r="Y191" s="248"/>
      <c r="Z191" s="248"/>
      <c r="AA191" s="248"/>
      <c r="AB191" s="219">
        <v>82273676.923076898</v>
      </c>
      <c r="AC191" s="219">
        <v>82200446.923076898</v>
      </c>
      <c r="AD191" s="219">
        <v>82107763.846153796</v>
      </c>
      <c r="AE191" s="219">
        <v>82017800.769230694</v>
      </c>
      <c r="AF191" s="219">
        <v>81930384.615384594</v>
      </c>
      <c r="AG191" s="219">
        <v>81841353.846153796</v>
      </c>
      <c r="AH191" s="219">
        <v>81752260.769230694</v>
      </c>
      <c r="AI191" s="219">
        <v>81661270.769230694</v>
      </c>
      <c r="AJ191" s="219">
        <v>81578439.230769202</v>
      </c>
      <c r="AK191" s="219">
        <v>81497150</v>
      </c>
      <c r="AL191" s="219">
        <v>81415860.769230694</v>
      </c>
      <c r="AM191" s="219">
        <v>81443650</v>
      </c>
      <c r="AN191" s="219">
        <v>81443650</v>
      </c>
      <c r="AO191" s="219">
        <v>81443650</v>
      </c>
      <c r="AP191" s="219">
        <v>81443650</v>
      </c>
      <c r="AQ191" s="219">
        <v>81443650</v>
      </c>
      <c r="AR191" s="219">
        <v>81443650</v>
      </c>
      <c r="AS191" s="219">
        <v>81443650</v>
      </c>
      <c r="AT191" s="219">
        <v>81443650</v>
      </c>
      <c r="AU191" s="219">
        <v>81443650</v>
      </c>
      <c r="AV191" s="219">
        <v>81443650</v>
      </c>
      <c r="AW191" s="219">
        <v>81443650</v>
      </c>
      <c r="AX191" s="219">
        <v>81443650</v>
      </c>
      <c r="AY191" s="219">
        <v>81443650</v>
      </c>
      <c r="AZ191" s="219">
        <v>81443650</v>
      </c>
      <c r="BA191" s="219">
        <v>81443650</v>
      </c>
      <c r="BB191" s="219">
        <v>81443650</v>
      </c>
      <c r="BC191" s="219">
        <v>81443650</v>
      </c>
      <c r="BD191" s="219">
        <v>81443650</v>
      </c>
      <c r="BE191" s="219">
        <v>81443650</v>
      </c>
      <c r="BF191" s="219">
        <v>81443650</v>
      </c>
      <c r="BG191" s="219">
        <v>81443650</v>
      </c>
      <c r="BH191" s="219">
        <v>81443650</v>
      </c>
      <c r="BI191" s="219">
        <v>81443650</v>
      </c>
      <c r="BJ191" s="219">
        <v>81443650</v>
      </c>
      <c r="BK191" s="219">
        <v>81443650</v>
      </c>
      <c r="BL191" s="219">
        <v>81443650</v>
      </c>
      <c r="BM191" s="219">
        <v>81443650</v>
      </c>
      <c r="BN191" s="219">
        <v>81443650</v>
      </c>
      <c r="BO191" s="219">
        <v>81443650</v>
      </c>
      <c r="BP191" s="219">
        <v>81443650</v>
      </c>
      <c r="BQ191" s="219">
        <v>81443650</v>
      </c>
      <c r="BR191" s="219">
        <v>81443650</v>
      </c>
      <c r="BS191" s="219">
        <v>81443650</v>
      </c>
      <c r="BT191" s="219">
        <v>81443650</v>
      </c>
      <c r="BU191" s="219">
        <v>81443650</v>
      </c>
      <c r="BV191" s="219">
        <v>81443650</v>
      </c>
      <c r="BW191" s="219">
        <v>81443650</v>
      </c>
      <c r="BX191" s="219">
        <v>81443650</v>
      </c>
      <c r="BY191" s="219">
        <v>81443650</v>
      </c>
      <c r="BZ191" s="219">
        <v>81443650</v>
      </c>
      <c r="CA191" s="219">
        <v>81443650</v>
      </c>
      <c r="CB191" s="219">
        <v>81443650</v>
      </c>
      <c r="CC191" s="219">
        <v>81443650</v>
      </c>
      <c r="CD191" s="219">
        <v>81443650</v>
      </c>
      <c r="CE191" s="219">
        <v>81443650</v>
      </c>
      <c r="CF191" s="219">
        <v>81443650</v>
      </c>
      <c r="CG191" s="219">
        <v>81443650</v>
      </c>
      <c r="CH191" s="219">
        <v>81443650</v>
      </c>
      <c r="CI191" s="219">
        <v>81443650</v>
      </c>
      <c r="CJ191" s="219">
        <v>81443650</v>
      </c>
      <c r="CK191" s="219">
        <v>81443650</v>
      </c>
      <c r="CL191" s="219">
        <v>81443650</v>
      </c>
      <c r="CM191" s="219">
        <v>81443650</v>
      </c>
      <c r="CN191" s="219">
        <v>81443650</v>
      </c>
    </row>
    <row r="192" spans="1:92" x14ac:dyDescent="0.2">
      <c r="A192" s="224" t="s">
        <v>469</v>
      </c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  <c r="Y192" s="248"/>
      <c r="Z192" s="248"/>
      <c r="AA192" s="248"/>
      <c r="AB192" s="219">
        <v>1801296903.3791399</v>
      </c>
      <c r="AC192" s="219">
        <v>1813673301.9279101</v>
      </c>
      <c r="AD192" s="219">
        <v>1827711296.4981101</v>
      </c>
      <c r="AE192" s="219">
        <v>1841665708.04792</v>
      </c>
      <c r="AF192" s="219">
        <v>1854762416.28984</v>
      </c>
      <c r="AG192" s="219">
        <v>1869956031.3466201</v>
      </c>
      <c r="AH192" s="219">
        <v>1884306480.80566</v>
      </c>
      <c r="AI192" s="219">
        <v>1900089762.6599</v>
      </c>
      <c r="AJ192" s="219">
        <v>1917635663.7172301</v>
      </c>
      <c r="AK192" s="219">
        <v>1935536216.75703</v>
      </c>
      <c r="AL192" s="219">
        <v>1953836485.3745999</v>
      </c>
      <c r="AM192" s="219">
        <v>1972847816.2221401</v>
      </c>
      <c r="AN192" s="219">
        <v>1972847816.2221401</v>
      </c>
      <c r="AO192" s="219">
        <v>1988827752.50086</v>
      </c>
      <c r="AP192" s="219">
        <v>2014511923.7692299</v>
      </c>
      <c r="AQ192" s="219">
        <v>2042290431.28912</v>
      </c>
      <c r="AR192" s="219">
        <v>2068474503.39644</v>
      </c>
      <c r="AS192" s="219">
        <v>2094716956.8456299</v>
      </c>
      <c r="AT192" s="219">
        <v>2120756864.5209701</v>
      </c>
      <c r="AU192" s="219">
        <v>2146051875.6306801</v>
      </c>
      <c r="AV192" s="219">
        <v>2170958856.9812598</v>
      </c>
      <c r="AW192" s="219">
        <v>2196500970.53338</v>
      </c>
      <c r="AX192" s="219">
        <v>2228507308.7802501</v>
      </c>
      <c r="AY192" s="219">
        <v>2260565896.4881501</v>
      </c>
      <c r="AZ192" s="219">
        <v>2298402549.2189999</v>
      </c>
      <c r="BA192" s="219">
        <v>2298402549.2189999</v>
      </c>
      <c r="BB192" s="219">
        <v>2337543061.4493499</v>
      </c>
      <c r="BC192" s="219">
        <v>2376711060.0946102</v>
      </c>
      <c r="BD192" s="219">
        <v>2405025972.8336301</v>
      </c>
      <c r="BE192" s="219">
        <v>2432635839.1184502</v>
      </c>
      <c r="BF192" s="219">
        <v>2460197861.1893101</v>
      </c>
      <c r="BG192" s="219">
        <v>2489572649.0509801</v>
      </c>
      <c r="BH192" s="219">
        <v>2518498607.4986701</v>
      </c>
      <c r="BI192" s="219">
        <v>2547553371.9505401</v>
      </c>
      <c r="BJ192" s="219">
        <v>2577614875.17452</v>
      </c>
      <c r="BK192" s="219">
        <v>2607183336.5408802</v>
      </c>
      <c r="BL192" s="219">
        <v>2629503449.1756301</v>
      </c>
      <c r="BM192" s="219">
        <v>2652799292.6874299</v>
      </c>
      <c r="BN192" s="219">
        <v>2652799292.6874299</v>
      </c>
      <c r="BO192" s="219">
        <v>2671562652.75421</v>
      </c>
      <c r="BP192" s="219">
        <v>2687992118.6153598</v>
      </c>
      <c r="BQ192" s="219">
        <v>2706051891.49579</v>
      </c>
      <c r="BR192" s="219">
        <v>2722824145.4189401</v>
      </c>
      <c r="BS192" s="219">
        <v>2740518639.3807702</v>
      </c>
      <c r="BT192" s="219">
        <v>2759479676.8869801</v>
      </c>
      <c r="BU192" s="219">
        <v>2782541575.7214098</v>
      </c>
      <c r="BV192" s="219">
        <v>2805931837.0275402</v>
      </c>
      <c r="BW192" s="219">
        <v>2830638713.8162999</v>
      </c>
      <c r="BX192" s="219">
        <v>2854712676.2586398</v>
      </c>
      <c r="BY192" s="219">
        <v>2878980167.4001698</v>
      </c>
      <c r="BZ192" s="219">
        <v>2904402999.0199499</v>
      </c>
      <c r="CA192" s="219">
        <v>2904402999.0199499</v>
      </c>
      <c r="CB192" s="219">
        <v>2928735700.4553099</v>
      </c>
      <c r="CC192" s="219">
        <v>2951869969.0048299</v>
      </c>
      <c r="CD192" s="219">
        <v>2976019169.8715301</v>
      </c>
      <c r="CE192" s="219">
        <v>2998486797.39884</v>
      </c>
      <c r="CF192" s="219">
        <v>3021772960.3112998</v>
      </c>
      <c r="CG192" s="219">
        <v>3043415884.5559001</v>
      </c>
      <c r="CH192" s="219">
        <v>3070970616.0179601</v>
      </c>
      <c r="CI192" s="219">
        <v>3092972413.9779801</v>
      </c>
      <c r="CJ192" s="219">
        <v>3115952769.5552902</v>
      </c>
      <c r="CK192" s="219">
        <v>3140123363.3406401</v>
      </c>
      <c r="CL192" s="219">
        <v>3164421889.4006901</v>
      </c>
      <c r="CM192" s="219">
        <v>3189625944.1163301</v>
      </c>
      <c r="CN192" s="219">
        <v>3189625944.1163301</v>
      </c>
    </row>
    <row r="193" spans="1:92" x14ac:dyDescent="0.2">
      <c r="A193" s="224" t="s">
        <v>470</v>
      </c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48"/>
      <c r="X193" s="248"/>
      <c r="Y193" s="248"/>
      <c r="Z193" s="248"/>
      <c r="AA193" s="248"/>
      <c r="AB193" s="219">
        <v>850095370.241624</v>
      </c>
      <c r="AC193" s="219">
        <v>859957388.08820903</v>
      </c>
      <c r="AD193" s="219">
        <v>872518577.23388803</v>
      </c>
      <c r="AE193" s="219">
        <v>885022402.79041004</v>
      </c>
      <c r="AF193" s="219">
        <v>899790265.81916106</v>
      </c>
      <c r="AG193" s="219">
        <v>913293069.96063995</v>
      </c>
      <c r="AH193" s="219">
        <v>927810076.40058005</v>
      </c>
      <c r="AI193" s="219">
        <v>940522746.54681396</v>
      </c>
      <c r="AJ193" s="219">
        <v>953945063.07910097</v>
      </c>
      <c r="AK193" s="219">
        <v>966890444.21244895</v>
      </c>
      <c r="AL193" s="219">
        <v>978878015.76250398</v>
      </c>
      <c r="AM193" s="219">
        <v>991768399.44872701</v>
      </c>
      <c r="AN193" s="219">
        <v>991768399.44872701</v>
      </c>
      <c r="AO193" s="219">
        <v>1004387213.59934</v>
      </c>
      <c r="AP193" s="219">
        <v>1018243280.8752199</v>
      </c>
      <c r="AQ193" s="219">
        <v>1032870953.87339</v>
      </c>
      <c r="AR193" s="219">
        <v>1045264709.35704</v>
      </c>
      <c r="AS193" s="219">
        <v>1057685209.40641</v>
      </c>
      <c r="AT193" s="219">
        <v>1066522526.26307</v>
      </c>
      <c r="AU193" s="219">
        <v>1074997194.32323</v>
      </c>
      <c r="AV193" s="219">
        <v>1082006866.99933</v>
      </c>
      <c r="AW193" s="219">
        <v>1089314053.87854</v>
      </c>
      <c r="AX193" s="219">
        <v>1098025811.72332</v>
      </c>
      <c r="AY193" s="219">
        <v>1106762044.71946</v>
      </c>
      <c r="AZ193" s="219">
        <v>1122097320.46965</v>
      </c>
      <c r="BA193" s="219">
        <v>1122097320.46965</v>
      </c>
      <c r="BB193" s="219">
        <v>1138012145.3143499</v>
      </c>
      <c r="BC193" s="219">
        <v>1153951426.9786201</v>
      </c>
      <c r="BD193" s="219">
        <v>1169254672.36851</v>
      </c>
      <c r="BE193" s="219">
        <v>1184432733.1946299</v>
      </c>
      <c r="BF193" s="219">
        <v>1199599963.80565</v>
      </c>
      <c r="BG193" s="219">
        <v>1215559836.5909801</v>
      </c>
      <c r="BH193" s="219">
        <v>1231321046.1505899</v>
      </c>
      <c r="BI193" s="219">
        <v>1247154173.5414801</v>
      </c>
      <c r="BJ193" s="219">
        <v>1263471271.45346</v>
      </c>
      <c r="BK193" s="219">
        <v>1279568995.76069</v>
      </c>
      <c r="BL193" s="219">
        <v>1293906162.0064199</v>
      </c>
      <c r="BM193" s="219">
        <v>1308711474.34477</v>
      </c>
      <c r="BN193" s="219">
        <v>1308711474.34477</v>
      </c>
      <c r="BO193" s="219">
        <v>1317512791.5812399</v>
      </c>
      <c r="BP193" s="219">
        <v>1325277621.41763</v>
      </c>
      <c r="BQ193" s="219">
        <v>1333807579.36005</v>
      </c>
      <c r="BR193" s="219">
        <v>1341730392.5383999</v>
      </c>
      <c r="BS193" s="219">
        <v>1350099219.21118</v>
      </c>
      <c r="BT193" s="219">
        <v>1359056899.3034</v>
      </c>
      <c r="BU193" s="219">
        <v>1370133572.4289899</v>
      </c>
      <c r="BV193" s="219">
        <v>1381362725.2744401</v>
      </c>
      <c r="BW193" s="219">
        <v>1393208111.81778</v>
      </c>
      <c r="BX193" s="219">
        <v>1404754884.6393399</v>
      </c>
      <c r="BY193" s="219">
        <v>1416390977.1610301</v>
      </c>
      <c r="BZ193" s="219">
        <v>1428566419.10601</v>
      </c>
      <c r="CA193" s="219">
        <v>1428566419.10601</v>
      </c>
      <c r="CB193" s="219">
        <v>1440230373.70943</v>
      </c>
      <c r="CC193" s="219">
        <v>1451375556.88714</v>
      </c>
      <c r="CD193" s="219">
        <v>1463040107.3161099</v>
      </c>
      <c r="CE193" s="219">
        <v>1473958124.0495601</v>
      </c>
      <c r="CF193" s="219">
        <v>1485357700.48086</v>
      </c>
      <c r="CG193" s="219">
        <v>1496031480.36866</v>
      </c>
      <c r="CH193" s="219">
        <v>1508867383.5239201</v>
      </c>
      <c r="CI193" s="219">
        <v>1518960610.7429099</v>
      </c>
      <c r="CJ193" s="219">
        <v>1529797529.60394</v>
      </c>
      <c r="CK193" s="219">
        <v>1541487408.7174001</v>
      </c>
      <c r="CL193" s="219">
        <v>1553226968.3111801</v>
      </c>
      <c r="CM193" s="219">
        <v>1565380456.9102499</v>
      </c>
      <c r="CN193" s="219">
        <v>1565380456.9102499</v>
      </c>
    </row>
    <row r="194" spans="1:92" x14ac:dyDescent="0.2">
      <c r="A194" s="224" t="s">
        <v>471</v>
      </c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48"/>
      <c r="X194" s="248"/>
      <c r="Y194" s="248"/>
      <c r="Z194" s="248"/>
      <c r="AA194" s="248"/>
      <c r="AB194" s="219">
        <v>46568620.573846102</v>
      </c>
      <c r="AC194" s="219">
        <v>46428028.669999897</v>
      </c>
      <c r="AD194" s="219">
        <v>46287436.766153798</v>
      </c>
      <c r="AE194" s="219">
        <v>46145238.191538401</v>
      </c>
      <c r="AF194" s="219">
        <v>46003039.616922997</v>
      </c>
      <c r="AG194" s="219">
        <v>45860944.520000003</v>
      </c>
      <c r="AH194" s="219">
        <v>45718948.431538403</v>
      </c>
      <c r="AI194" s="219">
        <v>45577164.209230699</v>
      </c>
      <c r="AJ194" s="219">
        <v>45435379.986923002</v>
      </c>
      <c r="AK194" s="219">
        <v>45428690.816923</v>
      </c>
      <c r="AL194" s="219">
        <v>45425395.485384598</v>
      </c>
      <c r="AM194" s="219">
        <v>45422100.1538461</v>
      </c>
      <c r="AN194" s="219">
        <v>45422100.1538461</v>
      </c>
      <c r="AO194" s="219">
        <v>45418837.729999997</v>
      </c>
      <c r="AP194" s="219">
        <v>45418837.729999997</v>
      </c>
      <c r="AQ194" s="219">
        <v>45418837.729999997</v>
      </c>
      <c r="AR194" s="219">
        <v>45418837.729999997</v>
      </c>
      <c r="AS194" s="219">
        <v>45418837.729999997</v>
      </c>
      <c r="AT194" s="219">
        <v>45418837.729999997</v>
      </c>
      <c r="AU194" s="219">
        <v>45418837.729999997</v>
      </c>
      <c r="AV194" s="219">
        <v>45418837.729999997</v>
      </c>
      <c r="AW194" s="219">
        <v>45418837.729999997</v>
      </c>
      <c r="AX194" s="219">
        <v>45418837.729999997</v>
      </c>
      <c r="AY194" s="219">
        <v>45418837.729999997</v>
      </c>
      <c r="AZ194" s="219">
        <v>45418837.729999997</v>
      </c>
      <c r="BA194" s="219">
        <v>45418837.729999997</v>
      </c>
      <c r="BB194" s="219">
        <v>45418837.729999997</v>
      </c>
      <c r="BC194" s="219">
        <v>45418837.729999997</v>
      </c>
      <c r="BD194" s="219">
        <v>45418837.729999997</v>
      </c>
      <c r="BE194" s="219">
        <v>45418837.729999997</v>
      </c>
      <c r="BF194" s="219">
        <v>45418837.729999997</v>
      </c>
      <c r="BG194" s="219">
        <v>45418837.729999997</v>
      </c>
      <c r="BH194" s="219">
        <v>45418837.729999997</v>
      </c>
      <c r="BI194" s="219">
        <v>45418837.729999997</v>
      </c>
      <c r="BJ194" s="219">
        <v>45418837.729999997</v>
      </c>
      <c r="BK194" s="219">
        <v>45418837.729999997</v>
      </c>
      <c r="BL194" s="219">
        <v>45418837.729999997</v>
      </c>
      <c r="BM194" s="219">
        <v>45418837.729999997</v>
      </c>
      <c r="BN194" s="219">
        <v>45418837.729999997</v>
      </c>
      <c r="BO194" s="219">
        <v>45418837.729999997</v>
      </c>
      <c r="BP194" s="219">
        <v>45418837.729999997</v>
      </c>
      <c r="BQ194" s="219">
        <v>45418837.729999997</v>
      </c>
      <c r="BR194" s="219">
        <v>45418837.729999997</v>
      </c>
      <c r="BS194" s="219">
        <v>45418837.729999997</v>
      </c>
      <c r="BT194" s="219">
        <v>45418837.729999997</v>
      </c>
      <c r="BU194" s="219">
        <v>45418837.729999997</v>
      </c>
      <c r="BV194" s="219">
        <v>45418837.729999997</v>
      </c>
      <c r="BW194" s="219">
        <v>45418837.729999997</v>
      </c>
      <c r="BX194" s="219">
        <v>45418837.729999997</v>
      </c>
      <c r="BY194" s="219">
        <v>45418837.729999997</v>
      </c>
      <c r="BZ194" s="219">
        <v>45418837.729999997</v>
      </c>
      <c r="CA194" s="219">
        <v>45418837.729999997</v>
      </c>
      <c r="CB194" s="219">
        <v>45418837.729999997</v>
      </c>
      <c r="CC194" s="219">
        <v>45418837.729999997</v>
      </c>
      <c r="CD194" s="219">
        <v>45418837.729999997</v>
      </c>
      <c r="CE194" s="219">
        <v>45418837.729999997</v>
      </c>
      <c r="CF194" s="219">
        <v>45418837.729999997</v>
      </c>
      <c r="CG194" s="219">
        <v>45418837.729999997</v>
      </c>
      <c r="CH194" s="219">
        <v>45418837.729999997</v>
      </c>
      <c r="CI194" s="219">
        <v>45418837.729999997</v>
      </c>
      <c r="CJ194" s="219">
        <v>45418837.729999997</v>
      </c>
      <c r="CK194" s="219">
        <v>45418837.729999997</v>
      </c>
      <c r="CL194" s="219">
        <v>45418837.729999997</v>
      </c>
      <c r="CM194" s="219">
        <v>45418837.729999997</v>
      </c>
      <c r="CN194" s="219">
        <v>45418837.729999997</v>
      </c>
    </row>
    <row r="195" spans="1:92" x14ac:dyDescent="0.2">
      <c r="A195" s="224" t="s">
        <v>472</v>
      </c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  <c r="Y195" s="248"/>
      <c r="Z195" s="248"/>
      <c r="AA195" s="248"/>
      <c r="AB195" s="219">
        <v>896663990.81546998</v>
      </c>
      <c r="AC195" s="219">
        <v>906385416.75820899</v>
      </c>
      <c r="AD195" s="219">
        <v>918806014.00004196</v>
      </c>
      <c r="AE195" s="219">
        <v>931167640.98194897</v>
      </c>
      <c r="AF195" s="219">
        <v>945793305.43608403</v>
      </c>
      <c r="AG195" s="219">
        <v>959154014.48064005</v>
      </c>
      <c r="AH195" s="219">
        <v>973529024.83211899</v>
      </c>
      <c r="AI195" s="219">
        <v>986099910.75604498</v>
      </c>
      <c r="AJ195" s="219">
        <v>999380443.06602395</v>
      </c>
      <c r="AK195" s="219">
        <v>1012319135.02937</v>
      </c>
      <c r="AL195" s="219">
        <v>1024303411.24788</v>
      </c>
      <c r="AM195" s="219">
        <v>1037190499.6025701</v>
      </c>
      <c r="AN195" s="219">
        <v>1037190499.6025701</v>
      </c>
      <c r="AO195" s="219">
        <v>1049806051.32934</v>
      </c>
      <c r="AP195" s="219">
        <v>1063662118.60522</v>
      </c>
      <c r="AQ195" s="219">
        <v>1078289791.60339</v>
      </c>
      <c r="AR195" s="219">
        <v>1090683547.0870399</v>
      </c>
      <c r="AS195" s="219">
        <v>1103104047.13641</v>
      </c>
      <c r="AT195" s="219">
        <v>1111941363.9930699</v>
      </c>
      <c r="AU195" s="219">
        <v>1120416032.05323</v>
      </c>
      <c r="AV195" s="219">
        <v>1127425704.7293301</v>
      </c>
      <c r="AW195" s="219">
        <v>1134732891.6085401</v>
      </c>
      <c r="AX195" s="219">
        <v>1143444649.45332</v>
      </c>
      <c r="AY195" s="219">
        <v>1152180882.44946</v>
      </c>
      <c r="AZ195" s="219">
        <v>1167516158.19965</v>
      </c>
      <c r="BA195" s="219">
        <v>1167516158.19965</v>
      </c>
      <c r="BB195" s="219">
        <v>1183430983.0443499</v>
      </c>
      <c r="BC195" s="219">
        <v>1199370264.7086201</v>
      </c>
      <c r="BD195" s="219">
        <v>1214673510.09851</v>
      </c>
      <c r="BE195" s="219">
        <v>1229851570.9246299</v>
      </c>
      <c r="BF195" s="219">
        <v>1245018801.53565</v>
      </c>
      <c r="BG195" s="219">
        <v>1260978674.3209801</v>
      </c>
      <c r="BH195" s="219">
        <v>1276739883.88059</v>
      </c>
      <c r="BI195" s="219">
        <v>1292573011.2714801</v>
      </c>
      <c r="BJ195" s="219">
        <v>1308890109.18346</v>
      </c>
      <c r="BK195" s="219">
        <v>1324987833.49069</v>
      </c>
      <c r="BL195" s="219">
        <v>1339324999.7364199</v>
      </c>
      <c r="BM195" s="219">
        <v>1354130312.07477</v>
      </c>
      <c r="BN195" s="219">
        <v>1354130312.07477</v>
      </c>
      <c r="BO195" s="219">
        <v>1362931629.31124</v>
      </c>
      <c r="BP195" s="219">
        <v>1370696459.14763</v>
      </c>
      <c r="BQ195" s="219">
        <v>1379226417.09005</v>
      </c>
      <c r="BR195" s="219">
        <v>1387149230.2684</v>
      </c>
      <c r="BS195" s="219">
        <v>1395518056.94118</v>
      </c>
      <c r="BT195" s="219">
        <v>1404475737.0334001</v>
      </c>
      <c r="BU195" s="219">
        <v>1415552410.1589899</v>
      </c>
      <c r="BV195" s="219">
        <v>1426781563.0044401</v>
      </c>
      <c r="BW195" s="219">
        <v>1438626949.54778</v>
      </c>
      <c r="BX195" s="219">
        <v>1450173722.3693399</v>
      </c>
      <c r="BY195" s="219">
        <v>1461809814.8910301</v>
      </c>
      <c r="BZ195" s="219">
        <v>1473985256.83601</v>
      </c>
      <c r="CA195" s="219">
        <v>1473985256.83601</v>
      </c>
      <c r="CB195" s="219">
        <v>1485649211.43943</v>
      </c>
      <c r="CC195" s="219">
        <v>1496794394.6171401</v>
      </c>
      <c r="CD195" s="219">
        <v>1508458945.0461099</v>
      </c>
      <c r="CE195" s="219">
        <v>1519376961.7795601</v>
      </c>
      <c r="CF195" s="219">
        <v>1530776538.21086</v>
      </c>
      <c r="CG195" s="219">
        <v>1541450318.09866</v>
      </c>
      <c r="CH195" s="219">
        <v>1554286221.2539201</v>
      </c>
      <c r="CI195" s="219">
        <v>1564379448.4729099</v>
      </c>
      <c r="CJ195" s="219">
        <v>1575216367.33394</v>
      </c>
      <c r="CK195" s="219">
        <v>1586906246.4474001</v>
      </c>
      <c r="CL195" s="219">
        <v>1598645806.0411799</v>
      </c>
      <c r="CM195" s="219">
        <v>1610799294.64025</v>
      </c>
      <c r="CN195" s="219">
        <v>1610799294.64025</v>
      </c>
    </row>
    <row r="196" spans="1:92" x14ac:dyDescent="0.2">
      <c r="A196" s="224" t="s">
        <v>473</v>
      </c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  <c r="V196" s="248"/>
      <c r="W196" s="248"/>
      <c r="X196" s="248"/>
      <c r="Y196" s="248"/>
      <c r="Z196" s="248"/>
      <c r="AA196" s="248"/>
      <c r="AB196" s="219">
        <v>41632474.615384601</v>
      </c>
      <c r="AC196" s="219">
        <v>41613011.538461499</v>
      </c>
      <c r="AD196" s="219">
        <v>41591796.923076898</v>
      </c>
      <c r="AE196" s="219">
        <v>41568795.384615302</v>
      </c>
      <c r="AF196" s="219">
        <v>41544006.923076898</v>
      </c>
      <c r="AG196" s="219">
        <v>41518585.384615302</v>
      </c>
      <c r="AH196" s="219">
        <v>41491376.923076898</v>
      </c>
      <c r="AI196" s="219">
        <v>41462381.538461499</v>
      </c>
      <c r="AJ196" s="219">
        <v>41431071.538461499</v>
      </c>
      <c r="AK196" s="219">
        <v>41405622.307692297</v>
      </c>
      <c r="AL196" s="219">
        <v>41378374.615384601</v>
      </c>
      <c r="AM196" s="219">
        <v>41349339.999999903</v>
      </c>
      <c r="AN196" s="219">
        <v>41349339.999999903</v>
      </c>
      <c r="AO196" s="219">
        <v>41326109.999999903</v>
      </c>
      <c r="AP196" s="219">
        <v>41302879.999999903</v>
      </c>
      <c r="AQ196" s="219">
        <v>41279649.999999903</v>
      </c>
      <c r="AR196" s="219">
        <v>41256419.999999903</v>
      </c>
      <c r="AS196" s="219">
        <v>41233189.999999903</v>
      </c>
      <c r="AT196" s="219">
        <v>41209959.999999903</v>
      </c>
      <c r="AU196" s="219">
        <v>41186729.999999903</v>
      </c>
      <c r="AV196" s="219">
        <v>41163499.999999903</v>
      </c>
      <c r="AW196" s="219">
        <v>41140269.999999903</v>
      </c>
      <c r="AX196" s="219">
        <v>41117039.999999903</v>
      </c>
      <c r="AY196" s="219">
        <v>41093809.999999903</v>
      </c>
      <c r="AZ196" s="219">
        <v>41070579.999999903</v>
      </c>
      <c r="BA196" s="219">
        <v>41070579.999999903</v>
      </c>
      <c r="BB196" s="219">
        <v>41047349.999999903</v>
      </c>
      <c r="BC196" s="219">
        <v>41024119.999999903</v>
      </c>
      <c r="BD196" s="219">
        <v>41000889.999999903</v>
      </c>
      <c r="BE196" s="219">
        <v>40977659.999999903</v>
      </c>
      <c r="BF196" s="219">
        <v>40954429.999999903</v>
      </c>
      <c r="BG196" s="219">
        <v>40931199.999999903</v>
      </c>
      <c r="BH196" s="219">
        <v>40907969.999999903</v>
      </c>
      <c r="BI196" s="219">
        <v>40884739.999999903</v>
      </c>
      <c r="BJ196" s="219">
        <v>40861509.999999903</v>
      </c>
      <c r="BK196" s="219">
        <v>40838279.999999903</v>
      </c>
      <c r="BL196" s="219">
        <v>40815049.999999903</v>
      </c>
      <c r="BM196" s="219">
        <v>40791819.999999903</v>
      </c>
      <c r="BN196" s="219">
        <v>40791819.999999903</v>
      </c>
      <c r="BO196" s="219">
        <v>40768589.999999799</v>
      </c>
      <c r="BP196" s="219">
        <v>40745359.999999903</v>
      </c>
      <c r="BQ196" s="219">
        <v>40722129.999999799</v>
      </c>
      <c r="BR196" s="219">
        <v>40698899.999999799</v>
      </c>
      <c r="BS196" s="219">
        <v>40675669.999999799</v>
      </c>
      <c r="BT196" s="219">
        <v>40652439.999999799</v>
      </c>
      <c r="BU196" s="219">
        <v>40629209.999999799</v>
      </c>
      <c r="BV196" s="219">
        <v>40605979.999999799</v>
      </c>
      <c r="BW196" s="219">
        <v>40582749.999999799</v>
      </c>
      <c r="BX196" s="219">
        <v>40559519.999999799</v>
      </c>
      <c r="BY196" s="219">
        <v>40536289.999999799</v>
      </c>
      <c r="BZ196" s="219">
        <v>40513059.999999799</v>
      </c>
      <c r="CA196" s="219">
        <v>40513059.999999799</v>
      </c>
      <c r="CB196" s="219">
        <v>40489829.999999799</v>
      </c>
      <c r="CC196" s="219">
        <v>40466599.999999799</v>
      </c>
      <c r="CD196" s="219">
        <v>40443369.999999799</v>
      </c>
      <c r="CE196" s="219">
        <v>40420139.999999799</v>
      </c>
      <c r="CF196" s="219">
        <v>40396909.999999799</v>
      </c>
      <c r="CG196" s="219">
        <v>40373679.999999799</v>
      </c>
      <c r="CH196" s="219">
        <v>40350449.999999799</v>
      </c>
      <c r="CI196" s="219">
        <v>40327219.999999799</v>
      </c>
      <c r="CJ196" s="219">
        <v>40303989.999999799</v>
      </c>
      <c r="CK196" s="219">
        <v>40280759.999999799</v>
      </c>
      <c r="CL196" s="219">
        <v>40257529.999999799</v>
      </c>
      <c r="CM196" s="219">
        <v>40234299.999999799</v>
      </c>
      <c r="CN196" s="219">
        <v>40234299.999999799</v>
      </c>
    </row>
    <row r="197" spans="1:92" x14ac:dyDescent="0.2">
      <c r="A197" s="224" t="s">
        <v>474</v>
      </c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  <c r="Y197" s="248"/>
      <c r="Z197" s="248"/>
      <c r="AA197" s="248"/>
      <c r="AB197" s="219">
        <v>85988296.1538461</v>
      </c>
      <c r="AC197" s="219">
        <v>86243273.846153796</v>
      </c>
      <c r="AD197" s="219">
        <v>86498251.538461506</v>
      </c>
      <c r="AE197" s="219">
        <v>86753229.230769202</v>
      </c>
      <c r="AF197" s="219">
        <v>87008206.923076898</v>
      </c>
      <c r="AG197" s="219">
        <v>87263184.615384594</v>
      </c>
      <c r="AH197" s="219">
        <v>87518162.307692304</v>
      </c>
      <c r="AI197" s="219">
        <v>87773139.999999896</v>
      </c>
      <c r="AJ197" s="219">
        <v>87773139.999999896</v>
      </c>
      <c r="AK197" s="219">
        <v>87773139.999999896</v>
      </c>
      <c r="AL197" s="219">
        <v>87773139.999999896</v>
      </c>
      <c r="AM197" s="219">
        <v>87773139.999999896</v>
      </c>
      <c r="AN197" s="219">
        <v>87773139.999999896</v>
      </c>
      <c r="AO197" s="219">
        <v>87773139.999999896</v>
      </c>
      <c r="AP197" s="219">
        <v>87773139.999999896</v>
      </c>
      <c r="AQ197" s="219">
        <v>87773139.999999896</v>
      </c>
      <c r="AR197" s="219">
        <v>87773139.999999896</v>
      </c>
      <c r="AS197" s="219">
        <v>87773139.999999896</v>
      </c>
      <c r="AT197" s="219">
        <v>87773139.999999896</v>
      </c>
      <c r="AU197" s="219">
        <v>87773139.999999896</v>
      </c>
      <c r="AV197" s="219">
        <v>87773139.999999896</v>
      </c>
      <c r="AW197" s="219">
        <v>87773139.999999896</v>
      </c>
      <c r="AX197" s="219">
        <v>87773139.999999896</v>
      </c>
      <c r="AY197" s="219">
        <v>87773139.999999896</v>
      </c>
      <c r="AZ197" s="219">
        <v>87773139.999999896</v>
      </c>
      <c r="BA197" s="219">
        <v>87773139.999999896</v>
      </c>
      <c r="BB197" s="219">
        <v>87773139.999999896</v>
      </c>
      <c r="BC197" s="219">
        <v>87773139.999999896</v>
      </c>
      <c r="BD197" s="219">
        <v>87773139.999999896</v>
      </c>
      <c r="BE197" s="219">
        <v>87773139.999999896</v>
      </c>
      <c r="BF197" s="219">
        <v>87773139.999999896</v>
      </c>
      <c r="BG197" s="219">
        <v>87773139.999999896</v>
      </c>
      <c r="BH197" s="219">
        <v>87773139.999999896</v>
      </c>
      <c r="BI197" s="219">
        <v>87773139.999999896</v>
      </c>
      <c r="BJ197" s="219">
        <v>87773139.999999896</v>
      </c>
      <c r="BK197" s="219">
        <v>87773139.999999896</v>
      </c>
      <c r="BL197" s="219">
        <v>87773139.999999896</v>
      </c>
      <c r="BM197" s="219">
        <v>87773139.999999896</v>
      </c>
      <c r="BN197" s="219">
        <v>87773139.999999896</v>
      </c>
      <c r="BO197" s="219">
        <v>87773139.999999896</v>
      </c>
      <c r="BP197" s="219">
        <v>87773139.999999896</v>
      </c>
      <c r="BQ197" s="219">
        <v>87773139.999999896</v>
      </c>
      <c r="BR197" s="219">
        <v>87773139.999999896</v>
      </c>
      <c r="BS197" s="219">
        <v>87773139.999999896</v>
      </c>
      <c r="BT197" s="219">
        <v>87773139.999999896</v>
      </c>
      <c r="BU197" s="219">
        <v>87773139.999999896</v>
      </c>
      <c r="BV197" s="219">
        <v>87773139.999999896</v>
      </c>
      <c r="BW197" s="219">
        <v>87773139.999999896</v>
      </c>
      <c r="BX197" s="219">
        <v>87773139.999999896</v>
      </c>
      <c r="BY197" s="219">
        <v>87773139.999999896</v>
      </c>
      <c r="BZ197" s="219">
        <v>87773139.999999896</v>
      </c>
      <c r="CA197" s="219">
        <v>87773139.999999896</v>
      </c>
      <c r="CB197" s="219">
        <v>87773139.999999896</v>
      </c>
      <c r="CC197" s="219">
        <v>87773139.999999896</v>
      </c>
      <c r="CD197" s="219">
        <v>87773139.999999896</v>
      </c>
      <c r="CE197" s="219">
        <v>87773139.999999896</v>
      </c>
      <c r="CF197" s="219">
        <v>87773139.999999896</v>
      </c>
      <c r="CG197" s="219">
        <v>87773139.999999896</v>
      </c>
      <c r="CH197" s="219">
        <v>87773139.999999896</v>
      </c>
      <c r="CI197" s="219">
        <v>87773139.999999896</v>
      </c>
      <c r="CJ197" s="219">
        <v>87773139.999999896</v>
      </c>
      <c r="CK197" s="219">
        <v>87773139.999999896</v>
      </c>
      <c r="CL197" s="219">
        <v>87773139.999999896</v>
      </c>
      <c r="CM197" s="219">
        <v>87773139.999999896</v>
      </c>
      <c r="CN197" s="219">
        <v>87773139.999999896</v>
      </c>
    </row>
    <row r="198" spans="1:92" x14ac:dyDescent="0.2">
      <c r="A198" s="224" t="s">
        <v>475</v>
      </c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  <c r="Y198" s="248"/>
      <c r="Z198" s="248"/>
      <c r="AA198" s="248"/>
      <c r="AB198" s="219">
        <v>49871010</v>
      </c>
      <c r="AC198" s="219">
        <v>49871010</v>
      </c>
      <c r="AD198" s="219">
        <v>49871010</v>
      </c>
      <c r="AE198" s="219">
        <v>49871010</v>
      </c>
      <c r="AF198" s="219">
        <v>49871010</v>
      </c>
      <c r="AG198" s="219">
        <v>49871010</v>
      </c>
      <c r="AH198" s="219">
        <v>49871010</v>
      </c>
      <c r="AI198" s="219">
        <v>49871010</v>
      </c>
      <c r="AJ198" s="219">
        <v>49871010</v>
      </c>
      <c r="AK198" s="219">
        <v>49871010</v>
      </c>
      <c r="AL198" s="219">
        <v>49871010</v>
      </c>
      <c r="AM198" s="219">
        <v>49871010</v>
      </c>
      <c r="AN198" s="219">
        <v>49871010</v>
      </c>
      <c r="AO198" s="219">
        <v>49871010</v>
      </c>
      <c r="AP198" s="219">
        <v>49871010</v>
      </c>
      <c r="AQ198" s="219">
        <v>49871010</v>
      </c>
      <c r="AR198" s="219">
        <v>49871010</v>
      </c>
      <c r="AS198" s="219">
        <v>49871010</v>
      </c>
      <c r="AT198" s="219">
        <v>49871010</v>
      </c>
      <c r="AU198" s="219">
        <v>49871010</v>
      </c>
      <c r="AV198" s="219">
        <v>49871010</v>
      </c>
      <c r="AW198" s="219">
        <v>49871010</v>
      </c>
      <c r="AX198" s="219">
        <v>49871010</v>
      </c>
      <c r="AY198" s="219">
        <v>49871010</v>
      </c>
      <c r="AZ198" s="219">
        <v>49871010</v>
      </c>
      <c r="BA198" s="219">
        <v>49871010</v>
      </c>
      <c r="BB198" s="219">
        <v>49871010</v>
      </c>
      <c r="BC198" s="219">
        <v>49871010</v>
      </c>
      <c r="BD198" s="219">
        <v>49871010</v>
      </c>
      <c r="BE198" s="219">
        <v>49871010</v>
      </c>
      <c r="BF198" s="219">
        <v>49871010</v>
      </c>
      <c r="BG198" s="219">
        <v>49871010</v>
      </c>
      <c r="BH198" s="219">
        <v>49871010</v>
      </c>
      <c r="BI198" s="219">
        <v>49871010</v>
      </c>
      <c r="BJ198" s="219">
        <v>49871010</v>
      </c>
      <c r="BK198" s="219">
        <v>49871010</v>
      </c>
      <c r="BL198" s="219">
        <v>49871010</v>
      </c>
      <c r="BM198" s="219">
        <v>49871010</v>
      </c>
      <c r="BN198" s="219">
        <v>49871010</v>
      </c>
      <c r="BO198" s="219">
        <v>49871010</v>
      </c>
      <c r="BP198" s="219">
        <v>49871010</v>
      </c>
      <c r="BQ198" s="219">
        <v>49871010</v>
      </c>
      <c r="BR198" s="219">
        <v>49871010</v>
      </c>
      <c r="BS198" s="219">
        <v>49871010</v>
      </c>
      <c r="BT198" s="219">
        <v>49871010</v>
      </c>
      <c r="BU198" s="219">
        <v>49871010</v>
      </c>
      <c r="BV198" s="219">
        <v>49871010</v>
      </c>
      <c r="BW198" s="219">
        <v>49871010</v>
      </c>
      <c r="BX198" s="219">
        <v>49871010</v>
      </c>
      <c r="BY198" s="219">
        <v>49871010</v>
      </c>
      <c r="BZ198" s="219">
        <v>49871010</v>
      </c>
      <c r="CA198" s="219">
        <v>49871010</v>
      </c>
      <c r="CB198" s="219">
        <v>49871010</v>
      </c>
      <c r="CC198" s="219">
        <v>49871010</v>
      </c>
      <c r="CD198" s="219">
        <v>49871010</v>
      </c>
      <c r="CE198" s="219">
        <v>49871010</v>
      </c>
      <c r="CF198" s="219">
        <v>49871010</v>
      </c>
      <c r="CG198" s="219">
        <v>49871010</v>
      </c>
      <c r="CH198" s="219">
        <v>49871010</v>
      </c>
      <c r="CI198" s="219">
        <v>49871010</v>
      </c>
      <c r="CJ198" s="219">
        <v>49871010</v>
      </c>
      <c r="CK198" s="219">
        <v>49871010</v>
      </c>
      <c r="CL198" s="219">
        <v>49871010</v>
      </c>
      <c r="CM198" s="219">
        <v>49871010</v>
      </c>
      <c r="CN198" s="219">
        <v>49871010</v>
      </c>
    </row>
    <row r="199" spans="1:92" x14ac:dyDescent="0.2">
      <c r="A199" s="223" t="s">
        <v>476</v>
      </c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  <c r="Y199" s="248"/>
      <c r="Z199" s="248"/>
      <c r="AA199" s="248"/>
      <c r="AB199" s="219">
        <v>0</v>
      </c>
      <c r="AC199" s="219">
        <v>0</v>
      </c>
      <c r="AD199" s="219">
        <v>0</v>
      </c>
      <c r="AE199" s="219">
        <v>0</v>
      </c>
      <c r="AF199" s="219">
        <v>0</v>
      </c>
      <c r="AG199" s="219">
        <v>0</v>
      </c>
      <c r="AH199" s="219">
        <v>0</v>
      </c>
      <c r="AI199" s="219">
        <v>0</v>
      </c>
      <c r="AJ199" s="219">
        <v>0</v>
      </c>
      <c r="AK199" s="219">
        <v>0</v>
      </c>
      <c r="AL199" s="219">
        <v>0</v>
      </c>
      <c r="AM199" s="219">
        <v>0</v>
      </c>
      <c r="AN199" s="219">
        <v>0</v>
      </c>
      <c r="AO199" s="219">
        <v>0</v>
      </c>
      <c r="AP199" s="219">
        <v>0</v>
      </c>
      <c r="AQ199" s="219">
        <v>0</v>
      </c>
      <c r="AR199" s="219">
        <v>0</v>
      </c>
      <c r="AS199" s="219">
        <v>0</v>
      </c>
      <c r="AT199" s="219">
        <v>0</v>
      </c>
      <c r="AU199" s="219">
        <v>0</v>
      </c>
      <c r="AV199" s="219">
        <v>0</v>
      </c>
      <c r="AW199" s="219">
        <v>0</v>
      </c>
      <c r="AX199" s="219">
        <v>0</v>
      </c>
      <c r="AY199" s="219">
        <v>0</v>
      </c>
      <c r="AZ199" s="219">
        <v>0</v>
      </c>
      <c r="BA199" s="219">
        <v>0</v>
      </c>
      <c r="BB199" s="219">
        <v>0</v>
      </c>
      <c r="BC199" s="219">
        <v>0</v>
      </c>
      <c r="BD199" s="219">
        <v>0</v>
      </c>
      <c r="BE199" s="219">
        <v>0</v>
      </c>
      <c r="BF199" s="219">
        <v>0</v>
      </c>
      <c r="BG199" s="219">
        <v>0</v>
      </c>
      <c r="BH199" s="219">
        <v>0</v>
      </c>
      <c r="BI199" s="219">
        <v>0</v>
      </c>
      <c r="BJ199" s="219">
        <v>0</v>
      </c>
      <c r="BK199" s="219">
        <v>0</v>
      </c>
      <c r="BL199" s="219">
        <v>0</v>
      </c>
      <c r="BM199" s="219">
        <v>0</v>
      </c>
      <c r="BN199" s="219">
        <v>0</v>
      </c>
      <c r="BO199" s="219">
        <v>0</v>
      </c>
      <c r="BP199" s="219">
        <v>0</v>
      </c>
      <c r="BQ199" s="219">
        <v>0</v>
      </c>
      <c r="BR199" s="219">
        <v>0</v>
      </c>
      <c r="BS199" s="219">
        <v>0</v>
      </c>
      <c r="BT199" s="219">
        <v>0</v>
      </c>
      <c r="BU199" s="219">
        <v>0</v>
      </c>
      <c r="BV199" s="219">
        <v>0</v>
      </c>
      <c r="BW199" s="219">
        <v>0</v>
      </c>
      <c r="BX199" s="219">
        <v>0</v>
      </c>
      <c r="BY199" s="219">
        <v>0</v>
      </c>
      <c r="BZ199" s="219">
        <v>0</v>
      </c>
      <c r="CA199" s="219">
        <v>0</v>
      </c>
      <c r="CB199" s="219">
        <v>0</v>
      </c>
      <c r="CC199" s="219">
        <v>0</v>
      </c>
      <c r="CD199" s="219">
        <v>0</v>
      </c>
      <c r="CE199" s="219">
        <v>0</v>
      </c>
      <c r="CF199" s="219">
        <v>0</v>
      </c>
      <c r="CG199" s="219">
        <v>0</v>
      </c>
      <c r="CH199" s="219">
        <v>0</v>
      </c>
      <c r="CI199" s="219">
        <v>0</v>
      </c>
      <c r="CJ199" s="219">
        <v>0</v>
      </c>
      <c r="CK199" s="219">
        <v>0</v>
      </c>
      <c r="CL199" s="219">
        <v>0</v>
      </c>
      <c r="CM199" s="219">
        <v>0</v>
      </c>
      <c r="CN199" s="219">
        <v>0</v>
      </c>
    </row>
    <row r="200" spans="1:92" x14ac:dyDescent="0.2">
      <c r="A200" s="224" t="s">
        <v>477</v>
      </c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  <c r="Y200" s="248"/>
      <c r="Z200" s="248"/>
      <c r="AA200" s="248"/>
      <c r="AB200" s="219">
        <v>147109.57153846099</v>
      </c>
      <c r="AC200" s="219">
        <v>132083.21</v>
      </c>
      <c r="AD200" s="219">
        <v>117494.22</v>
      </c>
      <c r="AE200" s="219">
        <v>102888.652307692</v>
      </c>
      <c r="AF200" s="219">
        <v>88280.056923076903</v>
      </c>
      <c r="AG200" s="219">
        <v>73671.461538461503</v>
      </c>
      <c r="AH200" s="219">
        <v>59062.866153846102</v>
      </c>
      <c r="AI200" s="219">
        <v>44454.270769230701</v>
      </c>
      <c r="AJ200" s="219">
        <v>29845.675384615301</v>
      </c>
      <c r="AK200" s="219">
        <v>15237.08</v>
      </c>
      <c r="AL200" s="219">
        <v>628.48461538461504</v>
      </c>
      <c r="AM200" s="219">
        <v>628.48461538461504</v>
      </c>
      <c r="AN200" s="219">
        <v>628.48461538461504</v>
      </c>
      <c r="AO200" s="219">
        <v>0</v>
      </c>
      <c r="AP200" s="219">
        <v>0</v>
      </c>
      <c r="AQ200" s="219">
        <v>0</v>
      </c>
      <c r="AR200" s="219">
        <v>0</v>
      </c>
      <c r="AS200" s="219">
        <v>0</v>
      </c>
      <c r="AT200" s="219">
        <v>0</v>
      </c>
      <c r="AU200" s="219">
        <v>0</v>
      </c>
      <c r="AV200" s="219">
        <v>0</v>
      </c>
      <c r="AW200" s="219">
        <v>0</v>
      </c>
      <c r="AX200" s="219">
        <v>0</v>
      </c>
      <c r="AY200" s="219">
        <v>0</v>
      </c>
      <c r="AZ200" s="219">
        <v>0</v>
      </c>
      <c r="BA200" s="219">
        <v>0</v>
      </c>
      <c r="BB200" s="219">
        <v>0</v>
      </c>
      <c r="BC200" s="219">
        <v>0</v>
      </c>
      <c r="BD200" s="219">
        <v>0</v>
      </c>
      <c r="BE200" s="219">
        <v>0</v>
      </c>
      <c r="BF200" s="219">
        <v>0</v>
      </c>
      <c r="BG200" s="219">
        <v>0</v>
      </c>
      <c r="BH200" s="219">
        <v>0</v>
      </c>
      <c r="BI200" s="219">
        <v>0</v>
      </c>
      <c r="BJ200" s="219">
        <v>0</v>
      </c>
      <c r="BK200" s="219">
        <v>0</v>
      </c>
      <c r="BL200" s="219">
        <v>0</v>
      </c>
      <c r="BM200" s="219">
        <v>0</v>
      </c>
      <c r="BN200" s="219">
        <v>0</v>
      </c>
      <c r="BO200" s="219">
        <v>0</v>
      </c>
      <c r="BP200" s="219">
        <v>0</v>
      </c>
      <c r="BQ200" s="219">
        <v>0</v>
      </c>
      <c r="BR200" s="219">
        <v>0</v>
      </c>
      <c r="BS200" s="219">
        <v>0</v>
      </c>
      <c r="BT200" s="219">
        <v>0</v>
      </c>
      <c r="BU200" s="219">
        <v>0</v>
      </c>
      <c r="BV200" s="219">
        <v>0</v>
      </c>
      <c r="BW200" s="219">
        <v>0</v>
      </c>
      <c r="BX200" s="219">
        <v>0</v>
      </c>
      <c r="BY200" s="219">
        <v>0</v>
      </c>
      <c r="BZ200" s="219">
        <v>0</v>
      </c>
      <c r="CA200" s="219">
        <v>0</v>
      </c>
      <c r="CB200" s="219">
        <v>0</v>
      </c>
      <c r="CC200" s="219">
        <v>0</v>
      </c>
      <c r="CD200" s="219">
        <v>0</v>
      </c>
      <c r="CE200" s="219">
        <v>0</v>
      </c>
      <c r="CF200" s="219">
        <v>0</v>
      </c>
      <c r="CG200" s="219">
        <v>0</v>
      </c>
      <c r="CH200" s="219">
        <v>0</v>
      </c>
      <c r="CI200" s="219">
        <v>0</v>
      </c>
      <c r="CJ200" s="219">
        <v>0</v>
      </c>
      <c r="CK200" s="219">
        <v>0</v>
      </c>
      <c r="CL200" s="219">
        <v>0</v>
      </c>
      <c r="CM200" s="219">
        <v>0</v>
      </c>
      <c r="CN200" s="219">
        <v>0</v>
      </c>
    </row>
    <row r="201" spans="1:92" x14ac:dyDescent="0.2">
      <c r="A201" s="224" t="s">
        <v>478</v>
      </c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  <c r="Y201" s="248"/>
      <c r="Z201" s="248"/>
      <c r="AA201" s="248"/>
      <c r="AB201" s="219">
        <v>400170.86846153799</v>
      </c>
      <c r="AC201" s="219">
        <v>381640.06538461498</v>
      </c>
      <c r="AD201" s="219">
        <v>363041.39769230701</v>
      </c>
      <c r="AE201" s="219">
        <v>342200.68076923001</v>
      </c>
      <c r="AF201" s="219">
        <v>314894.93692307599</v>
      </c>
      <c r="AG201" s="219">
        <v>283423.86615384597</v>
      </c>
      <c r="AH201" s="219">
        <v>248447.64461538399</v>
      </c>
      <c r="AI201" s="219">
        <v>210247.24230769201</v>
      </c>
      <c r="AJ201" s="219">
        <v>168344.62153846101</v>
      </c>
      <c r="AK201" s="219">
        <v>126413.243846153</v>
      </c>
      <c r="AL201" s="219">
        <v>84481.866153846102</v>
      </c>
      <c r="AM201" s="219">
        <v>42550.4884615384</v>
      </c>
      <c r="AN201" s="219">
        <v>42550.4884615384</v>
      </c>
      <c r="AO201" s="219">
        <v>0</v>
      </c>
      <c r="AP201" s="219">
        <v>0</v>
      </c>
      <c r="AQ201" s="219">
        <v>0</v>
      </c>
      <c r="AR201" s="219">
        <v>0</v>
      </c>
      <c r="AS201" s="219">
        <v>0</v>
      </c>
      <c r="AT201" s="219">
        <v>0</v>
      </c>
      <c r="AU201" s="219">
        <v>0</v>
      </c>
      <c r="AV201" s="219">
        <v>0</v>
      </c>
      <c r="AW201" s="219">
        <v>0</v>
      </c>
      <c r="AX201" s="219">
        <v>0</v>
      </c>
      <c r="AY201" s="219">
        <v>0</v>
      </c>
      <c r="AZ201" s="219">
        <v>0</v>
      </c>
      <c r="BA201" s="219">
        <v>0</v>
      </c>
      <c r="BB201" s="219">
        <v>0</v>
      </c>
      <c r="BC201" s="219">
        <v>0</v>
      </c>
      <c r="BD201" s="219">
        <v>0</v>
      </c>
      <c r="BE201" s="219">
        <v>0</v>
      </c>
      <c r="BF201" s="219">
        <v>0</v>
      </c>
      <c r="BG201" s="219">
        <v>0</v>
      </c>
      <c r="BH201" s="219">
        <v>0</v>
      </c>
      <c r="BI201" s="219">
        <v>0</v>
      </c>
      <c r="BJ201" s="219">
        <v>0</v>
      </c>
      <c r="BK201" s="219">
        <v>0</v>
      </c>
      <c r="BL201" s="219">
        <v>0</v>
      </c>
      <c r="BM201" s="219">
        <v>0</v>
      </c>
      <c r="BN201" s="219">
        <v>0</v>
      </c>
      <c r="BO201" s="219">
        <v>0</v>
      </c>
      <c r="BP201" s="219">
        <v>0</v>
      </c>
      <c r="BQ201" s="219">
        <v>0</v>
      </c>
      <c r="BR201" s="219">
        <v>0</v>
      </c>
      <c r="BS201" s="219">
        <v>0</v>
      </c>
      <c r="BT201" s="219">
        <v>0</v>
      </c>
      <c r="BU201" s="219">
        <v>0</v>
      </c>
      <c r="BV201" s="219">
        <v>0</v>
      </c>
      <c r="BW201" s="219">
        <v>0</v>
      </c>
      <c r="BX201" s="219">
        <v>0</v>
      </c>
      <c r="BY201" s="219">
        <v>0</v>
      </c>
      <c r="BZ201" s="219">
        <v>0</v>
      </c>
      <c r="CA201" s="219">
        <v>0</v>
      </c>
      <c r="CB201" s="219">
        <v>0</v>
      </c>
      <c r="CC201" s="219">
        <v>0</v>
      </c>
      <c r="CD201" s="219">
        <v>0</v>
      </c>
      <c r="CE201" s="219">
        <v>0</v>
      </c>
      <c r="CF201" s="219">
        <v>0</v>
      </c>
      <c r="CG201" s="219">
        <v>0</v>
      </c>
      <c r="CH201" s="219">
        <v>0</v>
      </c>
      <c r="CI201" s="219">
        <v>0</v>
      </c>
      <c r="CJ201" s="219">
        <v>0</v>
      </c>
      <c r="CK201" s="219">
        <v>0</v>
      </c>
      <c r="CL201" s="219">
        <v>0</v>
      </c>
      <c r="CM201" s="219">
        <v>0</v>
      </c>
      <c r="CN201" s="219">
        <v>0</v>
      </c>
    </row>
    <row r="202" spans="1:92" x14ac:dyDescent="0.2">
      <c r="A202" s="224" t="s">
        <v>479</v>
      </c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  <c r="Y202" s="248"/>
      <c r="Z202" s="248"/>
      <c r="AA202" s="248"/>
      <c r="AB202" s="219">
        <v>0</v>
      </c>
      <c r="AC202" s="219">
        <v>0</v>
      </c>
      <c r="AD202" s="219">
        <v>0</v>
      </c>
      <c r="AE202" s="219">
        <v>0</v>
      </c>
      <c r="AF202" s="219">
        <v>0</v>
      </c>
      <c r="AG202" s="219">
        <v>0</v>
      </c>
      <c r="AH202" s="219">
        <v>0</v>
      </c>
      <c r="AI202" s="219">
        <v>0</v>
      </c>
      <c r="AJ202" s="219">
        <v>0</v>
      </c>
      <c r="AK202" s="219">
        <v>0</v>
      </c>
      <c r="AL202" s="219">
        <v>0</v>
      </c>
      <c r="AM202" s="219">
        <v>0</v>
      </c>
      <c r="AN202" s="219">
        <v>0</v>
      </c>
      <c r="AO202" s="219">
        <v>0</v>
      </c>
      <c r="AP202" s="219">
        <v>0</v>
      </c>
      <c r="AQ202" s="219">
        <v>0</v>
      </c>
      <c r="AR202" s="219">
        <v>0</v>
      </c>
      <c r="AS202" s="219">
        <v>0</v>
      </c>
      <c r="AT202" s="219">
        <v>0</v>
      </c>
      <c r="AU202" s="219">
        <v>0</v>
      </c>
      <c r="AV202" s="219">
        <v>0</v>
      </c>
      <c r="AW202" s="219">
        <v>0</v>
      </c>
      <c r="AX202" s="219">
        <v>0</v>
      </c>
      <c r="AY202" s="219">
        <v>0</v>
      </c>
      <c r="AZ202" s="219">
        <v>0</v>
      </c>
      <c r="BA202" s="219">
        <v>0</v>
      </c>
      <c r="BB202" s="219">
        <v>0</v>
      </c>
      <c r="BC202" s="219">
        <v>0</v>
      </c>
      <c r="BD202" s="219">
        <v>0</v>
      </c>
      <c r="BE202" s="219">
        <v>0</v>
      </c>
      <c r="BF202" s="219">
        <v>0</v>
      </c>
      <c r="BG202" s="219">
        <v>0</v>
      </c>
      <c r="BH202" s="219">
        <v>0</v>
      </c>
      <c r="BI202" s="219">
        <v>0</v>
      </c>
      <c r="BJ202" s="219">
        <v>0</v>
      </c>
      <c r="BK202" s="219">
        <v>0</v>
      </c>
      <c r="BL202" s="219">
        <v>0</v>
      </c>
      <c r="BM202" s="219">
        <v>0</v>
      </c>
      <c r="BN202" s="219">
        <v>0</v>
      </c>
      <c r="BO202" s="219">
        <v>0</v>
      </c>
      <c r="BP202" s="219">
        <v>0</v>
      </c>
      <c r="BQ202" s="219">
        <v>0</v>
      </c>
      <c r="BR202" s="219">
        <v>0</v>
      </c>
      <c r="BS202" s="219">
        <v>0</v>
      </c>
      <c r="BT202" s="219">
        <v>0</v>
      </c>
      <c r="BU202" s="219">
        <v>0</v>
      </c>
      <c r="BV202" s="219">
        <v>0</v>
      </c>
      <c r="BW202" s="219">
        <v>0</v>
      </c>
      <c r="BX202" s="219">
        <v>0</v>
      </c>
      <c r="BY202" s="219">
        <v>0</v>
      </c>
      <c r="BZ202" s="219">
        <v>0</v>
      </c>
      <c r="CA202" s="219">
        <v>0</v>
      </c>
      <c r="CB202" s="219">
        <v>0</v>
      </c>
      <c r="CC202" s="219">
        <v>0</v>
      </c>
      <c r="CD202" s="219">
        <v>0</v>
      </c>
      <c r="CE202" s="219">
        <v>0</v>
      </c>
      <c r="CF202" s="219">
        <v>0</v>
      </c>
      <c r="CG202" s="219">
        <v>0</v>
      </c>
      <c r="CH202" s="219">
        <v>0</v>
      </c>
      <c r="CI202" s="219">
        <v>0</v>
      </c>
      <c r="CJ202" s="219">
        <v>0</v>
      </c>
      <c r="CK202" s="219">
        <v>0</v>
      </c>
      <c r="CL202" s="219">
        <v>0</v>
      </c>
      <c r="CM202" s="219">
        <v>0</v>
      </c>
      <c r="CN202" s="219">
        <v>0</v>
      </c>
    </row>
    <row r="203" spans="1:92" x14ac:dyDescent="0.2">
      <c r="A203" s="224" t="s">
        <v>480</v>
      </c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  <c r="Y203" s="248"/>
      <c r="Z203" s="248"/>
      <c r="AA203" s="248"/>
      <c r="AB203" s="219">
        <v>2527313.4753846098</v>
      </c>
      <c r="AC203" s="219">
        <v>2315990.1999999899</v>
      </c>
      <c r="AD203" s="219">
        <v>2085218.6399999899</v>
      </c>
      <c r="AE203" s="219">
        <v>1857167.3376923001</v>
      </c>
      <c r="AF203" s="219">
        <v>1631662.78999999</v>
      </c>
      <c r="AG203" s="219">
        <v>1404543.9692307599</v>
      </c>
      <c r="AH203" s="219">
        <v>1177363.86615384</v>
      </c>
      <c r="AI203" s="219">
        <v>948286.22076923004</v>
      </c>
      <c r="AJ203" s="219">
        <v>719500.76923076902</v>
      </c>
      <c r="AK203" s="219">
        <v>490715.317692307</v>
      </c>
      <c r="AL203" s="219">
        <v>261929.866153846</v>
      </c>
      <c r="AM203" s="219">
        <v>144859.73076922999</v>
      </c>
      <c r="AN203" s="219">
        <v>144859.73076922999</v>
      </c>
      <c r="AO203" s="219">
        <v>0</v>
      </c>
      <c r="AP203" s="219">
        <v>0</v>
      </c>
      <c r="AQ203" s="219">
        <v>0</v>
      </c>
      <c r="AR203" s="219">
        <v>0</v>
      </c>
      <c r="AS203" s="219">
        <v>0</v>
      </c>
      <c r="AT203" s="219">
        <v>0</v>
      </c>
      <c r="AU203" s="219">
        <v>0</v>
      </c>
      <c r="AV203" s="219">
        <v>0</v>
      </c>
      <c r="AW203" s="219">
        <v>0</v>
      </c>
      <c r="AX203" s="219">
        <v>0</v>
      </c>
      <c r="AY203" s="219">
        <v>0</v>
      </c>
      <c r="AZ203" s="219">
        <v>0</v>
      </c>
      <c r="BA203" s="219">
        <v>0</v>
      </c>
      <c r="BB203" s="219">
        <v>0</v>
      </c>
      <c r="BC203" s="219">
        <v>0</v>
      </c>
      <c r="BD203" s="219">
        <v>0</v>
      </c>
      <c r="BE203" s="219">
        <v>0</v>
      </c>
      <c r="BF203" s="219">
        <v>0</v>
      </c>
      <c r="BG203" s="219">
        <v>0</v>
      </c>
      <c r="BH203" s="219">
        <v>0</v>
      </c>
      <c r="BI203" s="219">
        <v>0</v>
      </c>
      <c r="BJ203" s="219">
        <v>0</v>
      </c>
      <c r="BK203" s="219">
        <v>0</v>
      </c>
      <c r="BL203" s="219">
        <v>0</v>
      </c>
      <c r="BM203" s="219">
        <v>0</v>
      </c>
      <c r="BN203" s="219">
        <v>0</v>
      </c>
      <c r="BO203" s="219">
        <v>0</v>
      </c>
      <c r="BP203" s="219">
        <v>0</v>
      </c>
      <c r="BQ203" s="219">
        <v>0</v>
      </c>
      <c r="BR203" s="219">
        <v>0</v>
      </c>
      <c r="BS203" s="219">
        <v>0</v>
      </c>
      <c r="BT203" s="219">
        <v>0</v>
      </c>
      <c r="BU203" s="219">
        <v>0</v>
      </c>
      <c r="BV203" s="219">
        <v>0</v>
      </c>
      <c r="BW203" s="219">
        <v>0</v>
      </c>
      <c r="BX203" s="219">
        <v>0</v>
      </c>
      <c r="BY203" s="219">
        <v>0</v>
      </c>
      <c r="BZ203" s="219">
        <v>0</v>
      </c>
      <c r="CA203" s="219">
        <v>0</v>
      </c>
      <c r="CB203" s="219">
        <v>0</v>
      </c>
      <c r="CC203" s="219">
        <v>0</v>
      </c>
      <c r="CD203" s="219">
        <v>0</v>
      </c>
      <c r="CE203" s="219">
        <v>0</v>
      </c>
      <c r="CF203" s="219">
        <v>0</v>
      </c>
      <c r="CG203" s="219">
        <v>0</v>
      </c>
      <c r="CH203" s="219">
        <v>0</v>
      </c>
      <c r="CI203" s="219">
        <v>0</v>
      </c>
      <c r="CJ203" s="219">
        <v>0</v>
      </c>
      <c r="CK203" s="219">
        <v>0</v>
      </c>
      <c r="CL203" s="219">
        <v>0</v>
      </c>
      <c r="CM203" s="219">
        <v>0</v>
      </c>
      <c r="CN203" s="219">
        <v>0</v>
      </c>
    </row>
    <row r="204" spans="1:92" x14ac:dyDescent="0.2">
      <c r="A204" s="224" t="s">
        <v>481</v>
      </c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  <c r="AB204" s="219">
        <v>48792092.8730928</v>
      </c>
      <c r="AC204" s="219">
        <v>60097072.594565898</v>
      </c>
      <c r="AD204" s="219">
        <v>72088588.964016005</v>
      </c>
      <c r="AE204" s="219">
        <v>84836102.929919899</v>
      </c>
      <c r="AF204" s="219">
        <v>98213968.140792996</v>
      </c>
      <c r="AG204" s="219">
        <v>112349385.29551201</v>
      </c>
      <c r="AH204" s="219">
        <v>127189313.986839</v>
      </c>
      <c r="AI204" s="219">
        <v>142610786.555197</v>
      </c>
      <c r="AJ204" s="219">
        <v>158785806.774239</v>
      </c>
      <c r="AK204" s="219">
        <v>175596046.26635101</v>
      </c>
      <c r="AL204" s="219">
        <v>192966591.08646199</v>
      </c>
      <c r="AM204" s="219">
        <v>210716036.51826599</v>
      </c>
      <c r="AN204" s="219">
        <v>210716036.51826599</v>
      </c>
      <c r="AO204" s="219">
        <v>227458102.75040099</v>
      </c>
      <c r="AP204" s="219">
        <v>240509013.123631</v>
      </c>
      <c r="AQ204" s="219">
        <v>253636060.74456999</v>
      </c>
      <c r="AR204" s="219">
        <v>266848104.38463899</v>
      </c>
      <c r="AS204" s="219">
        <v>280139968.87277001</v>
      </c>
      <c r="AT204" s="219">
        <v>293501966.26873201</v>
      </c>
      <c r="AU204" s="219">
        <v>306952373.89548498</v>
      </c>
      <c r="AV204" s="219">
        <v>320461346.20622402</v>
      </c>
      <c r="AW204" s="219">
        <v>334054894.25523198</v>
      </c>
      <c r="AX204" s="219">
        <v>347726969.84847802</v>
      </c>
      <c r="AY204" s="219">
        <v>361490767.34017801</v>
      </c>
      <c r="AZ204" s="219">
        <v>375335777.86796999</v>
      </c>
      <c r="BA204" s="219">
        <v>375335777.86796999</v>
      </c>
      <c r="BB204" s="219">
        <v>389134501.27165699</v>
      </c>
      <c r="BC204" s="219">
        <v>403050919.76865399</v>
      </c>
      <c r="BD204" s="219">
        <v>417354306.89514899</v>
      </c>
      <c r="BE204" s="219">
        <v>431635797.43615103</v>
      </c>
      <c r="BF204" s="219">
        <v>445885125.27558899</v>
      </c>
      <c r="BG204" s="219">
        <v>460051952.57999498</v>
      </c>
      <c r="BH204" s="219">
        <v>474398434.92352802</v>
      </c>
      <c r="BI204" s="219">
        <v>488953425.10433799</v>
      </c>
      <c r="BJ204" s="219">
        <v>503579862.88228703</v>
      </c>
      <c r="BK204" s="219">
        <v>518377076.59847403</v>
      </c>
      <c r="BL204" s="219">
        <v>533413375.62862003</v>
      </c>
      <c r="BM204" s="219">
        <v>548833698.86809695</v>
      </c>
      <c r="BN204" s="219">
        <v>548833698.86809695</v>
      </c>
      <c r="BO204" s="219">
        <v>564124971.691324</v>
      </c>
      <c r="BP204" s="219">
        <v>579596625.61197901</v>
      </c>
      <c r="BQ204" s="219">
        <v>595397301.78881395</v>
      </c>
      <c r="BR204" s="219">
        <v>610817193.60050499</v>
      </c>
      <c r="BS204" s="219">
        <v>626251065.69267404</v>
      </c>
      <c r="BT204" s="219">
        <v>641647340.65324199</v>
      </c>
      <c r="BU204" s="219">
        <v>657314961.93886495</v>
      </c>
      <c r="BV204" s="219">
        <v>673029418.07980502</v>
      </c>
      <c r="BW204" s="219">
        <v>688606631.94717801</v>
      </c>
      <c r="BX204" s="219">
        <v>704320771.85736096</v>
      </c>
      <c r="BY204" s="219">
        <v>720117422.56468296</v>
      </c>
      <c r="BZ204" s="219">
        <v>736075021.65630603</v>
      </c>
      <c r="CA204" s="219">
        <v>736075021.65630603</v>
      </c>
      <c r="CB204" s="219">
        <v>751481567.70829105</v>
      </c>
      <c r="CC204" s="219">
        <v>767047432.37160397</v>
      </c>
      <c r="CD204" s="219">
        <v>782937634.60018003</v>
      </c>
      <c r="CE204" s="219">
        <v>798416718.208583</v>
      </c>
      <c r="CF204" s="219">
        <v>813883660.89083004</v>
      </c>
      <c r="CG204" s="219">
        <v>829284143.29709303</v>
      </c>
      <c r="CH204" s="219">
        <v>844942482.89682198</v>
      </c>
      <c r="CI204" s="219">
        <v>860633505.81209099</v>
      </c>
      <c r="CJ204" s="219">
        <v>876164274.69674206</v>
      </c>
      <c r="CK204" s="219">
        <v>891817633.44855702</v>
      </c>
      <c r="CL204" s="219">
        <v>907541896.75431502</v>
      </c>
      <c r="CM204" s="219">
        <v>923423213.58903694</v>
      </c>
      <c r="CN204" s="219">
        <v>923423213.58903694</v>
      </c>
    </row>
    <row r="205" spans="1:92" x14ac:dyDescent="0.2">
      <c r="A205" s="224" t="s">
        <v>482</v>
      </c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  <c r="AA205" s="248"/>
      <c r="AB205" s="219">
        <v>0</v>
      </c>
      <c r="AC205" s="219">
        <v>0</v>
      </c>
      <c r="AD205" s="219">
        <v>0</v>
      </c>
      <c r="AE205" s="219">
        <v>0</v>
      </c>
      <c r="AF205" s="219">
        <v>0</v>
      </c>
      <c r="AG205" s="219">
        <v>0</v>
      </c>
      <c r="AH205" s="219">
        <v>0</v>
      </c>
      <c r="AI205" s="219">
        <v>0</v>
      </c>
      <c r="AJ205" s="219">
        <v>0</v>
      </c>
      <c r="AK205" s="219">
        <v>0</v>
      </c>
      <c r="AL205" s="219">
        <v>0</v>
      </c>
      <c r="AM205" s="219">
        <v>0</v>
      </c>
      <c r="AN205" s="219">
        <v>0</v>
      </c>
      <c r="AO205" s="219">
        <v>0</v>
      </c>
      <c r="AP205" s="219">
        <v>0</v>
      </c>
      <c r="AQ205" s="219">
        <v>0</v>
      </c>
      <c r="AR205" s="219">
        <v>0</v>
      </c>
      <c r="AS205" s="219">
        <v>0</v>
      </c>
      <c r="AT205" s="219">
        <v>0</v>
      </c>
      <c r="AU205" s="219">
        <v>0</v>
      </c>
      <c r="AV205" s="219">
        <v>0</v>
      </c>
      <c r="AW205" s="219">
        <v>0</v>
      </c>
      <c r="AX205" s="219">
        <v>0</v>
      </c>
      <c r="AY205" s="219">
        <v>0</v>
      </c>
      <c r="AZ205" s="219">
        <v>0</v>
      </c>
      <c r="BA205" s="219">
        <v>0</v>
      </c>
      <c r="BB205" s="219">
        <v>0</v>
      </c>
      <c r="BC205" s="219">
        <v>0</v>
      </c>
      <c r="BD205" s="219">
        <v>0</v>
      </c>
      <c r="BE205" s="219">
        <v>0</v>
      </c>
      <c r="BF205" s="219">
        <v>0</v>
      </c>
      <c r="BG205" s="219">
        <v>0</v>
      </c>
      <c r="BH205" s="219">
        <v>0</v>
      </c>
      <c r="BI205" s="219">
        <v>0</v>
      </c>
      <c r="BJ205" s="219">
        <v>0</v>
      </c>
      <c r="BK205" s="219">
        <v>0</v>
      </c>
      <c r="BL205" s="219">
        <v>0</v>
      </c>
      <c r="BM205" s="219">
        <v>0</v>
      </c>
      <c r="BN205" s="219">
        <v>0</v>
      </c>
      <c r="BO205" s="219">
        <v>0</v>
      </c>
      <c r="BP205" s="219">
        <v>0</v>
      </c>
      <c r="BQ205" s="219">
        <v>0</v>
      </c>
      <c r="BR205" s="219">
        <v>0</v>
      </c>
      <c r="BS205" s="219">
        <v>0</v>
      </c>
      <c r="BT205" s="219">
        <v>0</v>
      </c>
      <c r="BU205" s="219">
        <v>0</v>
      </c>
      <c r="BV205" s="219">
        <v>0</v>
      </c>
      <c r="BW205" s="219">
        <v>0</v>
      </c>
      <c r="BX205" s="219">
        <v>0</v>
      </c>
      <c r="BY205" s="219">
        <v>0</v>
      </c>
      <c r="BZ205" s="219">
        <v>0</v>
      </c>
      <c r="CA205" s="219">
        <v>0</v>
      </c>
      <c r="CB205" s="219">
        <v>0</v>
      </c>
      <c r="CC205" s="219">
        <v>0</v>
      </c>
      <c r="CD205" s="219">
        <v>0</v>
      </c>
      <c r="CE205" s="219">
        <v>0</v>
      </c>
      <c r="CF205" s="219">
        <v>0</v>
      </c>
      <c r="CG205" s="219">
        <v>0</v>
      </c>
      <c r="CH205" s="219">
        <v>0</v>
      </c>
      <c r="CI205" s="219">
        <v>0</v>
      </c>
      <c r="CJ205" s="219">
        <v>0</v>
      </c>
      <c r="CK205" s="219">
        <v>0</v>
      </c>
      <c r="CL205" s="219">
        <v>0</v>
      </c>
      <c r="CM205" s="219">
        <v>0</v>
      </c>
      <c r="CN205" s="219">
        <v>0</v>
      </c>
    </row>
    <row r="206" spans="1:92" x14ac:dyDescent="0.2">
      <c r="A206" s="224" t="s">
        <v>483</v>
      </c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Z206" s="248"/>
      <c r="AA206" s="248"/>
      <c r="AB206" s="219">
        <v>24186835.151708402</v>
      </c>
      <c r="AC206" s="219">
        <v>24019470.348681401</v>
      </c>
      <c r="AD206" s="219">
        <v>23724116.053346701</v>
      </c>
      <c r="AE206" s="219">
        <v>23213306.7949351</v>
      </c>
      <c r="AF206" s="219">
        <v>22518486.058061998</v>
      </c>
      <c r="AG206" s="219">
        <v>21422758.5988812</v>
      </c>
      <c r="AH206" s="219">
        <v>19949210.388931099</v>
      </c>
      <c r="AI206" s="219">
        <v>17830002.032058001</v>
      </c>
      <c r="AJ206" s="219">
        <v>15167125.5705694</v>
      </c>
      <c r="AK206" s="219">
        <v>11840810.7729271</v>
      </c>
      <c r="AL206" s="219">
        <v>7639374.9906693501</v>
      </c>
      <c r="AM206" s="219">
        <v>3609648.7230269802</v>
      </c>
      <c r="AN206" s="219">
        <v>3609648.7230269802</v>
      </c>
      <c r="AO206" s="219">
        <v>0</v>
      </c>
      <c r="AP206" s="219">
        <v>0</v>
      </c>
      <c r="AQ206" s="219">
        <v>0</v>
      </c>
      <c r="AR206" s="219">
        <v>0</v>
      </c>
      <c r="AS206" s="219">
        <v>0</v>
      </c>
      <c r="AT206" s="219">
        <v>0</v>
      </c>
      <c r="AU206" s="219">
        <v>0</v>
      </c>
      <c r="AV206" s="219">
        <v>0</v>
      </c>
      <c r="AW206" s="219">
        <v>0</v>
      </c>
      <c r="AX206" s="219">
        <v>0</v>
      </c>
      <c r="AY206" s="219">
        <v>0</v>
      </c>
      <c r="AZ206" s="219">
        <v>0</v>
      </c>
      <c r="BA206" s="219">
        <v>0</v>
      </c>
      <c r="BB206" s="219">
        <v>0</v>
      </c>
      <c r="BC206" s="219">
        <v>0</v>
      </c>
      <c r="BD206" s="219">
        <v>0</v>
      </c>
      <c r="BE206" s="219">
        <v>0</v>
      </c>
      <c r="BF206" s="219">
        <v>0</v>
      </c>
      <c r="BG206" s="219">
        <v>0</v>
      </c>
      <c r="BH206" s="219">
        <v>0</v>
      </c>
      <c r="BI206" s="219">
        <v>0</v>
      </c>
      <c r="BJ206" s="219">
        <v>0</v>
      </c>
      <c r="BK206" s="219">
        <v>0</v>
      </c>
      <c r="BL206" s="219">
        <v>0</v>
      </c>
      <c r="BM206" s="219">
        <v>0</v>
      </c>
      <c r="BN206" s="219">
        <v>0</v>
      </c>
      <c r="BO206" s="219">
        <v>0</v>
      </c>
      <c r="BP206" s="219">
        <v>0</v>
      </c>
      <c r="BQ206" s="219">
        <v>0</v>
      </c>
      <c r="BR206" s="219">
        <v>0</v>
      </c>
      <c r="BS206" s="219">
        <v>0</v>
      </c>
      <c r="BT206" s="219">
        <v>0</v>
      </c>
      <c r="BU206" s="219">
        <v>0</v>
      </c>
      <c r="BV206" s="219">
        <v>0</v>
      </c>
      <c r="BW206" s="219">
        <v>0</v>
      </c>
      <c r="BX206" s="219">
        <v>0</v>
      </c>
      <c r="BY206" s="219">
        <v>0</v>
      </c>
      <c r="BZ206" s="219">
        <v>0</v>
      </c>
      <c r="CA206" s="219">
        <v>0</v>
      </c>
      <c r="CB206" s="219">
        <v>0</v>
      </c>
      <c r="CC206" s="219">
        <v>0</v>
      </c>
      <c r="CD206" s="219">
        <v>0</v>
      </c>
      <c r="CE206" s="219">
        <v>0</v>
      </c>
      <c r="CF206" s="219">
        <v>0</v>
      </c>
      <c r="CG206" s="219">
        <v>0</v>
      </c>
      <c r="CH206" s="219">
        <v>0</v>
      </c>
      <c r="CI206" s="219">
        <v>0</v>
      </c>
      <c r="CJ206" s="219">
        <v>0</v>
      </c>
      <c r="CK206" s="219">
        <v>0</v>
      </c>
      <c r="CL206" s="219">
        <v>0</v>
      </c>
      <c r="CM206" s="219">
        <v>0</v>
      </c>
      <c r="CN206" s="219">
        <v>0</v>
      </c>
    </row>
    <row r="207" spans="1:92" x14ac:dyDescent="0.2">
      <c r="A207" s="224" t="s">
        <v>484</v>
      </c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Z207" s="248"/>
      <c r="AA207" s="248"/>
      <c r="AB207" s="219">
        <v>0</v>
      </c>
      <c r="AC207" s="219">
        <v>0</v>
      </c>
      <c r="AD207" s="219">
        <v>0</v>
      </c>
      <c r="AE207" s="219">
        <v>0</v>
      </c>
      <c r="AF207" s="219">
        <v>0</v>
      </c>
      <c r="AG207" s="219">
        <v>0</v>
      </c>
      <c r="AH207" s="219">
        <v>0</v>
      </c>
      <c r="AI207" s="219">
        <v>0</v>
      </c>
      <c r="AJ207" s="219">
        <v>0</v>
      </c>
      <c r="AK207" s="219">
        <v>0</v>
      </c>
      <c r="AL207" s="219">
        <v>0</v>
      </c>
      <c r="AM207" s="219">
        <v>0</v>
      </c>
      <c r="AN207" s="219">
        <v>0</v>
      </c>
      <c r="AO207" s="219">
        <v>0</v>
      </c>
      <c r="AP207" s="219">
        <v>0</v>
      </c>
      <c r="AQ207" s="219">
        <v>0</v>
      </c>
      <c r="AR207" s="219">
        <v>0</v>
      </c>
      <c r="AS207" s="219">
        <v>0</v>
      </c>
      <c r="AT207" s="219">
        <v>0</v>
      </c>
      <c r="AU207" s="219">
        <v>0</v>
      </c>
      <c r="AV207" s="219">
        <v>0</v>
      </c>
      <c r="AW207" s="219">
        <v>0</v>
      </c>
      <c r="AX207" s="219">
        <v>0</v>
      </c>
      <c r="AY207" s="219">
        <v>0</v>
      </c>
      <c r="AZ207" s="219">
        <v>0</v>
      </c>
      <c r="BA207" s="219">
        <v>0</v>
      </c>
      <c r="BB207" s="219">
        <v>0</v>
      </c>
      <c r="BC207" s="219">
        <v>0</v>
      </c>
      <c r="BD207" s="219">
        <v>0</v>
      </c>
      <c r="BE207" s="219">
        <v>0</v>
      </c>
      <c r="BF207" s="219">
        <v>0</v>
      </c>
      <c r="BG207" s="219">
        <v>0</v>
      </c>
      <c r="BH207" s="219">
        <v>0</v>
      </c>
      <c r="BI207" s="219">
        <v>0</v>
      </c>
      <c r="BJ207" s="219">
        <v>0</v>
      </c>
      <c r="BK207" s="219">
        <v>0</v>
      </c>
      <c r="BL207" s="219">
        <v>0</v>
      </c>
      <c r="BM207" s="219">
        <v>0</v>
      </c>
      <c r="BN207" s="219">
        <v>0</v>
      </c>
      <c r="BO207" s="219">
        <v>0</v>
      </c>
      <c r="BP207" s="219">
        <v>0</v>
      </c>
      <c r="BQ207" s="219">
        <v>0</v>
      </c>
      <c r="BR207" s="219">
        <v>0</v>
      </c>
      <c r="BS207" s="219">
        <v>0</v>
      </c>
      <c r="BT207" s="219">
        <v>0</v>
      </c>
      <c r="BU207" s="219">
        <v>0</v>
      </c>
      <c r="BV207" s="219">
        <v>0</v>
      </c>
      <c r="BW207" s="219">
        <v>0</v>
      </c>
      <c r="BX207" s="219">
        <v>0</v>
      </c>
      <c r="BY207" s="219">
        <v>0</v>
      </c>
      <c r="BZ207" s="219">
        <v>0</v>
      </c>
      <c r="CA207" s="219">
        <v>0</v>
      </c>
      <c r="CB207" s="219">
        <v>0</v>
      </c>
      <c r="CC207" s="219">
        <v>0</v>
      </c>
      <c r="CD207" s="219">
        <v>0</v>
      </c>
      <c r="CE207" s="219">
        <v>0</v>
      </c>
      <c r="CF207" s="219">
        <v>0</v>
      </c>
      <c r="CG207" s="219">
        <v>0</v>
      </c>
      <c r="CH207" s="219">
        <v>0</v>
      </c>
      <c r="CI207" s="219">
        <v>0</v>
      </c>
      <c r="CJ207" s="219">
        <v>0</v>
      </c>
      <c r="CK207" s="219">
        <v>0</v>
      </c>
      <c r="CL207" s="219">
        <v>0</v>
      </c>
      <c r="CM207" s="219">
        <v>0</v>
      </c>
      <c r="CN207" s="219">
        <v>0</v>
      </c>
    </row>
    <row r="208" spans="1:92" x14ac:dyDescent="0.2">
      <c r="A208" s="224" t="s">
        <v>485</v>
      </c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  <c r="Y208" s="248"/>
      <c r="Z208" s="248"/>
      <c r="AA208" s="248"/>
      <c r="AB208" s="219">
        <v>76053521.9401858</v>
      </c>
      <c r="AC208" s="219">
        <v>86946256.418632001</v>
      </c>
      <c r="AD208" s="219">
        <v>98378459.275055096</v>
      </c>
      <c r="AE208" s="219">
        <v>110351666.395624</v>
      </c>
      <c r="AF208" s="219">
        <v>122767291.982701</v>
      </c>
      <c r="AG208" s="219">
        <v>135533783.19131601</v>
      </c>
      <c r="AH208" s="219">
        <v>148623398.752693</v>
      </c>
      <c r="AI208" s="219">
        <v>161643776.32110101</v>
      </c>
      <c r="AJ208" s="219">
        <v>174870623.41096199</v>
      </c>
      <c r="AK208" s="219">
        <v>188069222.68081599</v>
      </c>
      <c r="AL208" s="219">
        <v>200953006.29405501</v>
      </c>
      <c r="AM208" s="219">
        <v>214513723.94513899</v>
      </c>
      <c r="AN208" s="219">
        <v>214513723.94513899</v>
      </c>
      <c r="AO208" s="219">
        <v>227458102.75040099</v>
      </c>
      <c r="AP208" s="219">
        <v>240509013.123631</v>
      </c>
      <c r="AQ208" s="219">
        <v>253636060.74456999</v>
      </c>
      <c r="AR208" s="219">
        <v>266848104.38463899</v>
      </c>
      <c r="AS208" s="219">
        <v>280139968.87277001</v>
      </c>
      <c r="AT208" s="219">
        <v>293501966.26873201</v>
      </c>
      <c r="AU208" s="219">
        <v>306952373.89548498</v>
      </c>
      <c r="AV208" s="219">
        <v>320461346.20622402</v>
      </c>
      <c r="AW208" s="219">
        <v>334054894.25523198</v>
      </c>
      <c r="AX208" s="219">
        <v>347726969.84847802</v>
      </c>
      <c r="AY208" s="219">
        <v>361490767.34017801</v>
      </c>
      <c r="AZ208" s="219">
        <v>375335777.86796999</v>
      </c>
      <c r="BA208" s="219">
        <v>375335777.86796999</v>
      </c>
      <c r="BB208" s="219">
        <v>389134501.27165699</v>
      </c>
      <c r="BC208" s="219">
        <v>403050919.76865399</v>
      </c>
      <c r="BD208" s="219">
        <v>417354306.89514899</v>
      </c>
      <c r="BE208" s="219">
        <v>431635797.43615103</v>
      </c>
      <c r="BF208" s="219">
        <v>445885125.27558899</v>
      </c>
      <c r="BG208" s="219">
        <v>460051952.57999498</v>
      </c>
      <c r="BH208" s="219">
        <v>474398434.92352802</v>
      </c>
      <c r="BI208" s="219">
        <v>488953425.10433799</v>
      </c>
      <c r="BJ208" s="219">
        <v>503579862.88228703</v>
      </c>
      <c r="BK208" s="219">
        <v>518377076.59847403</v>
      </c>
      <c r="BL208" s="219">
        <v>533413375.62862003</v>
      </c>
      <c r="BM208" s="219">
        <v>548833698.86809695</v>
      </c>
      <c r="BN208" s="219">
        <v>548833698.86809695</v>
      </c>
      <c r="BO208" s="219">
        <v>564124971.691324</v>
      </c>
      <c r="BP208" s="219">
        <v>579596625.61197901</v>
      </c>
      <c r="BQ208" s="219">
        <v>595397301.78881395</v>
      </c>
      <c r="BR208" s="219">
        <v>610817193.60050499</v>
      </c>
      <c r="BS208" s="219">
        <v>626251065.69267404</v>
      </c>
      <c r="BT208" s="219">
        <v>641647340.65324199</v>
      </c>
      <c r="BU208" s="219">
        <v>657314961.93886495</v>
      </c>
      <c r="BV208" s="219">
        <v>673029418.07980502</v>
      </c>
      <c r="BW208" s="219">
        <v>688606631.94717801</v>
      </c>
      <c r="BX208" s="219">
        <v>704320771.85736096</v>
      </c>
      <c r="BY208" s="219">
        <v>720117422.56468296</v>
      </c>
      <c r="BZ208" s="219">
        <v>736075021.65630603</v>
      </c>
      <c r="CA208" s="219">
        <v>736075021.65630603</v>
      </c>
      <c r="CB208" s="219">
        <v>751481567.70829105</v>
      </c>
      <c r="CC208" s="219">
        <v>767047432.37160397</v>
      </c>
      <c r="CD208" s="219">
        <v>782937634.60018003</v>
      </c>
      <c r="CE208" s="219">
        <v>798416718.208583</v>
      </c>
      <c r="CF208" s="219">
        <v>813883660.89083004</v>
      </c>
      <c r="CG208" s="219">
        <v>829284143.29709303</v>
      </c>
      <c r="CH208" s="219">
        <v>844942482.89682198</v>
      </c>
      <c r="CI208" s="219">
        <v>860633505.81209099</v>
      </c>
      <c r="CJ208" s="219">
        <v>876164274.69674206</v>
      </c>
      <c r="CK208" s="219">
        <v>891817633.44855702</v>
      </c>
      <c r="CL208" s="219">
        <v>907541896.75431502</v>
      </c>
      <c r="CM208" s="219">
        <v>923423213.58903694</v>
      </c>
      <c r="CN208" s="219">
        <v>923423213.58903694</v>
      </c>
    </row>
    <row r="209" spans="1:94" x14ac:dyDescent="0.2">
      <c r="A209" s="224" t="s">
        <v>486</v>
      </c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  <c r="Y209" s="248"/>
      <c r="Z209" s="248"/>
      <c r="AA209" s="248"/>
      <c r="AB209" s="219">
        <v>-76053521.9401858</v>
      </c>
      <c r="AC209" s="219">
        <v>-86946256.418632001</v>
      </c>
      <c r="AD209" s="219">
        <v>-98378459.275055096</v>
      </c>
      <c r="AE209" s="219">
        <v>-110351666.395624</v>
      </c>
      <c r="AF209" s="219">
        <v>-122767291.982701</v>
      </c>
      <c r="AG209" s="219">
        <v>-135533783.19131601</v>
      </c>
      <c r="AH209" s="219">
        <v>-148623398.752693</v>
      </c>
      <c r="AI209" s="219">
        <v>-161643776.32110101</v>
      </c>
      <c r="AJ209" s="219">
        <v>-174870623.41096199</v>
      </c>
      <c r="AK209" s="219">
        <v>-188069222.68081599</v>
      </c>
      <c r="AL209" s="219">
        <v>-200953006.29405501</v>
      </c>
      <c r="AM209" s="219">
        <v>-214513723.94513899</v>
      </c>
      <c r="AN209" s="219">
        <v>-214513723.94513899</v>
      </c>
      <c r="AO209" s="219">
        <v>-227458102.75040099</v>
      </c>
      <c r="AP209" s="219">
        <v>-240509013.123631</v>
      </c>
      <c r="AQ209" s="219">
        <v>-253636060.74456999</v>
      </c>
      <c r="AR209" s="219">
        <v>-266848104.38463899</v>
      </c>
      <c r="AS209" s="219">
        <v>-280139968.87277001</v>
      </c>
      <c r="AT209" s="219">
        <v>-293501966.26873201</v>
      </c>
      <c r="AU209" s="219">
        <v>-306952373.89548498</v>
      </c>
      <c r="AV209" s="219">
        <v>-320461346.20622402</v>
      </c>
      <c r="AW209" s="219">
        <v>-334054894.25523198</v>
      </c>
      <c r="AX209" s="219">
        <v>-347726969.84847802</v>
      </c>
      <c r="AY209" s="219">
        <v>-361490767.34017801</v>
      </c>
      <c r="AZ209" s="219">
        <v>-375335777.86796999</v>
      </c>
      <c r="BA209" s="219">
        <v>-375335777.86796999</v>
      </c>
      <c r="BB209" s="219">
        <v>-389134501.27165699</v>
      </c>
      <c r="BC209" s="219">
        <v>-403050919.76865399</v>
      </c>
      <c r="BD209" s="219">
        <v>-417354306.89514899</v>
      </c>
      <c r="BE209" s="219">
        <v>-431635797.43615103</v>
      </c>
      <c r="BF209" s="219">
        <v>-445885125.27558899</v>
      </c>
      <c r="BG209" s="219">
        <v>-460051952.57999498</v>
      </c>
      <c r="BH209" s="219">
        <v>-474398434.92352802</v>
      </c>
      <c r="BI209" s="219">
        <v>-488953425.10433799</v>
      </c>
      <c r="BJ209" s="219">
        <v>-503579862.88228703</v>
      </c>
      <c r="BK209" s="219">
        <v>-518377076.59847403</v>
      </c>
      <c r="BL209" s="219">
        <v>-533413375.62862003</v>
      </c>
      <c r="BM209" s="219">
        <v>-548833698.86809695</v>
      </c>
      <c r="BN209" s="219">
        <v>-548833698.86809695</v>
      </c>
      <c r="BO209" s="219">
        <v>-564124971.691324</v>
      </c>
      <c r="BP209" s="219">
        <v>-579596625.61197901</v>
      </c>
      <c r="BQ209" s="219">
        <v>-595397301.78881395</v>
      </c>
      <c r="BR209" s="219">
        <v>-610817193.60050499</v>
      </c>
      <c r="BS209" s="219">
        <v>-626251065.69267404</v>
      </c>
      <c r="BT209" s="219">
        <v>-641647340.65324199</v>
      </c>
      <c r="BU209" s="219">
        <v>-657314961.93886495</v>
      </c>
      <c r="BV209" s="219">
        <v>-673029418.07980502</v>
      </c>
      <c r="BW209" s="219">
        <v>-688606631.94717801</v>
      </c>
      <c r="BX209" s="219">
        <v>-704320771.85736096</v>
      </c>
      <c r="BY209" s="219">
        <v>-720117422.56468296</v>
      </c>
      <c r="BZ209" s="219">
        <v>-736075021.65630603</v>
      </c>
      <c r="CA209" s="219">
        <v>-736075021.65630603</v>
      </c>
      <c r="CB209" s="219">
        <v>-751481567.70829105</v>
      </c>
      <c r="CC209" s="219">
        <v>-767047432.37160397</v>
      </c>
      <c r="CD209" s="219">
        <v>-782937634.60018003</v>
      </c>
      <c r="CE209" s="219">
        <v>-798416718.208583</v>
      </c>
      <c r="CF209" s="219">
        <v>-813883660.89083004</v>
      </c>
      <c r="CG209" s="219">
        <v>-829284143.29709303</v>
      </c>
      <c r="CH209" s="219">
        <v>-844942482.89682198</v>
      </c>
      <c r="CI209" s="219">
        <v>-860633505.81209099</v>
      </c>
      <c r="CJ209" s="219">
        <v>-876164274.69674206</v>
      </c>
      <c r="CK209" s="219">
        <v>-891817633.44855702</v>
      </c>
      <c r="CL209" s="219">
        <v>-907541896.75431502</v>
      </c>
      <c r="CM209" s="219">
        <v>-923423213.58903694</v>
      </c>
      <c r="CN209" s="219">
        <v>-923423213.58903694</v>
      </c>
    </row>
    <row r="210" spans="1:94" x14ac:dyDescent="0.2">
      <c r="A210" s="224" t="s">
        <v>487</v>
      </c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  <c r="Y210" s="248"/>
      <c r="Z210" s="248"/>
      <c r="AA210" s="248"/>
      <c r="AB210" s="219">
        <v>0</v>
      </c>
      <c r="AC210" s="219">
        <v>0</v>
      </c>
      <c r="AD210" s="219">
        <v>0</v>
      </c>
      <c r="AE210" s="219">
        <v>0</v>
      </c>
      <c r="AF210" s="219">
        <v>0</v>
      </c>
      <c r="AG210" s="219">
        <v>0</v>
      </c>
      <c r="AH210" s="219">
        <v>0</v>
      </c>
      <c r="AI210" s="219">
        <v>0</v>
      </c>
      <c r="AJ210" s="219">
        <v>0</v>
      </c>
      <c r="AK210" s="219">
        <v>0</v>
      </c>
      <c r="AL210" s="219">
        <v>0</v>
      </c>
      <c r="AM210" s="219">
        <v>0</v>
      </c>
      <c r="AN210" s="219">
        <v>0</v>
      </c>
      <c r="AO210" s="219">
        <v>0</v>
      </c>
      <c r="AP210" s="219">
        <v>0</v>
      </c>
      <c r="AQ210" s="219">
        <v>0</v>
      </c>
      <c r="AR210" s="219">
        <v>0</v>
      </c>
      <c r="AS210" s="219">
        <v>0</v>
      </c>
      <c r="AT210" s="219">
        <v>0</v>
      </c>
      <c r="AU210" s="219">
        <v>0</v>
      </c>
      <c r="AV210" s="219">
        <v>0</v>
      </c>
      <c r="AW210" s="219">
        <v>0</v>
      </c>
      <c r="AX210" s="219">
        <v>0</v>
      </c>
      <c r="AY210" s="219">
        <v>0</v>
      </c>
      <c r="AZ210" s="219">
        <v>0</v>
      </c>
      <c r="BA210" s="219">
        <v>0</v>
      </c>
      <c r="BB210" s="219">
        <v>0</v>
      </c>
      <c r="BC210" s="219">
        <v>0</v>
      </c>
      <c r="BD210" s="219">
        <v>0</v>
      </c>
      <c r="BE210" s="219">
        <v>0</v>
      </c>
      <c r="BF210" s="219">
        <v>0</v>
      </c>
      <c r="BG210" s="219">
        <v>0</v>
      </c>
      <c r="BH210" s="219">
        <v>0</v>
      </c>
      <c r="BI210" s="219">
        <v>0</v>
      </c>
      <c r="BJ210" s="219">
        <v>0</v>
      </c>
      <c r="BK210" s="219">
        <v>0</v>
      </c>
      <c r="BL210" s="219">
        <v>0</v>
      </c>
      <c r="BM210" s="219">
        <v>0</v>
      </c>
      <c r="BN210" s="219">
        <v>0</v>
      </c>
      <c r="BO210" s="219">
        <v>0</v>
      </c>
      <c r="BP210" s="219">
        <v>0</v>
      </c>
      <c r="BQ210" s="219">
        <v>0</v>
      </c>
      <c r="BR210" s="219">
        <v>0</v>
      </c>
      <c r="BS210" s="219">
        <v>0</v>
      </c>
      <c r="BT210" s="219">
        <v>0</v>
      </c>
      <c r="BU210" s="219">
        <v>0</v>
      </c>
      <c r="BV210" s="219">
        <v>0</v>
      </c>
      <c r="BW210" s="219">
        <v>0</v>
      </c>
      <c r="BX210" s="219">
        <v>0</v>
      </c>
      <c r="BY210" s="219">
        <v>0</v>
      </c>
      <c r="BZ210" s="219">
        <v>0</v>
      </c>
      <c r="CA210" s="219">
        <v>0</v>
      </c>
      <c r="CB210" s="219">
        <v>0</v>
      </c>
      <c r="CC210" s="219">
        <v>0</v>
      </c>
      <c r="CD210" s="219">
        <v>0</v>
      </c>
      <c r="CE210" s="219">
        <v>0</v>
      </c>
      <c r="CF210" s="219">
        <v>0</v>
      </c>
      <c r="CG210" s="219">
        <v>0</v>
      </c>
      <c r="CH210" s="219">
        <v>0</v>
      </c>
      <c r="CI210" s="219">
        <v>0</v>
      </c>
      <c r="CJ210" s="219">
        <v>0</v>
      </c>
      <c r="CK210" s="219">
        <v>0</v>
      </c>
      <c r="CL210" s="219">
        <v>0</v>
      </c>
      <c r="CM210" s="219">
        <v>0</v>
      </c>
      <c r="CN210" s="219">
        <v>0</v>
      </c>
    </row>
    <row r="211" spans="1:94" x14ac:dyDescent="0.2">
      <c r="A211" s="224" t="s">
        <v>488</v>
      </c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Z211" s="248"/>
      <c r="AA211" s="248"/>
      <c r="AB211" s="219">
        <v>5128495573.1887197</v>
      </c>
      <c r="AC211" s="219">
        <v>5159452150.6340704</v>
      </c>
      <c r="AD211" s="219">
        <v>5197773650.8981199</v>
      </c>
      <c r="AE211" s="219">
        <v>5234973638.11133</v>
      </c>
      <c r="AF211" s="219">
        <v>5280836912.5385103</v>
      </c>
      <c r="AG211" s="219">
        <v>5324432727.72258</v>
      </c>
      <c r="AH211" s="219">
        <v>5369125574.8764</v>
      </c>
      <c r="AI211" s="219">
        <v>5413287337.4388304</v>
      </c>
      <c r="AJ211" s="219">
        <v>5461208678.3874197</v>
      </c>
      <c r="AK211" s="219">
        <v>5509028014.6694298</v>
      </c>
      <c r="AL211" s="219">
        <v>5558150552.8999701</v>
      </c>
      <c r="AM211" s="219">
        <v>5611485934.03547</v>
      </c>
      <c r="AN211" s="219">
        <v>5611485934.03547</v>
      </c>
      <c r="AO211" s="219">
        <v>5660336540.1612501</v>
      </c>
      <c r="AP211" s="219">
        <v>5720020155.7420301</v>
      </c>
      <c r="AQ211" s="219">
        <v>5784668722.2125597</v>
      </c>
      <c r="AR211" s="219">
        <v>5841917900.4733601</v>
      </c>
      <c r="AS211" s="219">
        <v>5899272224.2052097</v>
      </c>
      <c r="AT211" s="219">
        <v>5945833354.38311</v>
      </c>
      <c r="AU211" s="219">
        <v>5989621626.3794899</v>
      </c>
      <c r="AV211" s="219">
        <v>6031550432.9217701</v>
      </c>
      <c r="AW211" s="219">
        <v>6076345894.9405098</v>
      </c>
      <c r="AX211" s="219">
        <v>6127407668.0404701</v>
      </c>
      <c r="AY211" s="219">
        <v>6179518586.0473604</v>
      </c>
      <c r="AZ211" s="219">
        <v>6245067470.8337898</v>
      </c>
      <c r="BA211" s="219">
        <v>6245067470.8337898</v>
      </c>
      <c r="BB211" s="219">
        <v>6309574474.5508404</v>
      </c>
      <c r="BC211" s="219">
        <v>6374222850.3166704</v>
      </c>
      <c r="BD211" s="219">
        <v>6430221741.1089401</v>
      </c>
      <c r="BE211" s="219">
        <v>6483400683.4971199</v>
      </c>
      <c r="BF211" s="219">
        <v>6536638894.6356201</v>
      </c>
      <c r="BG211" s="219">
        <v>6593871690.7956896</v>
      </c>
      <c r="BH211" s="219">
        <v>6649301572.6422195</v>
      </c>
      <c r="BI211" s="219">
        <v>6705030533.5349197</v>
      </c>
      <c r="BJ211" s="219">
        <v>6764424609.0036097</v>
      </c>
      <c r="BK211" s="219">
        <v>6821324049.9481497</v>
      </c>
      <c r="BL211" s="219">
        <v>6869226419.4191399</v>
      </c>
      <c r="BM211" s="219">
        <v>6932555113.79251</v>
      </c>
      <c r="BN211" s="219">
        <v>6932555113.79251</v>
      </c>
      <c r="BO211" s="219">
        <v>6982531933.7305298</v>
      </c>
      <c r="BP211" s="219">
        <v>7029558405.02005</v>
      </c>
      <c r="BQ211" s="219">
        <v>7079772727.9511099</v>
      </c>
      <c r="BR211" s="219">
        <v>7125345940.0112896</v>
      </c>
      <c r="BS211" s="219">
        <v>7172285990.1816397</v>
      </c>
      <c r="BT211" s="219">
        <v>7221776177.0223799</v>
      </c>
      <c r="BU211" s="219">
        <v>7276183599.5222397</v>
      </c>
      <c r="BV211" s="219">
        <v>7331070839.2192898</v>
      </c>
      <c r="BW211" s="219">
        <v>7389108776.48979</v>
      </c>
      <c r="BX211" s="219">
        <v>7444145500.6848602</v>
      </c>
      <c r="BY211" s="219">
        <v>7499390375.8350401</v>
      </c>
      <c r="BZ211" s="219">
        <v>7557935194.2609797</v>
      </c>
      <c r="CA211" s="219">
        <v>7557935194.2609797</v>
      </c>
      <c r="CB211" s="219">
        <v>7599918274.4957104</v>
      </c>
      <c r="CC211" s="219">
        <v>7640143398.1767197</v>
      </c>
      <c r="CD211" s="219">
        <v>7682093882.52491</v>
      </c>
      <c r="CE211" s="219">
        <v>7720762474.7122698</v>
      </c>
      <c r="CF211" s="219">
        <v>7760658047.6571398</v>
      </c>
      <c r="CG211" s="219">
        <v>7798550024.7570801</v>
      </c>
      <c r="CH211" s="219">
        <v>7843728261.2896204</v>
      </c>
      <c r="CI211" s="219">
        <v>7880552116.3013401</v>
      </c>
      <c r="CJ211" s="219">
        <v>7919894478.9641399</v>
      </c>
      <c r="CK211" s="219">
        <v>7959991464.8952599</v>
      </c>
      <c r="CL211" s="219">
        <v>8000192703.5514803</v>
      </c>
      <c r="CM211" s="219">
        <v>8046575481.4171305</v>
      </c>
      <c r="CN211" s="219">
        <v>8046575481.4171305</v>
      </c>
      <c r="CP211" s="250">
        <f>+CA211-BN211</f>
        <v>625380080.46846962</v>
      </c>
    </row>
    <row r="212" spans="1:94" x14ac:dyDescent="0.2">
      <c r="A212" s="224" t="s">
        <v>489</v>
      </c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  <c r="Y212" s="248"/>
      <c r="Z212" s="248"/>
      <c r="AA212" s="248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19"/>
      <c r="BD212" s="219"/>
      <c r="BE212" s="219"/>
      <c r="BF212" s="219"/>
      <c r="BG212" s="219"/>
      <c r="BH212" s="219"/>
      <c r="BI212" s="219"/>
      <c r="BJ212" s="219"/>
      <c r="BK212" s="219"/>
      <c r="BL212" s="219"/>
      <c r="BM212" s="219"/>
      <c r="BN212" s="219"/>
      <c r="BO212" s="219"/>
      <c r="BP212" s="219"/>
      <c r="BQ212" s="219"/>
      <c r="BR212" s="219"/>
      <c r="BS212" s="219"/>
      <c r="BT212" s="219"/>
      <c r="BU212" s="219"/>
      <c r="BV212" s="219"/>
      <c r="BW212" s="219"/>
      <c r="BX212" s="219"/>
      <c r="BY212" s="219"/>
      <c r="BZ212" s="219"/>
      <c r="CA212" s="219"/>
      <c r="CB212" s="219"/>
      <c r="CC212" s="219"/>
      <c r="CD212" s="219"/>
      <c r="CE212" s="219"/>
      <c r="CF212" s="219"/>
      <c r="CG212" s="219"/>
      <c r="CH212" s="219"/>
      <c r="CI212" s="219"/>
      <c r="CJ212" s="219"/>
      <c r="CK212" s="219"/>
      <c r="CL212" s="219"/>
      <c r="CM212" s="219"/>
      <c r="CN212" s="219"/>
    </row>
    <row r="213" spans="1:94" x14ac:dyDescent="0.2">
      <c r="A213" s="224" t="s">
        <v>490</v>
      </c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  <c r="Y213" s="248"/>
      <c r="Z213" s="248"/>
      <c r="AA213" s="248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19"/>
      <c r="BH213" s="219"/>
      <c r="BI213" s="219"/>
      <c r="BJ213" s="219"/>
      <c r="BK213" s="219"/>
      <c r="BL213" s="219"/>
      <c r="BM213" s="219"/>
      <c r="BN213" s="219"/>
      <c r="BO213" s="219"/>
      <c r="BP213" s="219"/>
      <c r="BQ213" s="219"/>
      <c r="BR213" s="219"/>
      <c r="BS213" s="219"/>
      <c r="BT213" s="219"/>
      <c r="BU213" s="219"/>
      <c r="BV213" s="219"/>
      <c r="BW213" s="219"/>
      <c r="BX213" s="219"/>
      <c r="BY213" s="219"/>
      <c r="BZ213" s="219"/>
      <c r="CA213" s="219"/>
      <c r="CB213" s="219"/>
      <c r="CC213" s="219"/>
      <c r="CD213" s="219"/>
      <c r="CE213" s="219"/>
      <c r="CF213" s="219"/>
      <c r="CG213" s="219"/>
      <c r="CH213" s="219"/>
      <c r="CI213" s="219"/>
      <c r="CJ213" s="219"/>
      <c r="CK213" s="219"/>
      <c r="CL213" s="219"/>
      <c r="CM213" s="219"/>
      <c r="CN213" s="219"/>
    </row>
    <row r="214" spans="1:94" x14ac:dyDescent="0.2">
      <c r="A214" s="224" t="s">
        <v>491</v>
      </c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8"/>
      <c r="Y214" s="248"/>
      <c r="Z214" s="248"/>
      <c r="AA214" s="248"/>
      <c r="AB214" s="219">
        <v>129669262.465939</v>
      </c>
      <c r="AC214" s="219">
        <v>130403726.185756</v>
      </c>
      <c r="AD214" s="219">
        <v>130779106.436564</v>
      </c>
      <c r="AE214" s="219">
        <v>131052641.649498</v>
      </c>
      <c r="AF214" s="219">
        <v>131906035.600651</v>
      </c>
      <c r="AG214" s="219">
        <v>133106963.08295</v>
      </c>
      <c r="AH214" s="219">
        <v>134356453.79978001</v>
      </c>
      <c r="AI214" s="219">
        <v>135587420.18494701</v>
      </c>
      <c r="AJ214" s="219">
        <v>136801656.62869</v>
      </c>
      <c r="AK214" s="219">
        <v>137974027.70185301</v>
      </c>
      <c r="AL214" s="219">
        <v>139134477.98962799</v>
      </c>
      <c r="AM214" s="219">
        <v>140308553.68748999</v>
      </c>
      <c r="AN214" s="219">
        <v>140308553.68748999</v>
      </c>
      <c r="AO214" s="219">
        <v>142079648.76376399</v>
      </c>
      <c r="AP214" s="219">
        <v>143848645.366799</v>
      </c>
      <c r="AQ214" s="219">
        <v>145614807.36346501</v>
      </c>
      <c r="AR214" s="219">
        <v>147122858.69878399</v>
      </c>
      <c r="AS214" s="219">
        <v>148593150.431885</v>
      </c>
      <c r="AT214" s="219">
        <v>149407143.06084701</v>
      </c>
      <c r="AU214" s="219">
        <v>149768443.288073</v>
      </c>
      <c r="AV214" s="219">
        <v>150023556.98304999</v>
      </c>
      <c r="AW214" s="219">
        <v>150221711.38834399</v>
      </c>
      <c r="AX214" s="219">
        <v>150365411.40739501</v>
      </c>
      <c r="AY214" s="219">
        <v>151114889.703062</v>
      </c>
      <c r="AZ214" s="219">
        <v>151962062.81892601</v>
      </c>
      <c r="BA214" s="219">
        <v>151962062.81892601</v>
      </c>
      <c r="BB214" s="219">
        <v>152758989.149575</v>
      </c>
      <c r="BC214" s="219">
        <v>153555528.30211899</v>
      </c>
      <c r="BD214" s="219">
        <v>154351707.63280699</v>
      </c>
      <c r="BE214" s="219">
        <v>155147555.29663301</v>
      </c>
      <c r="BF214" s="219">
        <v>155943099.98565099</v>
      </c>
      <c r="BG214" s="219">
        <v>156738370.507707</v>
      </c>
      <c r="BH214" s="219">
        <v>157533393.765672</v>
      </c>
      <c r="BI214" s="219">
        <v>158328206.981332</v>
      </c>
      <c r="BJ214" s="219">
        <v>159122926.56413901</v>
      </c>
      <c r="BK214" s="219">
        <v>159917564.501183</v>
      </c>
      <c r="BL214" s="219">
        <v>160712131.245309</v>
      </c>
      <c r="BM214" s="219">
        <v>160849949.648379</v>
      </c>
      <c r="BN214" s="219">
        <v>160849949.648379</v>
      </c>
      <c r="BO214" s="219">
        <v>160841145.55509999</v>
      </c>
      <c r="BP214" s="219">
        <v>160832283.29848799</v>
      </c>
      <c r="BQ214" s="219">
        <v>160823372.68772399</v>
      </c>
      <c r="BR214" s="219">
        <v>160814421.52149799</v>
      </c>
      <c r="BS214" s="219">
        <v>160805436.066935</v>
      </c>
      <c r="BT214" s="219">
        <v>160796421.409843</v>
      </c>
      <c r="BU214" s="219">
        <v>160787381.713651</v>
      </c>
      <c r="BV214" s="219">
        <v>160778320.41670099</v>
      </c>
      <c r="BW214" s="219">
        <v>160769233.41726199</v>
      </c>
      <c r="BX214" s="219">
        <v>160760124.11762401</v>
      </c>
      <c r="BY214" s="219">
        <v>160750995.46970999</v>
      </c>
      <c r="BZ214" s="219">
        <v>161049542.342381</v>
      </c>
      <c r="CA214" s="219">
        <v>161049542.342381</v>
      </c>
      <c r="CB214" s="219">
        <v>161348074.65007299</v>
      </c>
      <c r="CC214" s="219">
        <v>161646606.957766</v>
      </c>
      <c r="CD214" s="219">
        <v>161945139.26545799</v>
      </c>
      <c r="CE214" s="219">
        <v>162243671.57315099</v>
      </c>
      <c r="CF214" s="219">
        <v>162542203.880844</v>
      </c>
      <c r="CG214" s="219">
        <v>162840736.18853599</v>
      </c>
      <c r="CH214" s="219">
        <v>163139268.49622801</v>
      </c>
      <c r="CI214" s="219">
        <v>163437800.80392101</v>
      </c>
      <c r="CJ214" s="219">
        <v>163736333.11161301</v>
      </c>
      <c r="CK214" s="219">
        <v>164034865.419305</v>
      </c>
      <c r="CL214" s="219">
        <v>164333397.726998</v>
      </c>
      <c r="CM214" s="219">
        <v>164785776.18853599</v>
      </c>
      <c r="CN214" s="219">
        <v>164785776.18853599</v>
      </c>
    </row>
    <row r="215" spans="1:94" x14ac:dyDescent="0.2">
      <c r="A215" s="224" t="s">
        <v>492</v>
      </c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  <c r="Y215" s="248"/>
      <c r="Z215" s="248"/>
      <c r="AA215" s="248"/>
      <c r="AB215" s="219">
        <v>31951093.846153799</v>
      </c>
      <c r="AC215" s="219">
        <v>31551223.076923002</v>
      </c>
      <c r="AD215" s="219">
        <v>37182742.413506001</v>
      </c>
      <c r="AE215" s="219">
        <v>42801830.211627297</v>
      </c>
      <c r="AF215" s="219">
        <v>48411284.163594902</v>
      </c>
      <c r="AG215" s="219">
        <v>54712557.730705902</v>
      </c>
      <c r="AH215" s="219">
        <v>61001565.9132016</v>
      </c>
      <c r="AI215" s="219">
        <v>67275218.711081803</v>
      </c>
      <c r="AJ215" s="219">
        <v>74238511.835294694</v>
      </c>
      <c r="AK215" s="219">
        <v>81186446.497969002</v>
      </c>
      <c r="AL215" s="219">
        <v>88507098.852951095</v>
      </c>
      <c r="AM215" s="219">
        <v>96464830.196404904</v>
      </c>
      <c r="AN215" s="219">
        <v>96464830.196404904</v>
      </c>
      <c r="AO215" s="219">
        <v>104402501.539858</v>
      </c>
      <c r="AP215" s="219">
        <v>112340172.883312</v>
      </c>
      <c r="AQ215" s="219">
        <v>120500015.96322601</v>
      </c>
      <c r="AR215" s="219">
        <v>122615685.860403</v>
      </c>
      <c r="AS215" s="219">
        <v>124731355.757581</v>
      </c>
      <c r="AT215" s="219">
        <v>127054831.76875</v>
      </c>
      <c r="AU215" s="219">
        <v>128679369.703237</v>
      </c>
      <c r="AV215" s="219">
        <v>130303907.637724</v>
      </c>
      <c r="AW215" s="219">
        <v>132482426.893463</v>
      </c>
      <c r="AX215" s="219">
        <v>133957458.899792</v>
      </c>
      <c r="AY215" s="219">
        <v>135432490.906122</v>
      </c>
      <c r="AZ215" s="219">
        <v>138312213.41721201</v>
      </c>
      <c r="BA215" s="219">
        <v>138312213.41721201</v>
      </c>
      <c r="BB215" s="219">
        <v>140546463.09367701</v>
      </c>
      <c r="BC215" s="219">
        <v>142780712.77014101</v>
      </c>
      <c r="BD215" s="219">
        <v>145571536.18680099</v>
      </c>
      <c r="BE215" s="219">
        <v>148140187.867001</v>
      </c>
      <c r="BF215" s="219">
        <v>150708839.54720101</v>
      </c>
      <c r="BG215" s="219">
        <v>153880157.59941399</v>
      </c>
      <c r="BH215" s="219">
        <v>156843669.53763601</v>
      </c>
      <c r="BI215" s="219">
        <v>159807181.47585699</v>
      </c>
      <c r="BJ215" s="219">
        <v>163599139.745334</v>
      </c>
      <c r="BK215" s="219">
        <v>166837116.69355899</v>
      </c>
      <c r="BL215" s="219">
        <v>170075093.64178401</v>
      </c>
      <c r="BM215" s="219">
        <v>174245899.09632501</v>
      </c>
      <c r="BN215" s="219">
        <v>174245899.09632501</v>
      </c>
      <c r="BO215" s="219">
        <v>177012014.046105</v>
      </c>
      <c r="BP215" s="219">
        <v>179778128.995884</v>
      </c>
      <c r="BQ215" s="219">
        <v>183137774.31111401</v>
      </c>
      <c r="BR215" s="219">
        <v>185940845.88614699</v>
      </c>
      <c r="BS215" s="219">
        <v>188743917.46118101</v>
      </c>
      <c r="BT215" s="219">
        <v>192202323.83592999</v>
      </c>
      <c r="BU215" s="219">
        <v>195058063.83866599</v>
      </c>
      <c r="BV215" s="219">
        <v>197913803.84140199</v>
      </c>
      <c r="BW215" s="219">
        <v>201670712.541823</v>
      </c>
      <c r="BX215" s="219">
        <v>204599174.91098899</v>
      </c>
      <c r="BY215" s="219">
        <v>207527637.28015399</v>
      </c>
      <c r="BZ215" s="219">
        <v>211470818.625469</v>
      </c>
      <c r="CA215" s="219">
        <v>211470818.625469</v>
      </c>
      <c r="CB215" s="219">
        <v>214481171.464468</v>
      </c>
      <c r="CC215" s="219">
        <v>217491524.30346599</v>
      </c>
      <c r="CD215" s="219">
        <v>220933777.06154999</v>
      </c>
      <c r="CE215" s="219">
        <v>223782499.454184</v>
      </c>
      <c r="CF215" s="219">
        <v>226631221.846818</v>
      </c>
      <c r="CG215" s="219">
        <v>229949298.01277199</v>
      </c>
      <c r="CH215" s="219">
        <v>232612039.37901101</v>
      </c>
      <c r="CI215" s="219">
        <v>235274780.74524999</v>
      </c>
      <c r="CJ215" s="219">
        <v>238582755.249769</v>
      </c>
      <c r="CK215" s="219">
        <v>240989561.05660099</v>
      </c>
      <c r="CL215" s="219">
        <v>243396366.86343399</v>
      </c>
      <c r="CM215" s="219">
        <v>246529704.27979699</v>
      </c>
      <c r="CN215" s="219">
        <v>246529704.27979699</v>
      </c>
    </row>
    <row r="216" spans="1:94" x14ac:dyDescent="0.2">
      <c r="A216" s="224" t="s">
        <v>493</v>
      </c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  <c r="Y216" s="248"/>
      <c r="Z216" s="248"/>
      <c r="AA216" s="248"/>
      <c r="AB216" s="219">
        <v>1382565371.0423801</v>
      </c>
      <c r="AC216" s="219">
        <v>1395047313.6341</v>
      </c>
      <c r="AD216" s="219">
        <v>1412662120.1737101</v>
      </c>
      <c r="AE216" s="219">
        <v>1430534916.5028701</v>
      </c>
      <c r="AF216" s="219">
        <v>1447832025.0467999</v>
      </c>
      <c r="AG216" s="219">
        <v>1465521943.0739801</v>
      </c>
      <c r="AH216" s="219">
        <v>1481719721.7344201</v>
      </c>
      <c r="AI216" s="219">
        <v>1497530356.4995201</v>
      </c>
      <c r="AJ216" s="219">
        <v>1513112787.6198499</v>
      </c>
      <c r="AK216" s="219">
        <v>1528435337.9647501</v>
      </c>
      <c r="AL216" s="219">
        <v>1543630986.4635</v>
      </c>
      <c r="AM216" s="219">
        <v>1559869525.6394401</v>
      </c>
      <c r="AN216" s="219">
        <v>1559869525.6394401</v>
      </c>
      <c r="AO216" s="219">
        <v>1573758729.2378399</v>
      </c>
      <c r="AP216" s="219">
        <v>1587359207.05551</v>
      </c>
      <c r="AQ216" s="219">
        <v>1602071365.3483901</v>
      </c>
      <c r="AR216" s="219">
        <v>1609828660.4865699</v>
      </c>
      <c r="AS216" s="219">
        <v>1617594422.9719801</v>
      </c>
      <c r="AT216" s="219">
        <v>1627628116.57267</v>
      </c>
      <c r="AU216" s="219">
        <v>1636482382.4305799</v>
      </c>
      <c r="AV216" s="219">
        <v>1645310486.5422001</v>
      </c>
      <c r="AW216" s="219">
        <v>1656397058.8542099</v>
      </c>
      <c r="AX216" s="219">
        <v>1666827561.67695</v>
      </c>
      <c r="AY216" s="219">
        <v>1677242802.38852</v>
      </c>
      <c r="AZ216" s="219">
        <v>1689683717.1568999</v>
      </c>
      <c r="BA216" s="219">
        <v>1689683717.1568999</v>
      </c>
      <c r="BB216" s="219">
        <v>1701317950.02492</v>
      </c>
      <c r="BC216" s="219">
        <v>1713083304.3238699</v>
      </c>
      <c r="BD216" s="219">
        <v>1725928147.1375599</v>
      </c>
      <c r="BE216" s="219">
        <v>1737770584.02092</v>
      </c>
      <c r="BF216" s="219">
        <v>1749728278.89376</v>
      </c>
      <c r="BG216" s="219">
        <v>1763672838.00508</v>
      </c>
      <c r="BH216" s="219">
        <v>1775414668.23874</v>
      </c>
      <c r="BI216" s="219">
        <v>1787259486.6579499</v>
      </c>
      <c r="BJ216" s="219">
        <v>1801080468.2289701</v>
      </c>
      <c r="BK216" s="219">
        <v>1812720736.21245</v>
      </c>
      <c r="BL216" s="219">
        <v>1824463283.2045701</v>
      </c>
      <c r="BM216" s="219">
        <v>1838146753.1898</v>
      </c>
      <c r="BN216" s="219">
        <v>1838146753.1898</v>
      </c>
      <c r="BO216" s="219">
        <v>1849952472.7116799</v>
      </c>
      <c r="BP216" s="219">
        <v>1861791924.3076301</v>
      </c>
      <c r="BQ216" s="219">
        <v>1874292593.5850699</v>
      </c>
      <c r="BR216" s="219">
        <v>1885860813.0483999</v>
      </c>
      <c r="BS216" s="219">
        <v>1897456947.61638</v>
      </c>
      <c r="BT216" s="219">
        <v>1910416182.99822</v>
      </c>
      <c r="BU216" s="219">
        <v>1921472748.38289</v>
      </c>
      <c r="BV216" s="219">
        <v>1932532178.66029</v>
      </c>
      <c r="BW216" s="219">
        <v>1944590005.56177</v>
      </c>
      <c r="BX216" s="219">
        <v>1954775745.9302499</v>
      </c>
      <c r="BY216" s="219">
        <v>1964959743.20892</v>
      </c>
      <c r="BZ216" s="219">
        <v>1977048541.8114901</v>
      </c>
      <c r="CA216" s="219">
        <v>1977048541.8114901</v>
      </c>
      <c r="CB216" s="219">
        <v>1987331606.7413599</v>
      </c>
      <c r="CC216" s="219">
        <v>1997646619.18188</v>
      </c>
      <c r="CD216" s="219">
        <v>2008461857.38814</v>
      </c>
      <c r="CE216" s="219">
        <v>2018654036.6686101</v>
      </c>
      <c r="CF216" s="219">
        <v>2028865389.3631201</v>
      </c>
      <c r="CG216" s="219">
        <v>2040601068.9834499</v>
      </c>
      <c r="CH216" s="219">
        <v>2050990746.88536</v>
      </c>
      <c r="CI216" s="219">
        <v>2061392986.91976</v>
      </c>
      <c r="CJ216" s="219">
        <v>2072914603.40715</v>
      </c>
      <c r="CK216" s="219">
        <v>2083445416.9791801</v>
      </c>
      <c r="CL216" s="219">
        <v>2093987023.7490001</v>
      </c>
      <c r="CM216" s="219">
        <v>2106074367.3624699</v>
      </c>
      <c r="CN216" s="219">
        <v>2106074367.3624699</v>
      </c>
    </row>
    <row r="217" spans="1:94" x14ac:dyDescent="0.2">
      <c r="A217" s="224" t="s">
        <v>494</v>
      </c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  <c r="Y217" s="248"/>
      <c r="Z217" s="248"/>
      <c r="AA217" s="248"/>
      <c r="AB217" s="219">
        <v>702526.57476922998</v>
      </c>
      <c r="AC217" s="219">
        <v>1053789.86215384</v>
      </c>
      <c r="AD217" s="219">
        <v>1405053.14953846</v>
      </c>
      <c r="AE217" s="219">
        <v>1756316.4369230701</v>
      </c>
      <c r="AF217" s="219">
        <v>2107579.7243076898</v>
      </c>
      <c r="AG217" s="219">
        <v>2458843.0116923</v>
      </c>
      <c r="AH217" s="219">
        <v>2810106.2990769199</v>
      </c>
      <c r="AI217" s="219">
        <v>3161369.5864615301</v>
      </c>
      <c r="AJ217" s="219">
        <v>3512632.87384615</v>
      </c>
      <c r="AK217" s="219">
        <v>3863896.1612307602</v>
      </c>
      <c r="AL217" s="219">
        <v>4215159.4486153796</v>
      </c>
      <c r="AM217" s="219">
        <v>4566422.7359999996</v>
      </c>
      <c r="AN217" s="219">
        <v>4566422.7359999996</v>
      </c>
      <c r="AO217" s="219">
        <v>4566422.7359999996</v>
      </c>
      <c r="AP217" s="219">
        <v>4566422.7359999996</v>
      </c>
      <c r="AQ217" s="219">
        <v>4566422.7359999996</v>
      </c>
      <c r="AR217" s="219">
        <v>4566422.7359999996</v>
      </c>
      <c r="AS217" s="219">
        <v>4566422.7359999996</v>
      </c>
      <c r="AT217" s="219">
        <v>4566422.7359999996</v>
      </c>
      <c r="AU217" s="219">
        <v>4566422.7359999996</v>
      </c>
      <c r="AV217" s="219">
        <v>4566422.7359999996</v>
      </c>
      <c r="AW217" s="219">
        <v>4566422.7359999996</v>
      </c>
      <c r="AX217" s="219">
        <v>4566422.7359999996</v>
      </c>
      <c r="AY217" s="219">
        <v>4566422.7359999996</v>
      </c>
      <c r="AZ217" s="219">
        <v>4566422.7359999996</v>
      </c>
      <c r="BA217" s="219">
        <v>4566422.7359999996</v>
      </c>
      <c r="BB217" s="219">
        <v>4566422.7359999996</v>
      </c>
      <c r="BC217" s="219">
        <v>4566422.7359999996</v>
      </c>
      <c r="BD217" s="219">
        <v>4566422.7359999996</v>
      </c>
      <c r="BE217" s="219">
        <v>4566422.7359999996</v>
      </c>
      <c r="BF217" s="219">
        <v>4566422.7359999996</v>
      </c>
      <c r="BG217" s="219">
        <v>4566422.7359999996</v>
      </c>
      <c r="BH217" s="219">
        <v>4566422.7359999996</v>
      </c>
      <c r="BI217" s="219">
        <v>4566422.7359999996</v>
      </c>
      <c r="BJ217" s="219">
        <v>4566422.7359999996</v>
      </c>
      <c r="BK217" s="219">
        <v>4566422.7359999996</v>
      </c>
      <c r="BL217" s="219">
        <v>4566422.7359999996</v>
      </c>
      <c r="BM217" s="219">
        <v>4566422.7359999996</v>
      </c>
      <c r="BN217" s="219">
        <v>4566422.7359999996</v>
      </c>
      <c r="BO217" s="219">
        <v>4566422.7359999996</v>
      </c>
      <c r="BP217" s="219">
        <v>4566422.7359999996</v>
      </c>
      <c r="BQ217" s="219">
        <v>4566422.7359999996</v>
      </c>
      <c r="BR217" s="219">
        <v>4566422.7359999996</v>
      </c>
      <c r="BS217" s="219">
        <v>4566422.7359999996</v>
      </c>
      <c r="BT217" s="219">
        <v>4566422.7359999996</v>
      </c>
      <c r="BU217" s="219">
        <v>4566422.7359999996</v>
      </c>
      <c r="BV217" s="219">
        <v>4566422.7359999996</v>
      </c>
      <c r="BW217" s="219">
        <v>4566422.7359999996</v>
      </c>
      <c r="BX217" s="219">
        <v>4566422.7359999996</v>
      </c>
      <c r="BY217" s="219">
        <v>4566422.7359999996</v>
      </c>
      <c r="BZ217" s="219">
        <v>4566422.7359999996</v>
      </c>
      <c r="CA217" s="219">
        <v>4566422.7359999996</v>
      </c>
      <c r="CB217" s="219">
        <v>4566422.7359999996</v>
      </c>
      <c r="CC217" s="219">
        <v>4566422.7359999996</v>
      </c>
      <c r="CD217" s="219">
        <v>4566422.7359999996</v>
      </c>
      <c r="CE217" s="219">
        <v>4566422.7359999996</v>
      </c>
      <c r="CF217" s="219">
        <v>4566422.7359999996</v>
      </c>
      <c r="CG217" s="219">
        <v>4566422.7359999996</v>
      </c>
      <c r="CH217" s="219">
        <v>4566422.7359999996</v>
      </c>
      <c r="CI217" s="219">
        <v>4566422.7359999996</v>
      </c>
      <c r="CJ217" s="219">
        <v>4566422.7359999996</v>
      </c>
      <c r="CK217" s="219">
        <v>4566422.7359999996</v>
      </c>
      <c r="CL217" s="219">
        <v>4566422.7359999996</v>
      </c>
      <c r="CM217" s="219">
        <v>4566422.7359999996</v>
      </c>
      <c r="CN217" s="219">
        <v>4566422.7359999996</v>
      </c>
    </row>
    <row r="218" spans="1:94" x14ac:dyDescent="0.2">
      <c r="A218" s="224" t="s">
        <v>495</v>
      </c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  <c r="S218" s="248"/>
      <c r="T218" s="248"/>
      <c r="U218" s="248"/>
      <c r="V218" s="248"/>
      <c r="W218" s="248"/>
      <c r="X218" s="248"/>
      <c r="Y218" s="248"/>
      <c r="Z218" s="248"/>
      <c r="AA218" s="248"/>
      <c r="AB218" s="219">
        <v>1383267897.6171501</v>
      </c>
      <c r="AC218" s="219">
        <v>1396101103.4962599</v>
      </c>
      <c r="AD218" s="219">
        <v>1414067173.3232501</v>
      </c>
      <c r="AE218" s="219">
        <v>1432291232.93979</v>
      </c>
      <c r="AF218" s="219">
        <v>1449939604.7711101</v>
      </c>
      <c r="AG218" s="219">
        <v>1467980786.08567</v>
      </c>
      <c r="AH218" s="219">
        <v>1484529828.0334899</v>
      </c>
      <c r="AI218" s="219">
        <v>1500691726.0859799</v>
      </c>
      <c r="AJ218" s="219">
        <v>1516625420.49369</v>
      </c>
      <c r="AK218" s="219">
        <v>1532299234.1259799</v>
      </c>
      <c r="AL218" s="219">
        <v>1547846145.9121101</v>
      </c>
      <c r="AM218" s="219">
        <v>1564435948.3754399</v>
      </c>
      <c r="AN218" s="219">
        <v>1564435948.3754399</v>
      </c>
      <c r="AO218" s="219">
        <v>1578325151.97384</v>
      </c>
      <c r="AP218" s="219">
        <v>1591925629.7915101</v>
      </c>
      <c r="AQ218" s="219">
        <v>1606637788.0843999</v>
      </c>
      <c r="AR218" s="219">
        <v>1614395083.2225699</v>
      </c>
      <c r="AS218" s="219">
        <v>1622160845.7079799</v>
      </c>
      <c r="AT218" s="219">
        <v>1632194539.30867</v>
      </c>
      <c r="AU218" s="219">
        <v>1641048805.16658</v>
      </c>
      <c r="AV218" s="219">
        <v>1649876909.2781999</v>
      </c>
      <c r="AW218" s="219">
        <v>1660963481.59021</v>
      </c>
      <c r="AX218" s="219">
        <v>1671393984.41295</v>
      </c>
      <c r="AY218" s="219">
        <v>1681809225.1245201</v>
      </c>
      <c r="AZ218" s="219">
        <v>1694250139.8929</v>
      </c>
      <c r="BA218" s="219">
        <v>1694250139.8929</v>
      </c>
      <c r="BB218" s="219">
        <v>1705884372.76092</v>
      </c>
      <c r="BC218" s="219">
        <v>1717649727.05987</v>
      </c>
      <c r="BD218" s="219">
        <v>1730494569.87356</v>
      </c>
      <c r="BE218" s="219">
        <v>1742337006.7569201</v>
      </c>
      <c r="BF218" s="219">
        <v>1754294701.62976</v>
      </c>
      <c r="BG218" s="219">
        <v>1768239260.74108</v>
      </c>
      <c r="BH218" s="219">
        <v>1779981090.97474</v>
      </c>
      <c r="BI218" s="219">
        <v>1791825909.39395</v>
      </c>
      <c r="BJ218" s="219">
        <v>1805646890.9649701</v>
      </c>
      <c r="BK218" s="219">
        <v>1817287158.9484501</v>
      </c>
      <c r="BL218" s="219">
        <v>1829029705.9405701</v>
      </c>
      <c r="BM218" s="219">
        <v>1842713175.9258001</v>
      </c>
      <c r="BN218" s="219">
        <v>1842713175.9258001</v>
      </c>
      <c r="BO218" s="219">
        <v>1854518895.44768</v>
      </c>
      <c r="BP218" s="219">
        <v>1866358347.0436299</v>
      </c>
      <c r="BQ218" s="219">
        <v>1878859016.32107</v>
      </c>
      <c r="BR218" s="219">
        <v>1890427235.7844</v>
      </c>
      <c r="BS218" s="219">
        <v>1902023370.35238</v>
      </c>
      <c r="BT218" s="219">
        <v>1914982605.73422</v>
      </c>
      <c r="BU218" s="219">
        <v>1926039171.11889</v>
      </c>
      <c r="BV218" s="219">
        <v>1937098601.3962901</v>
      </c>
      <c r="BW218" s="219">
        <v>1949156428.29777</v>
      </c>
      <c r="BX218" s="219">
        <v>1959342168.66625</v>
      </c>
      <c r="BY218" s="219">
        <v>1969526165.9449201</v>
      </c>
      <c r="BZ218" s="219">
        <v>1981614964.5474899</v>
      </c>
      <c r="CA218" s="219">
        <v>1981614964.5474899</v>
      </c>
      <c r="CB218" s="219">
        <v>1991898029.47736</v>
      </c>
      <c r="CC218" s="219">
        <v>2002213041.9178801</v>
      </c>
      <c r="CD218" s="219">
        <v>2013028280.12414</v>
      </c>
      <c r="CE218" s="219">
        <v>2023220459.4046099</v>
      </c>
      <c r="CF218" s="219">
        <v>2033431812.0991199</v>
      </c>
      <c r="CG218" s="219">
        <v>2045167491.71945</v>
      </c>
      <c r="CH218" s="219">
        <v>2055557169.6213601</v>
      </c>
      <c r="CI218" s="219">
        <v>2065959409.65576</v>
      </c>
      <c r="CJ218" s="219">
        <v>2077481026.1431501</v>
      </c>
      <c r="CK218" s="219">
        <v>2088011839.7151799</v>
      </c>
      <c r="CL218" s="219">
        <v>2098553446.4849999</v>
      </c>
      <c r="CM218" s="219">
        <v>2110640790.09847</v>
      </c>
      <c r="CN218" s="219">
        <v>2110640790.09847</v>
      </c>
    </row>
    <row r="219" spans="1:94" x14ac:dyDescent="0.2">
      <c r="A219" s="224" t="s">
        <v>496</v>
      </c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  <c r="R219" s="248"/>
      <c r="S219" s="248"/>
      <c r="T219" s="248"/>
      <c r="U219" s="248"/>
      <c r="V219" s="248"/>
      <c r="W219" s="248"/>
      <c r="X219" s="248"/>
      <c r="Y219" s="248"/>
      <c r="Z219" s="248"/>
      <c r="AA219" s="248"/>
      <c r="AB219" s="219">
        <v>0</v>
      </c>
      <c r="AC219" s="219">
        <v>0</v>
      </c>
      <c r="AD219" s="219">
        <v>0</v>
      </c>
      <c r="AE219" s="219">
        <v>0</v>
      </c>
      <c r="AF219" s="219">
        <v>0</v>
      </c>
      <c r="AG219" s="219">
        <v>0</v>
      </c>
      <c r="AH219" s="219">
        <v>0</v>
      </c>
      <c r="AI219" s="219">
        <v>0</v>
      </c>
      <c r="AJ219" s="219">
        <v>0</v>
      </c>
      <c r="AK219" s="219">
        <v>0</v>
      </c>
      <c r="AL219" s="219">
        <v>0</v>
      </c>
      <c r="AM219" s="219">
        <v>653843.07692307699</v>
      </c>
      <c r="AN219" s="219">
        <v>653843.07692307699</v>
      </c>
      <c r="AO219" s="219">
        <v>1307686.15384615</v>
      </c>
      <c r="AP219" s="219">
        <v>1961529.2307692301</v>
      </c>
      <c r="AQ219" s="219">
        <v>4454400.7692307699</v>
      </c>
      <c r="AR219" s="219">
        <v>6947272.3076922996</v>
      </c>
      <c r="AS219" s="219">
        <v>9440143.8461538404</v>
      </c>
      <c r="AT219" s="219">
        <v>11933015.3846153</v>
      </c>
      <c r="AU219" s="219">
        <v>14425886.9230769</v>
      </c>
      <c r="AV219" s="219">
        <v>16918758.461538401</v>
      </c>
      <c r="AW219" s="219">
        <v>19411630</v>
      </c>
      <c r="AX219" s="219">
        <v>21904501.538461499</v>
      </c>
      <c r="AY219" s="219">
        <v>24397373.076923002</v>
      </c>
      <c r="AZ219" s="219">
        <v>30438167.692307699</v>
      </c>
      <c r="BA219" s="219">
        <v>30438167.692307699</v>
      </c>
      <c r="BB219" s="219">
        <v>35825119.230769202</v>
      </c>
      <c r="BC219" s="219">
        <v>41212070.769230701</v>
      </c>
      <c r="BD219" s="219">
        <v>46599022.307692297</v>
      </c>
      <c r="BE219" s="219">
        <v>50146945.384615399</v>
      </c>
      <c r="BF219" s="219">
        <v>53694868.461538501</v>
      </c>
      <c r="BG219" s="219">
        <v>57739689.230769202</v>
      </c>
      <c r="BH219" s="219">
        <v>61784510</v>
      </c>
      <c r="BI219" s="219">
        <v>65829330.769230798</v>
      </c>
      <c r="BJ219" s="219">
        <v>69874151.538461596</v>
      </c>
      <c r="BK219" s="219">
        <v>73918972.307692304</v>
      </c>
      <c r="BL219" s="219">
        <v>77963793.076923102</v>
      </c>
      <c r="BM219" s="219">
        <v>82008613.8461539</v>
      </c>
      <c r="BN219" s="219">
        <v>82008613.8461539</v>
      </c>
      <c r="BO219" s="219">
        <v>82505511.538461596</v>
      </c>
      <c r="BP219" s="219">
        <v>83002409.230769306</v>
      </c>
      <c r="BQ219" s="219">
        <v>83499306.923077002</v>
      </c>
      <c r="BR219" s="219">
        <v>83996204.615384698</v>
      </c>
      <c r="BS219" s="219">
        <v>84493102.307692394</v>
      </c>
      <c r="BT219" s="219">
        <v>84990000.000000104</v>
      </c>
      <c r="BU219" s="219">
        <v>84990000.000000104</v>
      </c>
      <c r="BV219" s="219">
        <v>84990000.000000104</v>
      </c>
      <c r="BW219" s="219">
        <v>84990000.000000104</v>
      </c>
      <c r="BX219" s="219">
        <v>84990000.000000104</v>
      </c>
      <c r="BY219" s="219">
        <v>84990000.000000104</v>
      </c>
      <c r="BZ219" s="219">
        <v>84990000.000000104</v>
      </c>
      <c r="CA219" s="219">
        <v>84990000.000000104</v>
      </c>
      <c r="CB219" s="219">
        <v>84990000.000000104</v>
      </c>
      <c r="CC219" s="219">
        <v>84990000.000000104</v>
      </c>
      <c r="CD219" s="219">
        <v>94452997.191142797</v>
      </c>
      <c r="CE219" s="219">
        <v>104270417.459208</v>
      </c>
      <c r="CF219" s="219">
        <v>114442260.804197</v>
      </c>
      <c r="CG219" s="219">
        <v>124968527.226109</v>
      </c>
      <c r="CH219" s="219">
        <v>135849216.724944</v>
      </c>
      <c r="CI219" s="219">
        <v>147084329.30070201</v>
      </c>
      <c r="CJ219" s="219">
        <v>158673864.953383</v>
      </c>
      <c r="CK219" s="219">
        <v>170617823.68298799</v>
      </c>
      <c r="CL219" s="219">
        <v>182916205.48951501</v>
      </c>
      <c r="CM219" s="219">
        <v>195569010.37296501</v>
      </c>
      <c r="CN219" s="219">
        <v>195569010.37296501</v>
      </c>
    </row>
    <row r="220" spans="1:94" x14ac:dyDescent="0.2">
      <c r="A220" s="224" t="s">
        <v>497</v>
      </c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  <c r="Y220" s="248"/>
      <c r="Z220" s="248"/>
      <c r="AA220" s="248"/>
      <c r="AB220" s="219">
        <v>536653005.824184</v>
      </c>
      <c r="AC220" s="219">
        <v>539826963.33763397</v>
      </c>
      <c r="AD220" s="219">
        <v>543432317.46539998</v>
      </c>
      <c r="AE220" s="219">
        <v>547702461.01135397</v>
      </c>
      <c r="AF220" s="219">
        <v>552697642.86649001</v>
      </c>
      <c r="AG220" s="219">
        <v>557896320.50250399</v>
      </c>
      <c r="AH220" s="219">
        <v>563365258.71122003</v>
      </c>
      <c r="AI220" s="219">
        <v>568969718.89140105</v>
      </c>
      <c r="AJ220" s="219">
        <v>574783166.98260701</v>
      </c>
      <c r="AK220" s="219">
        <v>580926999.84831905</v>
      </c>
      <c r="AL220" s="219">
        <v>587473717.89524603</v>
      </c>
      <c r="AM220" s="219">
        <v>602545399.51464105</v>
      </c>
      <c r="AN220" s="219">
        <v>602545399.51464105</v>
      </c>
      <c r="AO220" s="219">
        <v>618863765.74435997</v>
      </c>
      <c r="AP220" s="219">
        <v>632247876.99333096</v>
      </c>
      <c r="AQ220" s="219">
        <v>645417965.60235</v>
      </c>
      <c r="AR220" s="219">
        <v>658541704.82811999</v>
      </c>
      <c r="AS220" s="219">
        <v>671664786.86507595</v>
      </c>
      <c r="AT220" s="219">
        <v>685099721.73250902</v>
      </c>
      <c r="AU220" s="219">
        <v>698338371.46728802</v>
      </c>
      <c r="AV220" s="219">
        <v>711544893.54702199</v>
      </c>
      <c r="AW220" s="219">
        <v>724733419.46020401</v>
      </c>
      <c r="AX220" s="219">
        <v>737878467.73605502</v>
      </c>
      <c r="AY220" s="219">
        <v>750920432.85415697</v>
      </c>
      <c r="AZ220" s="219">
        <v>770428015.14798999</v>
      </c>
      <c r="BA220" s="219">
        <v>770428015.14798999</v>
      </c>
      <c r="BB220" s="219">
        <v>782667976.09098804</v>
      </c>
      <c r="BC220" s="219">
        <v>793574448.29003203</v>
      </c>
      <c r="BD220" s="219">
        <v>804631032.70083904</v>
      </c>
      <c r="BE220" s="219">
        <v>815696778.19593596</v>
      </c>
      <c r="BF220" s="219">
        <v>826797957.04121995</v>
      </c>
      <c r="BG220" s="219">
        <v>838243430.29073203</v>
      </c>
      <c r="BH220" s="219">
        <v>849382560.85479999</v>
      </c>
      <c r="BI220" s="219">
        <v>860560148.12804997</v>
      </c>
      <c r="BJ220" s="219">
        <v>873118163.60692406</v>
      </c>
      <c r="BK220" s="219">
        <v>885699933.09863102</v>
      </c>
      <c r="BL220" s="219">
        <v>898255460.13051498</v>
      </c>
      <c r="BM220" s="219">
        <v>920613186.02206397</v>
      </c>
      <c r="BN220" s="219">
        <v>920613186.02206397</v>
      </c>
      <c r="BO220" s="219">
        <v>936532265.21986997</v>
      </c>
      <c r="BP220" s="219">
        <v>951393969.54914403</v>
      </c>
      <c r="BQ220" s="219">
        <v>966387523.47000599</v>
      </c>
      <c r="BR220" s="219">
        <v>981357223.72017097</v>
      </c>
      <c r="BS220" s="219">
        <v>996333988.10562599</v>
      </c>
      <c r="BT220" s="219">
        <v>1011665788.1796401</v>
      </c>
      <c r="BU220" s="219">
        <v>1026681906.40034</v>
      </c>
      <c r="BV220" s="219">
        <v>1041705722.49809</v>
      </c>
      <c r="BW220" s="219">
        <v>1056773051.3812701</v>
      </c>
      <c r="BX220" s="219">
        <v>1070513023.8131599</v>
      </c>
      <c r="BY220" s="219">
        <v>1084193947.6557801</v>
      </c>
      <c r="BZ220" s="219">
        <v>1100849738.5118699</v>
      </c>
      <c r="CA220" s="219">
        <v>1100849738.5118699</v>
      </c>
      <c r="CB220" s="219">
        <v>1107768107.40817</v>
      </c>
      <c r="CC220" s="219">
        <v>1114692715.3046999</v>
      </c>
      <c r="CD220" s="219">
        <v>1121746375.60833</v>
      </c>
      <c r="CE220" s="219">
        <v>1128762944.73173</v>
      </c>
      <c r="CF220" s="219">
        <v>1135783133.9200499</v>
      </c>
      <c r="CG220" s="219">
        <v>1143207387.4765699</v>
      </c>
      <c r="CH220" s="219">
        <v>1150280106.4151001</v>
      </c>
      <c r="CI220" s="219">
        <v>1157356773.53601</v>
      </c>
      <c r="CJ220" s="219">
        <v>1164478596.9732699</v>
      </c>
      <c r="CK220" s="219">
        <v>1171574785.7974801</v>
      </c>
      <c r="CL220" s="219">
        <v>1178607564.36079</v>
      </c>
      <c r="CM220" s="219">
        <v>1186317196.36678</v>
      </c>
      <c r="CN220" s="219">
        <v>1186317196.36678</v>
      </c>
    </row>
    <row r="221" spans="1:94" x14ac:dyDescent="0.2">
      <c r="A221" s="224" t="s">
        <v>498</v>
      </c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  <c r="S221" s="248"/>
      <c r="T221" s="248"/>
      <c r="U221" s="248"/>
      <c r="V221" s="248"/>
      <c r="W221" s="248"/>
      <c r="X221" s="248"/>
      <c r="Y221" s="248"/>
      <c r="Z221" s="248"/>
      <c r="AA221" s="248"/>
      <c r="AB221" s="219">
        <v>197196487.931483</v>
      </c>
      <c r="AC221" s="219">
        <v>198362778.37932101</v>
      </c>
      <c r="AD221" s="219">
        <v>199687588.198755</v>
      </c>
      <c r="AE221" s="219">
        <v>201256679.028559</v>
      </c>
      <c r="AF221" s="219">
        <v>203092189.69880801</v>
      </c>
      <c r="AG221" s="219">
        <v>205002476.16060799</v>
      </c>
      <c r="AH221" s="219">
        <v>207012071.552358</v>
      </c>
      <c r="AI221" s="219">
        <v>209071465.33621699</v>
      </c>
      <c r="AJ221" s="219">
        <v>211207653.029039</v>
      </c>
      <c r="AK221" s="219">
        <v>213465242.664069</v>
      </c>
      <c r="AL221" s="219">
        <v>215870874.967105</v>
      </c>
      <c r="AM221" s="219">
        <v>221409058.207133</v>
      </c>
      <c r="AN221" s="219">
        <v>221409058.207133</v>
      </c>
      <c r="AO221" s="219">
        <v>227405343.46847799</v>
      </c>
      <c r="AP221" s="219">
        <v>232323418.469899</v>
      </c>
      <c r="AQ221" s="219">
        <v>237162849.519869</v>
      </c>
      <c r="AR221" s="219">
        <v>241985249.20041499</v>
      </c>
      <c r="AS221" s="219">
        <v>246807407.39283901</v>
      </c>
      <c r="AT221" s="219">
        <v>251744157.84926701</v>
      </c>
      <c r="AU221" s="219">
        <v>256608782.11172599</v>
      </c>
      <c r="AV221" s="219">
        <v>261461600.86732599</v>
      </c>
      <c r="AW221" s="219">
        <v>266307806.81949201</v>
      </c>
      <c r="AX221" s="219">
        <v>271138036.64314997</v>
      </c>
      <c r="AY221" s="219">
        <v>275930387.91874802</v>
      </c>
      <c r="AZ221" s="219">
        <v>283098570.477364</v>
      </c>
      <c r="BA221" s="219">
        <v>283098570.477364</v>
      </c>
      <c r="BB221" s="219">
        <v>287596220.32593101</v>
      </c>
      <c r="BC221" s="219">
        <v>291603871.43387598</v>
      </c>
      <c r="BD221" s="219">
        <v>295666682.208561</v>
      </c>
      <c r="BE221" s="219">
        <v>299732859.28069901</v>
      </c>
      <c r="BF221" s="219">
        <v>303812056.55795598</v>
      </c>
      <c r="BG221" s="219">
        <v>308017766.95745498</v>
      </c>
      <c r="BH221" s="219">
        <v>312110909.83004701</v>
      </c>
      <c r="BI221" s="219">
        <v>316218183.85984099</v>
      </c>
      <c r="BJ221" s="219">
        <v>320832704.82766902</v>
      </c>
      <c r="BK221" s="219">
        <v>325455954.35539198</v>
      </c>
      <c r="BL221" s="219">
        <v>330069560.927881</v>
      </c>
      <c r="BM221" s="219">
        <v>338285046.49509001</v>
      </c>
      <c r="BN221" s="219">
        <v>338285046.49509001</v>
      </c>
      <c r="BO221" s="219">
        <v>344134611.25079203</v>
      </c>
      <c r="BP221" s="219">
        <v>349595637.02834803</v>
      </c>
      <c r="BQ221" s="219">
        <v>355105111.75916499</v>
      </c>
      <c r="BR221" s="219">
        <v>360605821.31018299</v>
      </c>
      <c r="BS221" s="219">
        <v>366109126.62169099</v>
      </c>
      <c r="BT221" s="219">
        <v>371742892.00724101</v>
      </c>
      <c r="BU221" s="219">
        <v>377260658.13050801</v>
      </c>
      <c r="BV221" s="219">
        <v>382781252.88661897</v>
      </c>
      <c r="BW221" s="219">
        <v>388317836.68663001</v>
      </c>
      <c r="BX221" s="219">
        <v>393366675.09513199</v>
      </c>
      <c r="BY221" s="219">
        <v>398393815.731902</v>
      </c>
      <c r="BZ221" s="219">
        <v>404514089.772847</v>
      </c>
      <c r="CA221" s="219">
        <v>404514089.772847</v>
      </c>
      <c r="CB221" s="219">
        <v>407056287.49420601</v>
      </c>
      <c r="CC221" s="219">
        <v>409600777.77503699</v>
      </c>
      <c r="CD221" s="219">
        <v>412192689.16627401</v>
      </c>
      <c r="CE221" s="219">
        <v>414770971.17242199</v>
      </c>
      <c r="CF221" s="219">
        <v>417350583.39396501</v>
      </c>
      <c r="CG221" s="219">
        <v>420078671.58310902</v>
      </c>
      <c r="CH221" s="219">
        <v>422677586.18839097</v>
      </c>
      <c r="CI221" s="219">
        <v>425277951.577869</v>
      </c>
      <c r="CJ221" s="219">
        <v>427894909.93690902</v>
      </c>
      <c r="CK221" s="219">
        <v>430502448.69779599</v>
      </c>
      <c r="CL221" s="219">
        <v>433086686.963552</v>
      </c>
      <c r="CM221" s="219">
        <v>435919639.24058598</v>
      </c>
      <c r="CN221" s="219">
        <v>435919639.24058598</v>
      </c>
    </row>
    <row r="222" spans="1:94" x14ac:dyDescent="0.2">
      <c r="A222" s="224" t="s">
        <v>499</v>
      </c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  <c r="Y222" s="248"/>
      <c r="Z222" s="248"/>
      <c r="AA222" s="248"/>
      <c r="AB222" s="219">
        <v>131720822.22218899</v>
      </c>
      <c r="AC222" s="219">
        <v>129740279.19637001</v>
      </c>
      <c r="AD222" s="219">
        <v>127849021.598351</v>
      </c>
      <c r="AE222" s="219">
        <v>126108043.688876</v>
      </c>
      <c r="AF222" s="219">
        <v>124531564.458978</v>
      </c>
      <c r="AG222" s="219">
        <v>122978810.48065799</v>
      </c>
      <c r="AH222" s="219">
        <v>121476770.55030499</v>
      </c>
      <c r="AI222" s="219">
        <v>119991298.738368</v>
      </c>
      <c r="AJ222" s="219">
        <v>118540348.51993699</v>
      </c>
      <c r="AK222" s="219">
        <v>117155026.59568299</v>
      </c>
      <c r="AL222" s="219">
        <v>115858064.55618399</v>
      </c>
      <c r="AM222" s="219">
        <v>116166858.431106</v>
      </c>
      <c r="AN222" s="219">
        <v>116166858.431106</v>
      </c>
      <c r="AO222" s="219">
        <v>114551127.923023</v>
      </c>
      <c r="AP222" s="219">
        <v>114927361.29095601</v>
      </c>
      <c r="AQ222" s="219">
        <v>115252606.454244</v>
      </c>
      <c r="AR222" s="219">
        <v>115559540.652574</v>
      </c>
      <c r="AS222" s="219">
        <v>115856588.129463</v>
      </c>
      <c r="AT222" s="219">
        <v>116190507.820035</v>
      </c>
      <c r="AU222" s="219">
        <v>116478349.668092</v>
      </c>
      <c r="AV222" s="219">
        <v>116751115.82004701</v>
      </c>
      <c r="AW222" s="219">
        <v>117010713.019976</v>
      </c>
      <c r="AX222" s="219">
        <v>117253012.688693</v>
      </c>
      <c r="AY222" s="219">
        <v>117469409.863382</v>
      </c>
      <c r="AZ222" s="219">
        <v>118656557.21042299</v>
      </c>
      <c r="BA222" s="219">
        <v>118656557.21042299</v>
      </c>
      <c r="BB222" s="219">
        <v>116800907.749907</v>
      </c>
      <c r="BC222" s="219">
        <v>116821445.664114</v>
      </c>
      <c r="BD222" s="219">
        <v>116856876.408336</v>
      </c>
      <c r="BE222" s="219">
        <v>116886671.90581299</v>
      </c>
      <c r="BF222" s="219">
        <v>116914860.16260201</v>
      </c>
      <c r="BG222" s="219">
        <v>116980691.37055901</v>
      </c>
      <c r="BH222" s="219">
        <v>116993439.07704701</v>
      </c>
      <c r="BI222" s="219">
        <v>117005287.920488</v>
      </c>
      <c r="BJ222" s="219">
        <v>117187339.582544</v>
      </c>
      <c r="BK222" s="219">
        <v>117366164.48711701</v>
      </c>
      <c r="BL222" s="219">
        <v>117535821.87593301</v>
      </c>
      <c r="BM222" s="219">
        <v>118950896.723491</v>
      </c>
      <c r="BN222" s="219">
        <v>118950896.723491</v>
      </c>
      <c r="BO222" s="219">
        <v>119386258.595615</v>
      </c>
      <c r="BP222" s="219">
        <v>121280783.04727399</v>
      </c>
      <c r="BQ222" s="219">
        <v>123192115.28017201</v>
      </c>
      <c r="BR222" s="219">
        <v>125100406.72034501</v>
      </c>
      <c r="BS222" s="219">
        <v>127009598.67480201</v>
      </c>
      <c r="BT222" s="219">
        <v>128964049.489097</v>
      </c>
      <c r="BU222" s="219">
        <v>130878258.14968</v>
      </c>
      <c r="BV222" s="219">
        <v>132793448.112001</v>
      </c>
      <c r="BW222" s="219">
        <v>134714184.950652</v>
      </c>
      <c r="BX222" s="219">
        <v>136465714.46305501</v>
      </c>
      <c r="BY222" s="219">
        <v>138209716.64254099</v>
      </c>
      <c r="BZ222" s="219">
        <v>140332945.737901</v>
      </c>
      <c r="CA222" s="219">
        <v>140332945.737901</v>
      </c>
      <c r="CB222" s="219">
        <v>141214878.169691</v>
      </c>
      <c r="CC222" s="219">
        <v>142097605.930078</v>
      </c>
      <c r="CD222" s="219">
        <v>142996784.89521199</v>
      </c>
      <c r="CE222" s="219">
        <v>143891235.590536</v>
      </c>
      <c r="CF222" s="219">
        <v>144786147.76062599</v>
      </c>
      <c r="CG222" s="219">
        <v>145732568.81614599</v>
      </c>
      <c r="CH222" s="219">
        <v>146634177.317559</v>
      </c>
      <c r="CI222" s="219">
        <v>147536289.12114301</v>
      </c>
      <c r="CJ222" s="219">
        <v>148444157.31333399</v>
      </c>
      <c r="CK222" s="219">
        <v>149348757.68373501</v>
      </c>
      <c r="CL222" s="219">
        <v>150245274.70870599</v>
      </c>
      <c r="CM222" s="219">
        <v>151228074.93303001</v>
      </c>
      <c r="CN222" s="219">
        <v>151228074.93303001</v>
      </c>
    </row>
    <row r="223" spans="1:94" x14ac:dyDescent="0.2">
      <c r="A223" s="224" t="s">
        <v>500</v>
      </c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  <c r="Y223" s="248"/>
      <c r="Z223" s="248"/>
      <c r="AA223" s="248"/>
      <c r="AB223" s="219">
        <v>865570315.97785795</v>
      </c>
      <c r="AC223" s="219">
        <v>867930020.91332603</v>
      </c>
      <c r="AD223" s="219">
        <v>870968927.26250601</v>
      </c>
      <c r="AE223" s="219">
        <v>875067183.728791</v>
      </c>
      <c r="AF223" s="219">
        <v>880321397.02427697</v>
      </c>
      <c r="AG223" s="219">
        <v>885877607.14377105</v>
      </c>
      <c r="AH223" s="219">
        <v>891854100.81388402</v>
      </c>
      <c r="AI223" s="219">
        <v>898032482.96598804</v>
      </c>
      <c r="AJ223" s="219">
        <v>904531168.53158402</v>
      </c>
      <c r="AK223" s="219">
        <v>911547269.10807204</v>
      </c>
      <c r="AL223" s="219">
        <v>919202657.41853595</v>
      </c>
      <c r="AM223" s="219">
        <v>940121316.15288103</v>
      </c>
      <c r="AN223" s="219">
        <v>940121316.15288103</v>
      </c>
      <c r="AO223" s="219">
        <v>960820237.13586295</v>
      </c>
      <c r="AP223" s="219">
        <v>979498656.75418699</v>
      </c>
      <c r="AQ223" s="219">
        <v>997833421.57646298</v>
      </c>
      <c r="AR223" s="219">
        <v>1016086494.68111</v>
      </c>
      <c r="AS223" s="219">
        <v>1034328782.38737</v>
      </c>
      <c r="AT223" s="219">
        <v>1053034387.4018101</v>
      </c>
      <c r="AU223" s="219">
        <v>1071425503.2471</v>
      </c>
      <c r="AV223" s="219">
        <v>1089757610.23439</v>
      </c>
      <c r="AW223" s="219">
        <v>1108051939.29967</v>
      </c>
      <c r="AX223" s="219">
        <v>1126269517.0678899</v>
      </c>
      <c r="AY223" s="219">
        <v>1144320230.6362801</v>
      </c>
      <c r="AZ223" s="219">
        <v>1172183142.8357699</v>
      </c>
      <c r="BA223" s="219">
        <v>1172183142.8357699</v>
      </c>
      <c r="BB223" s="219">
        <v>1187065104.16682</v>
      </c>
      <c r="BC223" s="219">
        <v>1201999765.38802</v>
      </c>
      <c r="BD223" s="219">
        <v>1217154591.3177299</v>
      </c>
      <c r="BE223" s="219">
        <v>1232316309.3824401</v>
      </c>
      <c r="BF223" s="219">
        <v>1247524873.76177</v>
      </c>
      <c r="BG223" s="219">
        <v>1263241888.6187401</v>
      </c>
      <c r="BH223" s="219">
        <v>1278486909.7618899</v>
      </c>
      <c r="BI223" s="219">
        <v>1293783619.90838</v>
      </c>
      <c r="BJ223" s="219">
        <v>1311138208.0171299</v>
      </c>
      <c r="BK223" s="219">
        <v>1328522051.9411399</v>
      </c>
      <c r="BL223" s="219">
        <v>1345860842.93433</v>
      </c>
      <c r="BM223" s="219">
        <v>1377849129.2406399</v>
      </c>
      <c r="BN223" s="219">
        <v>1377849129.2406399</v>
      </c>
      <c r="BO223" s="219">
        <v>1400053135.0662701</v>
      </c>
      <c r="BP223" s="219">
        <v>1422270389.6247599</v>
      </c>
      <c r="BQ223" s="219">
        <v>1444684750.50934</v>
      </c>
      <c r="BR223" s="219">
        <v>1467063451.7507</v>
      </c>
      <c r="BS223" s="219">
        <v>1489452713.4021201</v>
      </c>
      <c r="BT223" s="219">
        <v>1512372729.6759801</v>
      </c>
      <c r="BU223" s="219">
        <v>1534820822.6805201</v>
      </c>
      <c r="BV223" s="219">
        <v>1557280423.4967101</v>
      </c>
      <c r="BW223" s="219">
        <v>1579805073.0185599</v>
      </c>
      <c r="BX223" s="219">
        <v>1600345413.37135</v>
      </c>
      <c r="BY223" s="219">
        <v>1620797480.03023</v>
      </c>
      <c r="BZ223" s="219">
        <v>1645696774.0226099</v>
      </c>
      <c r="CA223" s="219">
        <v>1645696774.0226099</v>
      </c>
      <c r="CB223" s="219">
        <v>1656039273.0720699</v>
      </c>
      <c r="CC223" s="219">
        <v>1666391099.00982</v>
      </c>
      <c r="CD223" s="219">
        <v>1676935849.6698201</v>
      </c>
      <c r="CE223" s="219">
        <v>1687425151.4946799</v>
      </c>
      <c r="CF223" s="219">
        <v>1697919865.07464</v>
      </c>
      <c r="CG223" s="219">
        <v>1709018627.8758199</v>
      </c>
      <c r="CH223" s="219">
        <v>1719591869.9210501</v>
      </c>
      <c r="CI223" s="219">
        <v>1730171014.2350199</v>
      </c>
      <c r="CJ223" s="219">
        <v>1740817664.22351</v>
      </c>
      <c r="CK223" s="219">
        <v>1751425992.1790099</v>
      </c>
      <c r="CL223" s="219">
        <v>1761939526.03304</v>
      </c>
      <c r="CM223" s="219">
        <v>1773464910.5404</v>
      </c>
      <c r="CN223" s="219">
        <v>1773464910.5404</v>
      </c>
    </row>
    <row r="224" spans="1:94" x14ac:dyDescent="0.2">
      <c r="A224" s="224" t="s">
        <v>501</v>
      </c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  <c r="Y224" s="248"/>
      <c r="Z224" s="248"/>
      <c r="AA224" s="248"/>
      <c r="AB224" s="219">
        <v>856417357.70927095</v>
      </c>
      <c r="AC224" s="219">
        <v>862419832.36091697</v>
      </c>
      <c r="AD224" s="219">
        <v>868117719.19615805</v>
      </c>
      <c r="AE224" s="219">
        <v>873221327.40908694</v>
      </c>
      <c r="AF224" s="219">
        <v>877656818.65199101</v>
      </c>
      <c r="AG224" s="219">
        <v>882187494.49150395</v>
      </c>
      <c r="AH224" s="219">
        <v>886621659.930089</v>
      </c>
      <c r="AI224" s="219">
        <v>890561768.26081598</v>
      </c>
      <c r="AJ224" s="219">
        <v>894281513.11576104</v>
      </c>
      <c r="AK224" s="219">
        <v>898005061.55686498</v>
      </c>
      <c r="AL224" s="219">
        <v>901570692.77326798</v>
      </c>
      <c r="AM224" s="219">
        <v>908887269.39440203</v>
      </c>
      <c r="AN224" s="219">
        <v>908887269.39440203</v>
      </c>
      <c r="AO224" s="219">
        <v>915893299.36672604</v>
      </c>
      <c r="AP224" s="219">
        <v>922960258.33264101</v>
      </c>
      <c r="AQ224" s="219">
        <v>930185501.16647804</v>
      </c>
      <c r="AR224" s="219">
        <v>937431649.36890602</v>
      </c>
      <c r="AS224" s="219">
        <v>944687605.51819003</v>
      </c>
      <c r="AT224" s="219">
        <v>952354349.70222294</v>
      </c>
      <c r="AU224" s="219">
        <v>959754396.07713997</v>
      </c>
      <c r="AV224" s="219">
        <v>967100321.44861305</v>
      </c>
      <c r="AW224" s="219">
        <v>974406364.30954695</v>
      </c>
      <c r="AX224" s="219">
        <v>981634710.483428</v>
      </c>
      <c r="AY224" s="219">
        <v>988741457.41496205</v>
      </c>
      <c r="AZ224" s="219">
        <v>1003992762.49424</v>
      </c>
      <c r="BA224" s="219">
        <v>1003992762.49424</v>
      </c>
      <c r="BB224" s="219">
        <v>1014214804.8033201</v>
      </c>
      <c r="BC224" s="219">
        <v>1024500164.98506</v>
      </c>
      <c r="BD224" s="219">
        <v>1034963413.54129</v>
      </c>
      <c r="BE224" s="219">
        <v>1045441592.54009</v>
      </c>
      <c r="BF224" s="219">
        <v>1055971982.2903399</v>
      </c>
      <c r="BG224" s="219">
        <v>1066941365.34698</v>
      </c>
      <c r="BH224" s="219">
        <v>1077495957.44946</v>
      </c>
      <c r="BI224" s="219">
        <v>1088090414.6391599</v>
      </c>
      <c r="BJ224" s="219">
        <v>1100373540.3239</v>
      </c>
      <c r="BK224" s="219">
        <v>1112668810.26436</v>
      </c>
      <c r="BL224" s="219">
        <v>1124947212.5747299</v>
      </c>
      <c r="BM224" s="219">
        <v>1149294651.2044001</v>
      </c>
      <c r="BN224" s="219">
        <v>1149294651.2044001</v>
      </c>
      <c r="BO224" s="219">
        <v>1165499807.7402501</v>
      </c>
      <c r="BP224" s="219">
        <v>1182958016.6143401</v>
      </c>
      <c r="BQ224" s="219">
        <v>1200565172.77934</v>
      </c>
      <c r="BR224" s="219">
        <v>1218143978.1831501</v>
      </c>
      <c r="BS224" s="219">
        <v>1235737784.80091</v>
      </c>
      <c r="BT224" s="219">
        <v>1253786763.9572001</v>
      </c>
      <c r="BU224" s="219">
        <v>1271424827.2467</v>
      </c>
      <c r="BV224" s="219">
        <v>1289062500.9138999</v>
      </c>
      <c r="BW224" s="219">
        <v>1306741140.05281</v>
      </c>
      <c r="BX224" s="219">
        <v>1322764930.93924</v>
      </c>
      <c r="BY224" s="219">
        <v>1338727659.2508299</v>
      </c>
      <c r="BZ224" s="219">
        <v>1358042777.49862</v>
      </c>
      <c r="CA224" s="219">
        <v>1358042777.49862</v>
      </c>
      <c r="CB224" s="219">
        <v>1365340045.7203701</v>
      </c>
      <c r="CC224" s="219">
        <v>1372657843.3296101</v>
      </c>
      <c r="CD224" s="219">
        <v>1380123051.03528</v>
      </c>
      <c r="CE224" s="219">
        <v>1387545765.7161701</v>
      </c>
      <c r="CF224" s="219">
        <v>1394982185.50404</v>
      </c>
      <c r="CG224" s="219">
        <v>1402940809.3599801</v>
      </c>
      <c r="CH224" s="219">
        <v>1410442567.7102499</v>
      </c>
      <c r="CI224" s="219">
        <v>1417940754.1154799</v>
      </c>
      <c r="CJ224" s="219">
        <v>1425483743.1515</v>
      </c>
      <c r="CK224" s="219">
        <v>1432974221.6863501</v>
      </c>
      <c r="CL224" s="219">
        <v>1440401549.0183599</v>
      </c>
      <c r="CM224" s="219">
        <v>1448481103.46349</v>
      </c>
      <c r="CN224" s="219">
        <v>1448481103.46349</v>
      </c>
    </row>
    <row r="225" spans="1:92" x14ac:dyDescent="0.2">
      <c r="A225" s="224" t="s">
        <v>502</v>
      </c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  <c r="Y225" s="248"/>
      <c r="Z225" s="248"/>
      <c r="AA225" s="248"/>
      <c r="AB225" s="219">
        <v>367036010.44682997</v>
      </c>
      <c r="AC225" s="219">
        <v>369608499.58324999</v>
      </c>
      <c r="AD225" s="219">
        <v>372050451.08406699</v>
      </c>
      <c r="AE225" s="219">
        <v>374237711.74675101</v>
      </c>
      <c r="AF225" s="219">
        <v>376138636.565139</v>
      </c>
      <c r="AG225" s="219">
        <v>378080354.78207302</v>
      </c>
      <c r="AH225" s="219">
        <v>379980711.39860898</v>
      </c>
      <c r="AI225" s="219">
        <v>381669329.25463498</v>
      </c>
      <c r="AJ225" s="219">
        <v>383263505.62103999</v>
      </c>
      <c r="AK225" s="219">
        <v>384859312.09579903</v>
      </c>
      <c r="AL225" s="219">
        <v>386387439.75997198</v>
      </c>
      <c r="AM225" s="219">
        <v>389523115.45474398</v>
      </c>
      <c r="AN225" s="219">
        <v>389523115.45474398</v>
      </c>
      <c r="AO225" s="219">
        <v>392525699.72859597</v>
      </c>
      <c r="AP225" s="219">
        <v>395554396.42827499</v>
      </c>
      <c r="AQ225" s="219">
        <v>398650929.07134801</v>
      </c>
      <c r="AR225" s="219">
        <v>401756421.15810198</v>
      </c>
      <c r="AS225" s="219">
        <v>404866116.650653</v>
      </c>
      <c r="AT225" s="219">
        <v>408151864.158095</v>
      </c>
      <c r="AU225" s="219">
        <v>411323312.60448802</v>
      </c>
      <c r="AV225" s="219">
        <v>414471566.33512002</v>
      </c>
      <c r="AW225" s="219">
        <v>417602727.561234</v>
      </c>
      <c r="AX225" s="219">
        <v>420700590.207183</v>
      </c>
      <c r="AY225" s="219">
        <v>423746338.89212698</v>
      </c>
      <c r="AZ225" s="219">
        <v>430282612.49753398</v>
      </c>
      <c r="BA225" s="219">
        <v>430282612.49753398</v>
      </c>
      <c r="BB225" s="219">
        <v>436428528.20618999</v>
      </c>
      <c r="BC225" s="219">
        <v>442605729.595047</v>
      </c>
      <c r="BD225" s="219">
        <v>448866019.43950701</v>
      </c>
      <c r="BE225" s="219">
        <v>455138848.04258299</v>
      </c>
      <c r="BF225" s="219">
        <v>461440371.09886003</v>
      </c>
      <c r="BG225" s="219">
        <v>467944753.39378899</v>
      </c>
      <c r="BH225" s="219">
        <v>474277464.25007403</v>
      </c>
      <c r="BI225" s="219">
        <v>480633242.112791</v>
      </c>
      <c r="BJ225" s="219">
        <v>487752715.29673398</v>
      </c>
      <c r="BK225" s="219">
        <v>494883024.370942</v>
      </c>
      <c r="BL225" s="219">
        <v>502010352.299164</v>
      </c>
      <c r="BM225" s="219">
        <v>514563103.69791102</v>
      </c>
      <c r="BN225" s="219">
        <v>514563103.69791102</v>
      </c>
      <c r="BO225" s="219">
        <v>523630348.40504003</v>
      </c>
      <c r="BP225" s="219">
        <v>531473891.52238798</v>
      </c>
      <c r="BQ225" s="219">
        <v>539384352.98782206</v>
      </c>
      <c r="BR225" s="219">
        <v>547282077.15475202</v>
      </c>
      <c r="BS225" s="219">
        <v>555186540.99751103</v>
      </c>
      <c r="BT225" s="219">
        <v>563295502.64743996</v>
      </c>
      <c r="BU225" s="219">
        <v>571219849.92243397</v>
      </c>
      <c r="BV225" s="219">
        <v>579144022.14972401</v>
      </c>
      <c r="BW225" s="219">
        <v>587086599.15416396</v>
      </c>
      <c r="BX225" s="219">
        <v>594285693.61038303</v>
      </c>
      <c r="BY225" s="219">
        <v>601457354.15617299</v>
      </c>
      <c r="BZ225" s="219">
        <v>610135160.90517795</v>
      </c>
      <c r="CA225" s="219">
        <v>610135160.90517795</v>
      </c>
      <c r="CB225" s="219">
        <v>613413643.729442</v>
      </c>
      <c r="CC225" s="219">
        <v>616701349.90171194</v>
      </c>
      <c r="CD225" s="219">
        <v>620055283.79846299</v>
      </c>
      <c r="CE225" s="219">
        <v>623390126.62610602</v>
      </c>
      <c r="CF225" s="219">
        <v>626731126.82065797</v>
      </c>
      <c r="CG225" s="219">
        <v>630306740.43709195</v>
      </c>
      <c r="CH225" s="219">
        <v>633677095.637941</v>
      </c>
      <c r="CI225" s="219">
        <v>637045846.05188596</v>
      </c>
      <c r="CJ225" s="219">
        <v>640434725.18400705</v>
      </c>
      <c r="CK225" s="219">
        <v>643800012.64169395</v>
      </c>
      <c r="CL225" s="219">
        <v>647136927.81984401</v>
      </c>
      <c r="CM225" s="219">
        <v>650766872.570557</v>
      </c>
      <c r="CN225" s="219">
        <v>650766872.570557</v>
      </c>
    </row>
    <row r="226" spans="1:92" x14ac:dyDescent="0.2">
      <c r="A226" s="224" t="s">
        <v>503</v>
      </c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  <c r="Y226" s="248"/>
      <c r="Z226" s="248"/>
      <c r="AA226" s="248"/>
      <c r="AB226" s="219">
        <v>496418.86714303202</v>
      </c>
      <c r="AC226" s="219">
        <v>744628.30071454798</v>
      </c>
      <c r="AD226" s="219">
        <v>992837.73428606405</v>
      </c>
      <c r="AE226" s="219">
        <v>1241047.1678575799</v>
      </c>
      <c r="AF226" s="219">
        <v>1489256.6014290899</v>
      </c>
      <c r="AG226" s="219">
        <v>1737466.0350006099</v>
      </c>
      <c r="AH226" s="219">
        <v>1985675.4685721199</v>
      </c>
      <c r="AI226" s="219">
        <v>2233884.90214364</v>
      </c>
      <c r="AJ226" s="219">
        <v>2482094.3357151598</v>
      </c>
      <c r="AK226" s="219">
        <v>2730303.7692866698</v>
      </c>
      <c r="AL226" s="219">
        <v>2978513.2028581901</v>
      </c>
      <c r="AM226" s="219">
        <v>3226722.6364297098</v>
      </c>
      <c r="AN226" s="219">
        <v>3226722.6364297098</v>
      </c>
      <c r="AO226" s="219">
        <v>3226722.6364297098</v>
      </c>
      <c r="AP226" s="219">
        <v>3226722.6364297098</v>
      </c>
      <c r="AQ226" s="219">
        <v>3226722.6364297098</v>
      </c>
      <c r="AR226" s="219">
        <v>3226722.6364297098</v>
      </c>
      <c r="AS226" s="219">
        <v>3226722.6364297098</v>
      </c>
      <c r="AT226" s="219">
        <v>3226722.6364297098</v>
      </c>
      <c r="AU226" s="219">
        <v>3226722.6364297098</v>
      </c>
      <c r="AV226" s="219">
        <v>3226722.6364297098</v>
      </c>
      <c r="AW226" s="219">
        <v>3226722.6364297098</v>
      </c>
      <c r="AX226" s="219">
        <v>3226722.6364297098</v>
      </c>
      <c r="AY226" s="219">
        <v>3226722.6364297098</v>
      </c>
      <c r="AZ226" s="219">
        <v>3226722.6364297098</v>
      </c>
      <c r="BA226" s="219">
        <v>3226722.6364297098</v>
      </c>
      <c r="BB226" s="219">
        <v>3226722.6364297098</v>
      </c>
      <c r="BC226" s="219">
        <v>3226722.6364297098</v>
      </c>
      <c r="BD226" s="219">
        <v>3226722.6364297098</v>
      </c>
      <c r="BE226" s="219">
        <v>3226722.6364297098</v>
      </c>
      <c r="BF226" s="219">
        <v>3226722.6364297098</v>
      </c>
      <c r="BG226" s="219">
        <v>3226722.6364297098</v>
      </c>
      <c r="BH226" s="219">
        <v>3226722.6364297098</v>
      </c>
      <c r="BI226" s="219">
        <v>3226722.6364297098</v>
      </c>
      <c r="BJ226" s="219">
        <v>3226722.6364297098</v>
      </c>
      <c r="BK226" s="219">
        <v>3226722.6364297098</v>
      </c>
      <c r="BL226" s="219">
        <v>3226722.6364297098</v>
      </c>
      <c r="BM226" s="219">
        <v>3226722.6364297098</v>
      </c>
      <c r="BN226" s="219">
        <v>3226722.6364297098</v>
      </c>
      <c r="BO226" s="219">
        <v>3226722.6364297098</v>
      </c>
      <c r="BP226" s="219">
        <v>3226722.6364297098</v>
      </c>
      <c r="BQ226" s="219">
        <v>3226722.6364297098</v>
      </c>
      <c r="BR226" s="219">
        <v>3226722.6364297098</v>
      </c>
      <c r="BS226" s="219">
        <v>3226722.6364297098</v>
      </c>
      <c r="BT226" s="219">
        <v>3226722.6364297098</v>
      </c>
      <c r="BU226" s="219">
        <v>3226722.6364297098</v>
      </c>
      <c r="BV226" s="219">
        <v>3226722.6364297098</v>
      </c>
      <c r="BW226" s="219">
        <v>3226722.6364297098</v>
      </c>
      <c r="BX226" s="219">
        <v>3226722.6364297098</v>
      </c>
      <c r="BY226" s="219">
        <v>3226722.6364297098</v>
      </c>
      <c r="BZ226" s="219">
        <v>3226722.6364297098</v>
      </c>
      <c r="CA226" s="219">
        <v>3226722.6364297098</v>
      </c>
      <c r="CB226" s="219">
        <v>3226722.6364297098</v>
      </c>
      <c r="CC226" s="219">
        <v>3226722.6364297098</v>
      </c>
      <c r="CD226" s="219">
        <v>3226722.6364297098</v>
      </c>
      <c r="CE226" s="219">
        <v>3226722.6364297098</v>
      </c>
      <c r="CF226" s="219">
        <v>3226722.6364297098</v>
      </c>
      <c r="CG226" s="219">
        <v>3226722.6364297098</v>
      </c>
      <c r="CH226" s="219">
        <v>3226722.6364297098</v>
      </c>
      <c r="CI226" s="219">
        <v>3226722.6364297098</v>
      </c>
      <c r="CJ226" s="219">
        <v>3226722.6364297098</v>
      </c>
      <c r="CK226" s="219">
        <v>3226722.6364297098</v>
      </c>
      <c r="CL226" s="219">
        <v>3226722.6364297098</v>
      </c>
      <c r="CM226" s="219">
        <v>3226722.6364297098</v>
      </c>
      <c r="CN226" s="219">
        <v>3226722.6364297098</v>
      </c>
    </row>
    <row r="227" spans="1:92" x14ac:dyDescent="0.2">
      <c r="A227" s="224" t="s">
        <v>504</v>
      </c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  <c r="Y227" s="248"/>
      <c r="Z227" s="248"/>
      <c r="AA227" s="248"/>
      <c r="AB227" s="219">
        <v>1223949787.0232401</v>
      </c>
      <c r="AC227" s="219">
        <v>1232772960.24488</v>
      </c>
      <c r="AD227" s="219">
        <v>1241161008.0145099</v>
      </c>
      <c r="AE227" s="219">
        <v>1248700086.3236899</v>
      </c>
      <c r="AF227" s="219">
        <v>1255284711.8185501</v>
      </c>
      <c r="AG227" s="219">
        <v>1262005315.3085699</v>
      </c>
      <c r="AH227" s="219">
        <v>1268588046.7972701</v>
      </c>
      <c r="AI227" s="219">
        <v>1274464982.4175899</v>
      </c>
      <c r="AJ227" s="219">
        <v>1280027113.07251</v>
      </c>
      <c r="AK227" s="219">
        <v>1285594677.4219501</v>
      </c>
      <c r="AL227" s="219">
        <v>1290936645.7360899</v>
      </c>
      <c r="AM227" s="219">
        <v>1301637107.48557</v>
      </c>
      <c r="AN227" s="219">
        <v>1301637107.48557</v>
      </c>
      <c r="AO227" s="219">
        <v>1311645721.73175</v>
      </c>
      <c r="AP227" s="219">
        <v>1321741377.3973401</v>
      </c>
      <c r="AQ227" s="219">
        <v>1332063152.8742499</v>
      </c>
      <c r="AR227" s="219">
        <v>1342414793.16343</v>
      </c>
      <c r="AS227" s="219">
        <v>1352780444.80527</v>
      </c>
      <c r="AT227" s="219">
        <v>1363732936.4967401</v>
      </c>
      <c r="AU227" s="219">
        <v>1374304431.3180499</v>
      </c>
      <c r="AV227" s="219">
        <v>1384798610.4201601</v>
      </c>
      <c r="AW227" s="219">
        <v>1395235814.50721</v>
      </c>
      <c r="AX227" s="219">
        <v>1405562023.32704</v>
      </c>
      <c r="AY227" s="219">
        <v>1415714518.9435101</v>
      </c>
      <c r="AZ227" s="219">
        <v>1437502097.6282101</v>
      </c>
      <c r="BA227" s="219">
        <v>1437502097.6282101</v>
      </c>
      <c r="BB227" s="219">
        <v>1453870055.6459401</v>
      </c>
      <c r="BC227" s="219">
        <v>1470332617.2165301</v>
      </c>
      <c r="BD227" s="219">
        <v>1487056155.6172299</v>
      </c>
      <c r="BE227" s="219">
        <v>1503807163.2191</v>
      </c>
      <c r="BF227" s="219">
        <v>1520639076.02563</v>
      </c>
      <c r="BG227" s="219">
        <v>1538112841.3771999</v>
      </c>
      <c r="BH227" s="219">
        <v>1555000144.3359699</v>
      </c>
      <c r="BI227" s="219">
        <v>1571950379.3883801</v>
      </c>
      <c r="BJ227" s="219">
        <v>1591352978.2570601</v>
      </c>
      <c r="BK227" s="219">
        <v>1610778557.2717299</v>
      </c>
      <c r="BL227" s="219">
        <v>1630184287.51033</v>
      </c>
      <c r="BM227" s="219">
        <v>1667084477.5387399</v>
      </c>
      <c r="BN227" s="219">
        <v>1667084477.5387399</v>
      </c>
      <c r="BO227" s="219">
        <v>1692356878.7817199</v>
      </c>
      <c r="BP227" s="219">
        <v>1717658630.77316</v>
      </c>
      <c r="BQ227" s="219">
        <v>1743176248.4036</v>
      </c>
      <c r="BR227" s="219">
        <v>1768652777.97434</v>
      </c>
      <c r="BS227" s="219">
        <v>1794151048.43485</v>
      </c>
      <c r="BT227" s="219">
        <v>1820308989.24107</v>
      </c>
      <c r="BU227" s="219">
        <v>1845871399.8055699</v>
      </c>
      <c r="BV227" s="219">
        <v>1871433245.7000501</v>
      </c>
      <c r="BW227" s="219">
        <v>1897054461.84341</v>
      </c>
      <c r="BX227" s="219">
        <v>1920277347.1860499</v>
      </c>
      <c r="BY227" s="219">
        <v>1943411736.0434401</v>
      </c>
      <c r="BZ227" s="219">
        <v>1971404661.04023</v>
      </c>
      <c r="CA227" s="219">
        <v>1971404661.04023</v>
      </c>
      <c r="CB227" s="219">
        <v>1981980412.0862401</v>
      </c>
      <c r="CC227" s="219">
        <v>1992585915.8677599</v>
      </c>
      <c r="CD227" s="219">
        <v>2003405057.47018</v>
      </c>
      <c r="CE227" s="219">
        <v>2014162614.9786999</v>
      </c>
      <c r="CF227" s="219">
        <v>2024940034.9611299</v>
      </c>
      <c r="CG227" s="219">
        <v>2036474272.4335001</v>
      </c>
      <c r="CH227" s="219">
        <v>2047346385.9846201</v>
      </c>
      <c r="CI227" s="219">
        <v>2058213322.8038001</v>
      </c>
      <c r="CJ227" s="219">
        <v>2069145190.97193</v>
      </c>
      <c r="CK227" s="219">
        <v>2080000956.9644699</v>
      </c>
      <c r="CL227" s="219">
        <v>2090765199.4746301</v>
      </c>
      <c r="CM227" s="219">
        <v>2102474698.67048</v>
      </c>
      <c r="CN227" s="219">
        <v>2102474698.67048</v>
      </c>
    </row>
    <row r="228" spans="1:92" x14ac:dyDescent="0.2">
      <c r="A228" s="224" t="s">
        <v>505</v>
      </c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  <c r="Y228" s="248"/>
      <c r="Z228" s="248"/>
      <c r="AA228" s="248"/>
      <c r="AB228" s="219">
        <v>467945043.77849698</v>
      </c>
      <c r="AC228" s="219">
        <v>474729744.229065</v>
      </c>
      <c r="AD228" s="219">
        <v>481354933.318959</v>
      </c>
      <c r="AE228" s="219">
        <v>486677714.36183399</v>
      </c>
      <c r="AF228" s="219">
        <v>491713573.74712402</v>
      </c>
      <c r="AG228" s="219">
        <v>496446252.046727</v>
      </c>
      <c r="AH228" s="219">
        <v>500074631.13126302</v>
      </c>
      <c r="AI228" s="219">
        <v>503484570.08641398</v>
      </c>
      <c r="AJ228" s="219">
        <v>506014536.23871201</v>
      </c>
      <c r="AK228" s="219">
        <v>508154717.99489599</v>
      </c>
      <c r="AL228" s="219">
        <v>510025229.51800698</v>
      </c>
      <c r="AM228" s="219">
        <v>511764403.02943802</v>
      </c>
      <c r="AN228" s="219">
        <v>511764403.02943802</v>
      </c>
      <c r="AO228" s="219">
        <v>512975672.36578602</v>
      </c>
      <c r="AP228" s="219">
        <v>514197184.44668901</v>
      </c>
      <c r="AQ228" s="219">
        <v>515448842.92550802</v>
      </c>
      <c r="AR228" s="219">
        <v>516690886.92118502</v>
      </c>
      <c r="AS228" s="219">
        <v>517942820.21149802</v>
      </c>
      <c r="AT228" s="219">
        <v>519429501.403211</v>
      </c>
      <c r="AU228" s="219">
        <v>520795799.53108197</v>
      </c>
      <c r="AV228" s="219">
        <v>522158315.330679</v>
      </c>
      <c r="AW228" s="219">
        <v>523530810.80749601</v>
      </c>
      <c r="AX228" s="219">
        <v>524892575.99643397</v>
      </c>
      <c r="AY228" s="219">
        <v>526251122.19662499</v>
      </c>
      <c r="AZ228" s="219">
        <v>527842514.02617103</v>
      </c>
      <c r="BA228" s="219">
        <v>527842514.02617103</v>
      </c>
      <c r="BB228" s="219">
        <v>529361809.99018103</v>
      </c>
      <c r="BC228" s="219">
        <v>530911917.62616998</v>
      </c>
      <c r="BD228" s="219">
        <v>532511304.21789098</v>
      </c>
      <c r="BE228" s="219">
        <v>534114653.37255698</v>
      </c>
      <c r="BF228" s="219">
        <v>535743338.47557098</v>
      </c>
      <c r="BG228" s="219">
        <v>537603740.86356902</v>
      </c>
      <c r="BH228" s="219">
        <v>539244688.32681</v>
      </c>
      <c r="BI228" s="219">
        <v>540906192.38858998</v>
      </c>
      <c r="BJ228" s="219">
        <v>542607323.74908197</v>
      </c>
      <c r="BK228" s="219">
        <v>544313468.429528</v>
      </c>
      <c r="BL228" s="219">
        <v>546039195.67738795</v>
      </c>
      <c r="BM228" s="219">
        <v>548008508.66204</v>
      </c>
      <c r="BN228" s="219">
        <v>548008508.66204</v>
      </c>
      <c r="BO228" s="219">
        <v>549780368.58663499</v>
      </c>
      <c r="BP228" s="219">
        <v>551563444.72212696</v>
      </c>
      <c r="BQ228" s="219">
        <v>553382642.52464795</v>
      </c>
      <c r="BR228" s="219">
        <v>555188337.80645704</v>
      </c>
      <c r="BS228" s="219">
        <v>557003223.30093002</v>
      </c>
      <c r="BT228" s="219">
        <v>559061536.14300799</v>
      </c>
      <c r="BU228" s="219">
        <v>560903436.58442199</v>
      </c>
      <c r="BV228" s="219">
        <v>562746441.31179202</v>
      </c>
      <c r="BW228" s="219">
        <v>564613390.70466304</v>
      </c>
      <c r="BX228" s="219">
        <v>566460856.76270795</v>
      </c>
      <c r="BY228" s="219">
        <v>568307932.67001796</v>
      </c>
      <c r="BZ228" s="219">
        <v>570398339.75322795</v>
      </c>
      <c r="CA228" s="219">
        <v>570398339.75322795</v>
      </c>
      <c r="CB228" s="219">
        <v>572282064.60383797</v>
      </c>
      <c r="CC228" s="219">
        <v>574178188.70594394</v>
      </c>
      <c r="CD228" s="219">
        <v>576112760.86246395</v>
      </c>
      <c r="CE228" s="219">
        <v>578027932.82682502</v>
      </c>
      <c r="CF228" s="219">
        <v>579953300.97451401</v>
      </c>
      <c r="CG228" s="219">
        <v>582159251.57477796</v>
      </c>
      <c r="CH228" s="219">
        <v>584125849.55692506</v>
      </c>
      <c r="CI228" s="219">
        <v>586093955.55434</v>
      </c>
      <c r="CJ228" s="219">
        <v>588090224.955356</v>
      </c>
      <c r="CK228" s="219">
        <v>590063296.00091505</v>
      </c>
      <c r="CL228" s="219">
        <v>592036075.84640396</v>
      </c>
      <c r="CM228" s="219">
        <v>594291621.47149706</v>
      </c>
      <c r="CN228" s="219">
        <v>594291621.47149706</v>
      </c>
    </row>
    <row r="229" spans="1:92" x14ac:dyDescent="0.2">
      <c r="A229" s="224" t="s">
        <v>506</v>
      </c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  <c r="Y229" s="248"/>
      <c r="Z229" s="248"/>
      <c r="AA229" s="248"/>
      <c r="AB229" s="219">
        <v>0</v>
      </c>
      <c r="AC229" s="219">
        <v>0</v>
      </c>
      <c r="AD229" s="219">
        <v>0</v>
      </c>
      <c r="AE229" s="219">
        <v>0</v>
      </c>
      <c r="AF229" s="219">
        <v>0</v>
      </c>
      <c r="AG229" s="219">
        <v>0</v>
      </c>
      <c r="AH229" s="219">
        <v>0</v>
      </c>
      <c r="AI229" s="219">
        <v>0</v>
      </c>
      <c r="AJ229" s="219">
        <v>0</v>
      </c>
      <c r="AK229" s="219">
        <v>0</v>
      </c>
      <c r="AL229" s="219">
        <v>0</v>
      </c>
      <c r="AM229" s="219">
        <v>0</v>
      </c>
      <c r="AN229" s="219">
        <v>0</v>
      </c>
      <c r="AO229" s="219">
        <v>0</v>
      </c>
      <c r="AP229" s="219">
        <v>0</v>
      </c>
      <c r="AQ229" s="219">
        <v>0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</v>
      </c>
      <c r="AX229" s="219">
        <v>0</v>
      </c>
      <c r="AY229" s="219">
        <v>0</v>
      </c>
      <c r="AZ229" s="219">
        <v>0</v>
      </c>
      <c r="BA229" s="219">
        <v>0</v>
      </c>
      <c r="BB229" s="219">
        <v>0</v>
      </c>
      <c r="BC229" s="219">
        <v>0</v>
      </c>
      <c r="BD229" s="219">
        <v>0</v>
      </c>
      <c r="BE229" s="219">
        <v>0</v>
      </c>
      <c r="BF229" s="219">
        <v>0</v>
      </c>
      <c r="BG229" s="219">
        <v>0</v>
      </c>
      <c r="BH229" s="219">
        <v>0</v>
      </c>
      <c r="BI229" s="219">
        <v>0</v>
      </c>
      <c r="BJ229" s="219">
        <v>0</v>
      </c>
      <c r="BK229" s="219">
        <v>0</v>
      </c>
      <c r="BL229" s="219">
        <v>0</v>
      </c>
      <c r="BM229" s="219">
        <v>0</v>
      </c>
      <c r="BN229" s="219">
        <v>0</v>
      </c>
      <c r="BO229" s="219">
        <v>0</v>
      </c>
      <c r="BP229" s="219">
        <v>0</v>
      </c>
      <c r="BQ229" s="219">
        <v>0</v>
      </c>
      <c r="BR229" s="219">
        <v>0</v>
      </c>
      <c r="BS229" s="219">
        <v>0</v>
      </c>
      <c r="BT229" s="219">
        <v>0</v>
      </c>
      <c r="BU229" s="219">
        <v>0</v>
      </c>
      <c r="BV229" s="219">
        <v>0</v>
      </c>
      <c r="BW229" s="219">
        <v>0</v>
      </c>
      <c r="BX229" s="219">
        <v>0</v>
      </c>
      <c r="BY229" s="219">
        <v>0</v>
      </c>
      <c r="BZ229" s="219">
        <v>0</v>
      </c>
      <c r="CA229" s="219">
        <v>0</v>
      </c>
      <c r="CB229" s="219">
        <v>0</v>
      </c>
      <c r="CC229" s="219">
        <v>0</v>
      </c>
      <c r="CD229" s="219">
        <v>0</v>
      </c>
      <c r="CE229" s="219">
        <v>0</v>
      </c>
      <c r="CF229" s="219">
        <v>0</v>
      </c>
      <c r="CG229" s="219">
        <v>0</v>
      </c>
      <c r="CH229" s="219">
        <v>0</v>
      </c>
      <c r="CI229" s="219">
        <v>0</v>
      </c>
      <c r="CJ229" s="219">
        <v>0</v>
      </c>
      <c r="CK229" s="219">
        <v>0</v>
      </c>
      <c r="CL229" s="219">
        <v>0</v>
      </c>
      <c r="CM229" s="219">
        <v>0</v>
      </c>
      <c r="CN229" s="219">
        <v>0</v>
      </c>
    </row>
    <row r="230" spans="1:92" x14ac:dyDescent="0.2">
      <c r="A230" s="224" t="s">
        <v>507</v>
      </c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  <c r="Y230" s="248"/>
      <c r="Z230" s="248"/>
      <c r="AA230" s="248"/>
      <c r="AB230" s="219">
        <v>467945043.77849698</v>
      </c>
      <c r="AC230" s="219">
        <v>474729744.229065</v>
      </c>
      <c r="AD230" s="219">
        <v>481354933.318959</v>
      </c>
      <c r="AE230" s="219">
        <v>486677714.36183399</v>
      </c>
      <c r="AF230" s="219">
        <v>491713573.74712402</v>
      </c>
      <c r="AG230" s="219">
        <v>496446252.046727</v>
      </c>
      <c r="AH230" s="219">
        <v>500074631.13126302</v>
      </c>
      <c r="AI230" s="219">
        <v>503484570.08641398</v>
      </c>
      <c r="AJ230" s="219">
        <v>506014536.23871201</v>
      </c>
      <c r="AK230" s="219">
        <v>508154717.99489599</v>
      </c>
      <c r="AL230" s="219">
        <v>510025229.51800698</v>
      </c>
      <c r="AM230" s="219">
        <v>511764403.02943802</v>
      </c>
      <c r="AN230" s="219">
        <v>511764403.02943802</v>
      </c>
      <c r="AO230" s="219">
        <v>512975672.36578602</v>
      </c>
      <c r="AP230" s="219">
        <v>514197184.44668901</v>
      </c>
      <c r="AQ230" s="219">
        <v>515448842.92550802</v>
      </c>
      <c r="AR230" s="219">
        <v>516690886.92118502</v>
      </c>
      <c r="AS230" s="219">
        <v>517942820.21149802</v>
      </c>
      <c r="AT230" s="219">
        <v>519429501.403211</v>
      </c>
      <c r="AU230" s="219">
        <v>520795799.53108197</v>
      </c>
      <c r="AV230" s="219">
        <v>522158315.330679</v>
      </c>
      <c r="AW230" s="219">
        <v>523530810.80749601</v>
      </c>
      <c r="AX230" s="219">
        <v>524892575.99643397</v>
      </c>
      <c r="AY230" s="219">
        <v>526251122.19662499</v>
      </c>
      <c r="AZ230" s="219">
        <v>527842514.02617103</v>
      </c>
      <c r="BA230" s="219">
        <v>527842514.02617103</v>
      </c>
      <c r="BB230" s="219">
        <v>529361809.99018103</v>
      </c>
      <c r="BC230" s="219">
        <v>530911917.62616998</v>
      </c>
      <c r="BD230" s="219">
        <v>532511304.21789098</v>
      </c>
      <c r="BE230" s="219">
        <v>534114653.37255698</v>
      </c>
      <c r="BF230" s="219">
        <v>535743338.47557098</v>
      </c>
      <c r="BG230" s="219">
        <v>537603740.86356902</v>
      </c>
      <c r="BH230" s="219">
        <v>539244688.32681</v>
      </c>
      <c r="BI230" s="219">
        <v>540906192.38858998</v>
      </c>
      <c r="BJ230" s="219">
        <v>542607323.74908197</v>
      </c>
      <c r="BK230" s="219">
        <v>544313468.429528</v>
      </c>
      <c r="BL230" s="219">
        <v>546039195.67738795</v>
      </c>
      <c r="BM230" s="219">
        <v>548008508.66204</v>
      </c>
      <c r="BN230" s="219">
        <v>548008508.66204</v>
      </c>
      <c r="BO230" s="219">
        <v>549780368.58663499</v>
      </c>
      <c r="BP230" s="219">
        <v>551563444.72212696</v>
      </c>
      <c r="BQ230" s="219">
        <v>553382642.52464795</v>
      </c>
      <c r="BR230" s="219">
        <v>555188337.80645704</v>
      </c>
      <c r="BS230" s="219">
        <v>557003223.30093002</v>
      </c>
      <c r="BT230" s="219">
        <v>559061536.14300799</v>
      </c>
      <c r="BU230" s="219">
        <v>560903436.58442199</v>
      </c>
      <c r="BV230" s="219">
        <v>562746441.31179202</v>
      </c>
      <c r="BW230" s="219">
        <v>564613390.70466304</v>
      </c>
      <c r="BX230" s="219">
        <v>566460856.76270795</v>
      </c>
      <c r="BY230" s="219">
        <v>568307932.67001796</v>
      </c>
      <c r="BZ230" s="219">
        <v>570398339.75322795</v>
      </c>
      <c r="CA230" s="219">
        <v>570398339.75322795</v>
      </c>
      <c r="CB230" s="219">
        <v>572282064.60383797</v>
      </c>
      <c r="CC230" s="219">
        <v>574178188.70594394</v>
      </c>
      <c r="CD230" s="219">
        <v>576112760.86246395</v>
      </c>
      <c r="CE230" s="219">
        <v>578027932.82682502</v>
      </c>
      <c r="CF230" s="219">
        <v>579953300.97451401</v>
      </c>
      <c r="CG230" s="219">
        <v>582159251.57477796</v>
      </c>
      <c r="CH230" s="219">
        <v>584125849.55692506</v>
      </c>
      <c r="CI230" s="219">
        <v>586093955.55434</v>
      </c>
      <c r="CJ230" s="219">
        <v>588090224.955356</v>
      </c>
      <c r="CK230" s="219">
        <v>590063296.00091505</v>
      </c>
      <c r="CL230" s="219">
        <v>592036075.84640396</v>
      </c>
      <c r="CM230" s="219">
        <v>594291621.47149706</v>
      </c>
      <c r="CN230" s="219">
        <v>594291621.47149706</v>
      </c>
    </row>
    <row r="231" spans="1:92" x14ac:dyDescent="0.2">
      <c r="A231" s="224" t="s">
        <v>508</v>
      </c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  <c r="Y231" s="248"/>
      <c r="Z231" s="248"/>
      <c r="AA231" s="248"/>
      <c r="AB231" s="219">
        <v>842611989.10072696</v>
      </c>
      <c r="AC231" s="219">
        <v>847492997.32391906</v>
      </c>
      <c r="AD231" s="219">
        <v>852318336.34435904</v>
      </c>
      <c r="AE231" s="219">
        <v>857563250.27413905</v>
      </c>
      <c r="AF231" s="219">
        <v>862505902.113011</v>
      </c>
      <c r="AG231" s="219">
        <v>867382473.810359</v>
      </c>
      <c r="AH231" s="219">
        <v>872332231.53505397</v>
      </c>
      <c r="AI231" s="219">
        <v>876442756.81715596</v>
      </c>
      <c r="AJ231" s="219">
        <v>880259924.70360303</v>
      </c>
      <c r="AK231" s="219">
        <v>883671820.15387201</v>
      </c>
      <c r="AL231" s="219">
        <v>886769024.76904798</v>
      </c>
      <c r="AM231" s="219">
        <v>889832284.63527906</v>
      </c>
      <c r="AN231" s="219">
        <v>889832284.63527906</v>
      </c>
      <c r="AO231" s="219">
        <v>892208924.04632497</v>
      </c>
      <c r="AP231" s="219">
        <v>894605660.81281197</v>
      </c>
      <c r="AQ231" s="219">
        <v>897061548.02192903</v>
      </c>
      <c r="AR231" s="219">
        <v>899498570.59139299</v>
      </c>
      <c r="AS231" s="219">
        <v>901954997.00992203</v>
      </c>
      <c r="AT231" s="219">
        <v>904872023.80640602</v>
      </c>
      <c r="AU231" s="219">
        <v>907552846.21352398</v>
      </c>
      <c r="AV231" s="219">
        <v>910226247.28983605</v>
      </c>
      <c r="AW231" s="219">
        <v>912919229.55546606</v>
      </c>
      <c r="AX231" s="219">
        <v>915591157.85374105</v>
      </c>
      <c r="AY231" s="219">
        <v>918256770.15334594</v>
      </c>
      <c r="AZ231" s="219">
        <v>921379250.37060201</v>
      </c>
      <c r="BA231" s="219">
        <v>921379250.37060201</v>
      </c>
      <c r="BB231" s="219">
        <v>922126462.098701</v>
      </c>
      <c r="BC231" s="219">
        <v>922928087.175735</v>
      </c>
      <c r="BD231" s="219">
        <v>923818871.20319605</v>
      </c>
      <c r="BE231" s="219">
        <v>924711004.561782</v>
      </c>
      <c r="BF231" s="219">
        <v>925646173.61888194</v>
      </c>
      <c r="BG231" s="219">
        <v>927016570.44447696</v>
      </c>
      <c r="BH231" s="219">
        <v>927950101.61421895</v>
      </c>
      <c r="BI231" s="219">
        <v>928917896.54406905</v>
      </c>
      <c r="BJ231" s="219">
        <v>929956421.37894297</v>
      </c>
      <c r="BK231" s="219">
        <v>930999171.72276795</v>
      </c>
      <c r="BL231" s="219">
        <v>932074971.27402604</v>
      </c>
      <c r="BM231" s="219">
        <v>933614461.31436396</v>
      </c>
      <c r="BN231" s="219">
        <v>933614461.31436396</v>
      </c>
      <c r="BO231" s="219">
        <v>934760669.98835397</v>
      </c>
      <c r="BP231" s="219">
        <v>938156389.849352</v>
      </c>
      <c r="BQ231" s="219">
        <v>941620803.454126</v>
      </c>
      <c r="BR231" s="219">
        <v>945059538.79964602</v>
      </c>
      <c r="BS231" s="219">
        <v>948515751.42783296</v>
      </c>
      <c r="BT231" s="219">
        <v>952434857.78911805</v>
      </c>
      <c r="BU231" s="219">
        <v>955942170.63562095</v>
      </c>
      <c r="BV231" s="219">
        <v>959451543.09915304</v>
      </c>
      <c r="BW231" s="219">
        <v>963006411.50472295</v>
      </c>
      <c r="BX231" s="219">
        <v>966524187.34920299</v>
      </c>
      <c r="BY231" s="219">
        <v>970041180.78946602</v>
      </c>
      <c r="BZ231" s="219">
        <v>974028830.01279902</v>
      </c>
      <c r="CA231" s="219">
        <v>974028830.01279902</v>
      </c>
      <c r="CB231" s="219">
        <v>977619078.85776806</v>
      </c>
      <c r="CC231" s="219">
        <v>981232907.72590899</v>
      </c>
      <c r="CD231" s="219">
        <v>984919854.51019704</v>
      </c>
      <c r="CE231" s="219">
        <v>988569907.23540699</v>
      </c>
      <c r="CF231" s="219">
        <v>992239350.33351099</v>
      </c>
      <c r="CG231" s="219">
        <v>996442370.55990899</v>
      </c>
      <c r="CH231" s="219">
        <v>1000190245.99295</v>
      </c>
      <c r="CI231" s="219">
        <v>1003940989.21542</v>
      </c>
      <c r="CJ231" s="219">
        <v>1007745291.68443</v>
      </c>
      <c r="CK231" s="219">
        <v>1011505476.99827</v>
      </c>
      <c r="CL231" s="219">
        <v>1015265108.4718699</v>
      </c>
      <c r="CM231" s="219">
        <v>1019600027.37098</v>
      </c>
      <c r="CN231" s="219">
        <v>1019600027.37098</v>
      </c>
    </row>
    <row r="232" spans="1:92" x14ac:dyDescent="0.2">
      <c r="A232" s="224" t="s">
        <v>509</v>
      </c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  <c r="Y232" s="248"/>
      <c r="Z232" s="248"/>
      <c r="AA232" s="248"/>
      <c r="AB232" s="219">
        <v>453714147.977314</v>
      </c>
      <c r="AC232" s="219">
        <v>456342383.17441797</v>
      </c>
      <c r="AD232" s="219">
        <v>458940642.64696199</v>
      </c>
      <c r="AE232" s="219">
        <v>461764827.07068998</v>
      </c>
      <c r="AF232" s="219">
        <v>464426254.98392898</v>
      </c>
      <c r="AG232" s="219">
        <v>467052101.28250098</v>
      </c>
      <c r="AH232" s="219">
        <v>469717355.44195199</v>
      </c>
      <c r="AI232" s="219">
        <v>471930715.20923799</v>
      </c>
      <c r="AJ232" s="219">
        <v>473986113.30194002</v>
      </c>
      <c r="AK232" s="219">
        <v>475823287.77516103</v>
      </c>
      <c r="AL232" s="219">
        <v>477491013.33717901</v>
      </c>
      <c r="AM232" s="219">
        <v>479140460.95745701</v>
      </c>
      <c r="AN232" s="219">
        <v>479140460.95745701</v>
      </c>
      <c r="AO232" s="219">
        <v>480420189.87109798</v>
      </c>
      <c r="AP232" s="219">
        <v>481710740.43766803</v>
      </c>
      <c r="AQ232" s="219">
        <v>483033141.24257702</v>
      </c>
      <c r="AR232" s="219">
        <v>484345384.16459602</v>
      </c>
      <c r="AS232" s="219">
        <v>485668075.31303501</v>
      </c>
      <c r="AT232" s="219">
        <v>487238782.04960299</v>
      </c>
      <c r="AU232" s="219">
        <v>488682301.80728197</v>
      </c>
      <c r="AV232" s="219">
        <v>490121825.46375799</v>
      </c>
      <c r="AW232" s="219">
        <v>491571892.83755797</v>
      </c>
      <c r="AX232" s="219">
        <v>493010623.45970702</v>
      </c>
      <c r="AY232" s="219">
        <v>494445953.15949398</v>
      </c>
      <c r="AZ232" s="219">
        <v>496127288.661093</v>
      </c>
      <c r="BA232" s="219">
        <v>496127288.661093</v>
      </c>
      <c r="BB232" s="219">
        <v>499966262.40451801</v>
      </c>
      <c r="BC232" s="219">
        <v>503843831.85323</v>
      </c>
      <c r="BD232" s="219">
        <v>507780997.21574199</v>
      </c>
      <c r="BE232" s="219">
        <v>511728774.899225</v>
      </c>
      <c r="BF232" s="219">
        <v>515709996.77964097</v>
      </c>
      <c r="BG232" s="219">
        <v>519955831.17163599</v>
      </c>
      <c r="BH232" s="219">
        <v>523976143.28159899</v>
      </c>
      <c r="BI232" s="219">
        <v>528024308.562962</v>
      </c>
      <c r="BJ232" s="219">
        <v>532121428.16933</v>
      </c>
      <c r="BK232" s="219">
        <v>536229519.86321098</v>
      </c>
      <c r="BL232" s="219">
        <v>540363739.04702604</v>
      </c>
      <c r="BM232" s="219">
        <v>544776459.82773101</v>
      </c>
      <c r="BN232" s="219">
        <v>544776459.82773101</v>
      </c>
      <c r="BO232" s="219">
        <v>548986425.23125505</v>
      </c>
      <c r="BP232" s="219">
        <v>550980736.89565098</v>
      </c>
      <c r="BQ232" s="219">
        <v>553015392.50480402</v>
      </c>
      <c r="BR232" s="219">
        <v>555034967.23153806</v>
      </c>
      <c r="BS232" s="219">
        <v>557064806.39412403</v>
      </c>
      <c r="BT232" s="219">
        <v>559366503.78091097</v>
      </c>
      <c r="BU232" s="219">
        <v>561426354.18282497</v>
      </c>
      <c r="BV232" s="219">
        <v>563487414.20108998</v>
      </c>
      <c r="BW232" s="219">
        <v>565575194.05832899</v>
      </c>
      <c r="BX232" s="219">
        <v>567641189.39556396</v>
      </c>
      <c r="BY232" s="219">
        <v>569706725.225559</v>
      </c>
      <c r="BZ232" s="219">
        <v>572048677.94402504</v>
      </c>
      <c r="CA232" s="219">
        <v>572048677.94402504</v>
      </c>
      <c r="CB232" s="219">
        <v>574157236.789482</v>
      </c>
      <c r="CC232" s="219">
        <v>576279644.21997797</v>
      </c>
      <c r="CD232" s="219">
        <v>578444993.91868699</v>
      </c>
      <c r="CE232" s="219">
        <v>580588675.67793703</v>
      </c>
      <c r="CF232" s="219">
        <v>582743745.43396604</v>
      </c>
      <c r="CG232" s="219">
        <v>585212185.88439095</v>
      </c>
      <c r="CH232" s="219">
        <v>587413319.07522798</v>
      </c>
      <c r="CI232" s="219">
        <v>589616136.52334297</v>
      </c>
      <c r="CJ232" s="219">
        <v>591850409.40197206</v>
      </c>
      <c r="CK232" s="219">
        <v>594058772.205338</v>
      </c>
      <c r="CL232" s="219">
        <v>596266809.73744905</v>
      </c>
      <c r="CM232" s="219">
        <v>598812714.48772395</v>
      </c>
      <c r="CN232" s="219">
        <v>598812714.48772395</v>
      </c>
    </row>
    <row r="233" spans="1:92" x14ac:dyDescent="0.2">
      <c r="A233" s="224" t="s">
        <v>510</v>
      </c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  <c r="Y233" s="248"/>
      <c r="Z233" s="248"/>
      <c r="AA233" s="248"/>
      <c r="AB233" s="219">
        <v>1296326137.0780399</v>
      </c>
      <c r="AC233" s="219">
        <v>1303835380.4983301</v>
      </c>
      <c r="AD233" s="219">
        <v>1311258978.9913199</v>
      </c>
      <c r="AE233" s="219">
        <v>1319328077.34483</v>
      </c>
      <c r="AF233" s="219">
        <v>1326932157.09694</v>
      </c>
      <c r="AG233" s="219">
        <v>1334434575.09286</v>
      </c>
      <c r="AH233" s="219">
        <v>1342049586.977</v>
      </c>
      <c r="AI233" s="219">
        <v>1348373472.0263901</v>
      </c>
      <c r="AJ233" s="219">
        <v>1354246038.0055399</v>
      </c>
      <c r="AK233" s="219">
        <v>1359495107.9290299</v>
      </c>
      <c r="AL233" s="219">
        <v>1364260038.10622</v>
      </c>
      <c r="AM233" s="219">
        <v>1368972745.59273</v>
      </c>
      <c r="AN233" s="219">
        <v>1368972745.59273</v>
      </c>
      <c r="AO233" s="219">
        <v>1372629113.9174199</v>
      </c>
      <c r="AP233" s="219">
        <v>1376316401.2504799</v>
      </c>
      <c r="AQ233" s="219">
        <v>1380094689.2644999</v>
      </c>
      <c r="AR233" s="219">
        <v>1383843954.75599</v>
      </c>
      <c r="AS233" s="219">
        <v>1387623072.3229499</v>
      </c>
      <c r="AT233" s="219">
        <v>1392110805.85601</v>
      </c>
      <c r="AU233" s="219">
        <v>1396235148.0208001</v>
      </c>
      <c r="AV233" s="219">
        <v>1400348072.7535901</v>
      </c>
      <c r="AW233" s="219">
        <v>1404491122.3930199</v>
      </c>
      <c r="AX233" s="219">
        <v>1408601781.3134401</v>
      </c>
      <c r="AY233" s="219">
        <v>1412702723.31284</v>
      </c>
      <c r="AZ233" s="219">
        <v>1417506539.0316899</v>
      </c>
      <c r="BA233" s="219">
        <v>1417506539.0316899</v>
      </c>
      <c r="BB233" s="219">
        <v>1422092724.5032101</v>
      </c>
      <c r="BC233" s="219">
        <v>1426771919.02896</v>
      </c>
      <c r="BD233" s="219">
        <v>1431599868.4189301</v>
      </c>
      <c r="BE233" s="219">
        <v>1436439779.461</v>
      </c>
      <c r="BF233" s="219">
        <v>1441356170.39852</v>
      </c>
      <c r="BG233" s="219">
        <v>1446972401.6161101</v>
      </c>
      <c r="BH233" s="219">
        <v>1451926244.8958099</v>
      </c>
      <c r="BI233" s="219">
        <v>1456942205.1070299</v>
      </c>
      <c r="BJ233" s="219">
        <v>1462077849.54827</v>
      </c>
      <c r="BK233" s="219">
        <v>1467228691.5859799</v>
      </c>
      <c r="BL233" s="219">
        <v>1472438710.3210499</v>
      </c>
      <c r="BM233" s="219">
        <v>1478390921.1420901</v>
      </c>
      <c r="BN233" s="219">
        <v>1478390921.1420901</v>
      </c>
      <c r="BO233" s="219">
        <v>1483747095.21961</v>
      </c>
      <c r="BP233" s="219">
        <v>1489137126.7449999</v>
      </c>
      <c r="BQ233" s="219">
        <v>1494636195.95893</v>
      </c>
      <c r="BR233" s="219">
        <v>1500094506.0311799</v>
      </c>
      <c r="BS233" s="219">
        <v>1505580557.82195</v>
      </c>
      <c r="BT233" s="219">
        <v>1511801361.57002</v>
      </c>
      <c r="BU233" s="219">
        <v>1517368524.81844</v>
      </c>
      <c r="BV233" s="219">
        <v>1522938957.30024</v>
      </c>
      <c r="BW233" s="219">
        <v>1528581605.56305</v>
      </c>
      <c r="BX233" s="219">
        <v>1534165376.74476</v>
      </c>
      <c r="BY233" s="219">
        <v>1539747906.0150199</v>
      </c>
      <c r="BZ233" s="219">
        <v>1546077507.95682</v>
      </c>
      <c r="CA233" s="219">
        <v>1546077507.95682</v>
      </c>
      <c r="CB233" s="219">
        <v>1551776315.6472499</v>
      </c>
      <c r="CC233" s="219">
        <v>1557512551.9458799</v>
      </c>
      <c r="CD233" s="219">
        <v>1563364848.42888</v>
      </c>
      <c r="CE233" s="219">
        <v>1569158582.9133401</v>
      </c>
      <c r="CF233" s="219">
        <v>1574983095.7674699</v>
      </c>
      <c r="CG233" s="219">
        <v>1581654556.4442999</v>
      </c>
      <c r="CH233" s="219">
        <v>1587603565.0681801</v>
      </c>
      <c r="CI233" s="219">
        <v>1593557125.73876</v>
      </c>
      <c r="CJ233" s="219">
        <v>1599595701.08641</v>
      </c>
      <c r="CK233" s="219">
        <v>1605564249.2036099</v>
      </c>
      <c r="CL233" s="219">
        <v>1611531918.2093201</v>
      </c>
      <c r="CM233" s="219">
        <v>1618412741.8587101</v>
      </c>
      <c r="CN233" s="219">
        <v>1618412741.8587101</v>
      </c>
    </row>
    <row r="234" spans="1:92" x14ac:dyDescent="0.2">
      <c r="A234" s="224" t="s">
        <v>511</v>
      </c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Z234" s="248"/>
      <c r="AA234" s="248"/>
      <c r="AB234" s="219">
        <v>991305614.70304298</v>
      </c>
      <c r="AC234" s="219">
        <v>998288287.18738306</v>
      </c>
      <c r="AD234" s="219">
        <v>1005383955.59866</v>
      </c>
      <c r="AE234" s="219">
        <v>1012506865.55524</v>
      </c>
      <c r="AF234" s="219">
        <v>1019400232.89044</v>
      </c>
      <c r="AG234" s="219">
        <v>1025981311.83403</v>
      </c>
      <c r="AH234" s="219">
        <v>1032828237.7347</v>
      </c>
      <c r="AI234" s="219">
        <v>1039386850.33377</v>
      </c>
      <c r="AJ234" s="219">
        <v>1044835429.1677099</v>
      </c>
      <c r="AK234" s="219">
        <v>1050260407.99349</v>
      </c>
      <c r="AL234" s="219">
        <v>1055017089.3429101</v>
      </c>
      <c r="AM234" s="219">
        <v>1064129895.28881</v>
      </c>
      <c r="AN234" s="219">
        <v>1064129895.28881</v>
      </c>
      <c r="AO234" s="219">
        <v>1072743856.22947</v>
      </c>
      <c r="AP234" s="219">
        <v>1081432760.0413401</v>
      </c>
      <c r="AQ234" s="219">
        <v>1090315985.9716201</v>
      </c>
      <c r="AR234" s="219">
        <v>1099226289.8505499</v>
      </c>
      <c r="AS234" s="219">
        <v>1108147801.2362101</v>
      </c>
      <c r="AT234" s="219">
        <v>1117557365.75453</v>
      </c>
      <c r="AU234" s="219">
        <v>1126646741.6096201</v>
      </c>
      <c r="AV234" s="219">
        <v>1135668996.0455401</v>
      </c>
      <c r="AW234" s="219">
        <v>1144640461.1240001</v>
      </c>
      <c r="AX234" s="219">
        <v>1153516116.75968</v>
      </c>
      <c r="AY234" s="219">
        <v>1162240415.1993599</v>
      </c>
      <c r="AZ234" s="219">
        <v>1181108909.19818</v>
      </c>
      <c r="BA234" s="219">
        <v>1181108909.19818</v>
      </c>
      <c r="BB234" s="219">
        <v>1195252316.04913</v>
      </c>
      <c r="BC234" s="219">
        <v>1209475131.8348501</v>
      </c>
      <c r="BD234" s="219">
        <v>1223920719.7918401</v>
      </c>
      <c r="BE234" s="219">
        <v>1238389882.9074099</v>
      </c>
      <c r="BF234" s="219">
        <v>1252927062.1438</v>
      </c>
      <c r="BG234" s="219">
        <v>1268004243.6076</v>
      </c>
      <c r="BH234" s="219">
        <v>1282592713.84389</v>
      </c>
      <c r="BI234" s="219">
        <v>1297234603.47313</v>
      </c>
      <c r="BJ234" s="219">
        <v>1314014455.80514</v>
      </c>
      <c r="BK234" s="219">
        <v>1330814455.4285901</v>
      </c>
      <c r="BL234" s="219">
        <v>1347595688.8670599</v>
      </c>
      <c r="BM234" s="219">
        <v>1379693116.733</v>
      </c>
      <c r="BN234" s="219">
        <v>1379693116.733</v>
      </c>
      <c r="BO234" s="219">
        <v>1401649040.8877499</v>
      </c>
      <c r="BP234" s="219">
        <v>1423629429.5585101</v>
      </c>
      <c r="BQ234" s="219">
        <v>1445794565.2392499</v>
      </c>
      <c r="BR234" s="219">
        <v>1467925224.7305801</v>
      </c>
      <c r="BS234" s="219">
        <v>1490073914.10497</v>
      </c>
      <c r="BT234" s="219">
        <v>1512773348.1819999</v>
      </c>
      <c r="BU234" s="219">
        <v>1534971639.73421</v>
      </c>
      <c r="BV234" s="219">
        <v>1557168722.2098899</v>
      </c>
      <c r="BW234" s="219">
        <v>1579414559.1827199</v>
      </c>
      <c r="BX234" s="219">
        <v>1599567523.5377901</v>
      </c>
      <c r="BY234" s="219">
        <v>1619642649.35303</v>
      </c>
      <c r="BZ234" s="219">
        <v>1644053483.3016901</v>
      </c>
      <c r="CA234" s="219">
        <v>1644053483.3016901</v>
      </c>
      <c r="CB234" s="219">
        <v>1653211776.3411601</v>
      </c>
      <c r="CC234" s="219">
        <v>1662394761.8313</v>
      </c>
      <c r="CD234" s="219">
        <v>1671760307.0309</v>
      </c>
      <c r="CE234" s="219">
        <v>1681074090.9690599</v>
      </c>
      <c r="CF234" s="219">
        <v>1690404159.80793</v>
      </c>
      <c r="CG234" s="219">
        <v>1700365972.2058201</v>
      </c>
      <c r="CH234" s="219">
        <v>1709774473.9123001</v>
      </c>
      <c r="CI234" s="219">
        <v>1719178298.3399501</v>
      </c>
      <c r="CJ234" s="219">
        <v>1728635896.1466899</v>
      </c>
      <c r="CK234" s="219">
        <v>1738029449.74031</v>
      </c>
      <c r="CL234" s="219">
        <v>1747343112.38873</v>
      </c>
      <c r="CM234" s="219">
        <v>1758012053.8301301</v>
      </c>
      <c r="CN234" s="219">
        <v>1758012053.8301301</v>
      </c>
    </row>
    <row r="235" spans="1:92" x14ac:dyDescent="0.2">
      <c r="A235" s="224" t="s">
        <v>512</v>
      </c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  <c r="Y235" s="248"/>
      <c r="Z235" s="248"/>
      <c r="AA235" s="248"/>
      <c r="AB235" s="219">
        <v>138233630.332836</v>
      </c>
      <c r="AC235" s="219">
        <v>140606914.66790399</v>
      </c>
      <c r="AD235" s="219">
        <v>143038171.47184601</v>
      </c>
      <c r="AE235" s="219">
        <v>145261385.91951701</v>
      </c>
      <c r="AF235" s="219">
        <v>147792681.45873699</v>
      </c>
      <c r="AG235" s="219">
        <v>150181533.182585</v>
      </c>
      <c r="AH235" s="219">
        <v>152807839.816939</v>
      </c>
      <c r="AI235" s="219">
        <v>155411643.68115699</v>
      </c>
      <c r="AJ235" s="219">
        <v>156873732.17623901</v>
      </c>
      <c r="AK235" s="219">
        <v>157893315.040638</v>
      </c>
      <c r="AL235" s="219">
        <v>158904754.93158299</v>
      </c>
      <c r="AM235" s="219">
        <v>160241484.122031</v>
      </c>
      <c r="AN235" s="219">
        <v>160241484.122031</v>
      </c>
      <c r="AO235" s="219">
        <v>161296699.625285</v>
      </c>
      <c r="AP235" s="219">
        <v>162365746.90786299</v>
      </c>
      <c r="AQ235" s="219">
        <v>163476929.18739501</v>
      </c>
      <c r="AR235" s="219">
        <v>164574286.22119999</v>
      </c>
      <c r="AS235" s="219">
        <v>165683708.85055301</v>
      </c>
      <c r="AT235" s="219">
        <v>167101075.099044</v>
      </c>
      <c r="AU235" s="219">
        <v>168371261.35056901</v>
      </c>
      <c r="AV235" s="219">
        <v>169635114.201323</v>
      </c>
      <c r="AW235" s="219">
        <v>170912422.412792</v>
      </c>
      <c r="AX235" s="219">
        <v>172174206.39490399</v>
      </c>
      <c r="AY235" s="219">
        <v>173429585.038183</v>
      </c>
      <c r="AZ235" s="219">
        <v>174990760.119948</v>
      </c>
      <c r="BA235" s="219">
        <v>174990760.119948</v>
      </c>
      <c r="BB235" s="219">
        <v>176436117.069139</v>
      </c>
      <c r="BC235" s="219">
        <v>177890795.83132201</v>
      </c>
      <c r="BD235" s="219">
        <v>179379932.86203799</v>
      </c>
      <c r="BE235" s="219">
        <v>180840138.199976</v>
      </c>
      <c r="BF235" s="219">
        <v>182299095.662705</v>
      </c>
      <c r="BG235" s="219">
        <v>184012958.26905099</v>
      </c>
      <c r="BH235" s="219">
        <v>185405344.95111901</v>
      </c>
      <c r="BI235" s="219">
        <v>186791496.31973001</v>
      </c>
      <c r="BJ235" s="219">
        <v>188198642.14584699</v>
      </c>
      <c r="BK235" s="219">
        <v>189578171.12677401</v>
      </c>
      <c r="BL235" s="219">
        <v>190948001.15776899</v>
      </c>
      <c r="BM235" s="219">
        <v>192589618.23655501</v>
      </c>
      <c r="BN235" s="219">
        <v>192589618.23655501</v>
      </c>
      <c r="BO235" s="219">
        <v>193936118.443652</v>
      </c>
      <c r="BP235" s="219">
        <v>195297989.767416</v>
      </c>
      <c r="BQ235" s="219">
        <v>196708716.618999</v>
      </c>
      <c r="BR235" s="219">
        <v>198098810.07290801</v>
      </c>
      <c r="BS235" s="219">
        <v>199497592.75268501</v>
      </c>
      <c r="BT235" s="219">
        <v>201200375.17235801</v>
      </c>
      <c r="BU235" s="219">
        <v>202634579.12138799</v>
      </c>
      <c r="BV235" s="219">
        <v>204067743.79041401</v>
      </c>
      <c r="BW235" s="219">
        <v>205532636.123265</v>
      </c>
      <c r="BX235" s="219">
        <v>206968212.554409</v>
      </c>
      <c r="BY235" s="219">
        <v>208398642.82624799</v>
      </c>
      <c r="BZ235" s="219">
        <v>210133293.66867799</v>
      </c>
      <c r="CA235" s="219">
        <v>210133293.66867799</v>
      </c>
      <c r="CB235" s="219">
        <v>211608366.71453601</v>
      </c>
      <c r="CC235" s="219">
        <v>213100464.03010899</v>
      </c>
      <c r="CD235" s="219">
        <v>214644639.06617099</v>
      </c>
      <c r="CE235" s="219">
        <v>216159849.47189599</v>
      </c>
      <c r="CF235" s="219">
        <v>217685057.50804201</v>
      </c>
      <c r="CG235" s="219">
        <v>219565544.841205</v>
      </c>
      <c r="CH235" s="219">
        <v>221146131.066616</v>
      </c>
      <c r="CI235" s="219">
        <v>222726180.81788799</v>
      </c>
      <c r="CJ235" s="219">
        <v>224343840.09816101</v>
      </c>
      <c r="CK235" s="219">
        <v>225926913.36760899</v>
      </c>
      <c r="CL235" s="219">
        <v>227504864.71996599</v>
      </c>
      <c r="CM235" s="219">
        <v>229441530.05089501</v>
      </c>
      <c r="CN235" s="219">
        <v>229441530.05089501</v>
      </c>
    </row>
    <row r="236" spans="1:92" x14ac:dyDescent="0.2">
      <c r="A236" s="224" t="s">
        <v>513</v>
      </c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  <c r="Y236" s="248"/>
      <c r="Z236" s="248"/>
      <c r="AA236" s="248"/>
      <c r="AB236" s="219">
        <v>477199935.59772497</v>
      </c>
      <c r="AC236" s="219">
        <v>478842533.46982801</v>
      </c>
      <c r="AD236" s="219">
        <v>480375958.789886</v>
      </c>
      <c r="AE236" s="219">
        <v>481796333.94177902</v>
      </c>
      <c r="AF236" s="219">
        <v>483201820.23746401</v>
      </c>
      <c r="AG236" s="219">
        <v>484438560.75863999</v>
      </c>
      <c r="AH236" s="219">
        <v>485323399.556548</v>
      </c>
      <c r="AI236" s="219">
        <v>487061262.89705497</v>
      </c>
      <c r="AJ236" s="219">
        <v>488475906.55800599</v>
      </c>
      <c r="AK236" s="219">
        <v>489969676.48826498</v>
      </c>
      <c r="AL236" s="219">
        <v>491109342.322088</v>
      </c>
      <c r="AM236" s="219">
        <v>491998016.14087403</v>
      </c>
      <c r="AN236" s="219">
        <v>491998016.14087403</v>
      </c>
      <c r="AO236" s="219">
        <v>492645405.69784302</v>
      </c>
      <c r="AP236" s="219">
        <v>493293361.05675799</v>
      </c>
      <c r="AQ236" s="219">
        <v>493941556.31264299</v>
      </c>
      <c r="AR236" s="219">
        <v>494590062.340505</v>
      </c>
      <c r="AS236" s="219">
        <v>495240403.53178698</v>
      </c>
      <c r="AT236" s="219">
        <v>495912771.45223099</v>
      </c>
      <c r="AU236" s="219">
        <v>496563104.47456098</v>
      </c>
      <c r="AV236" s="219">
        <v>497214454.31689399</v>
      </c>
      <c r="AW236" s="219">
        <v>497866376.60258901</v>
      </c>
      <c r="AX236" s="219">
        <v>498518740.22741097</v>
      </c>
      <c r="AY236" s="219">
        <v>499172984.46121001</v>
      </c>
      <c r="AZ236" s="219">
        <v>499848728.70075202</v>
      </c>
      <c r="BA236" s="219">
        <v>499848728.70075202</v>
      </c>
      <c r="BB236" s="219">
        <v>500538950.50103098</v>
      </c>
      <c r="BC236" s="219">
        <v>501263160.56473702</v>
      </c>
      <c r="BD236" s="219">
        <v>502022180.73444599</v>
      </c>
      <c r="BE236" s="219">
        <v>502815702.57075399</v>
      </c>
      <c r="BF236" s="219">
        <v>503646085.47802901</v>
      </c>
      <c r="BG236" s="219">
        <v>504547271.893031</v>
      </c>
      <c r="BH236" s="219">
        <v>505461460.30712098</v>
      </c>
      <c r="BI236" s="219">
        <v>506410779.19980001</v>
      </c>
      <c r="BJ236" s="219">
        <v>507394805.282803</v>
      </c>
      <c r="BK236" s="219">
        <v>508413495.16781402</v>
      </c>
      <c r="BL236" s="219">
        <v>509469410.03321803</v>
      </c>
      <c r="BM236" s="219">
        <v>510595929.20169502</v>
      </c>
      <c r="BN236" s="219">
        <v>510595929.20169502</v>
      </c>
      <c r="BO236" s="219">
        <v>511740017.90927202</v>
      </c>
      <c r="BP236" s="219">
        <v>512884501.37851602</v>
      </c>
      <c r="BQ236" s="219">
        <v>514030903.22974598</v>
      </c>
      <c r="BR236" s="219">
        <v>515178958.79163402</v>
      </c>
      <c r="BS236" s="219">
        <v>516331243.18742299</v>
      </c>
      <c r="BT236" s="219">
        <v>517521664.05518401</v>
      </c>
      <c r="BU236" s="219">
        <v>518676467.85957301</v>
      </c>
      <c r="BV236" s="219">
        <v>519833863.12556201</v>
      </c>
      <c r="BW236" s="219">
        <v>520993188.19306999</v>
      </c>
      <c r="BX236" s="219">
        <v>522154442.62132198</v>
      </c>
      <c r="BY236" s="219">
        <v>523320294.754852</v>
      </c>
      <c r="BZ236" s="219">
        <v>524523926.69874698</v>
      </c>
      <c r="CA236" s="219">
        <v>524523926.69874698</v>
      </c>
      <c r="CB236" s="219">
        <v>525696618.01387</v>
      </c>
      <c r="CC236" s="219">
        <v>526869713.89500302</v>
      </c>
      <c r="CD236" s="219">
        <v>528044776.05368</v>
      </c>
      <c r="CE236" s="219">
        <v>529221533.20198601</v>
      </c>
      <c r="CF236" s="219">
        <v>530402624.84057498</v>
      </c>
      <c r="CG236" s="219">
        <v>531622806.28412199</v>
      </c>
      <c r="CH236" s="219">
        <v>532806480.15931797</v>
      </c>
      <c r="CI236" s="219">
        <v>533992810.21905702</v>
      </c>
      <c r="CJ236" s="219">
        <v>535181118.26157498</v>
      </c>
      <c r="CK236" s="219">
        <v>536371403.835163</v>
      </c>
      <c r="CL236" s="219">
        <v>537566401.99205005</v>
      </c>
      <c r="CM236" s="219">
        <v>538800124.37600994</v>
      </c>
      <c r="CN236" s="219">
        <v>538800124.37600994</v>
      </c>
    </row>
    <row r="237" spans="1:92" x14ac:dyDescent="0.2">
      <c r="A237" s="224" t="s">
        <v>514</v>
      </c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  <c r="Y237" s="248"/>
      <c r="Z237" s="248"/>
      <c r="AA237" s="248"/>
      <c r="AB237" s="219">
        <v>353717241.66771197</v>
      </c>
      <c r="AC237" s="219">
        <v>355223484.43914402</v>
      </c>
      <c r="AD237" s="219">
        <v>357144807.38611102</v>
      </c>
      <c r="AE237" s="219">
        <v>359093043.618873</v>
      </c>
      <c r="AF237" s="219">
        <v>361075996.697335</v>
      </c>
      <c r="AG237" s="219">
        <v>363530600.43494499</v>
      </c>
      <c r="AH237" s="219">
        <v>365695487.83979601</v>
      </c>
      <c r="AI237" s="219">
        <v>367888404.62392497</v>
      </c>
      <c r="AJ237" s="219">
        <v>370444756.95901501</v>
      </c>
      <c r="AK237" s="219">
        <v>372881268.090312</v>
      </c>
      <c r="AL237" s="219">
        <v>375279357.003429</v>
      </c>
      <c r="AM237" s="219">
        <v>378143389.543356</v>
      </c>
      <c r="AN237" s="219">
        <v>378143389.543356</v>
      </c>
      <c r="AO237" s="219">
        <v>380680232.53267902</v>
      </c>
      <c r="AP237" s="219">
        <v>383226834.55611998</v>
      </c>
      <c r="AQ237" s="219">
        <v>385957205.553945</v>
      </c>
      <c r="AR237" s="219">
        <v>388282512.41423202</v>
      </c>
      <c r="AS237" s="219">
        <v>390617241.55027902</v>
      </c>
      <c r="AT237" s="219">
        <v>393309384.35064501</v>
      </c>
      <c r="AU237" s="219">
        <v>395559922.22596198</v>
      </c>
      <c r="AV237" s="219">
        <v>397806856.39228499</v>
      </c>
      <c r="AW237" s="219">
        <v>400218278.94866502</v>
      </c>
      <c r="AX237" s="219">
        <v>402286867.02860898</v>
      </c>
      <c r="AY237" s="219">
        <v>404352388.13555199</v>
      </c>
      <c r="AZ237" s="219">
        <v>406772073.43140399</v>
      </c>
      <c r="BA237" s="219">
        <v>406772073.43140399</v>
      </c>
      <c r="BB237" s="219">
        <v>408795713.65375698</v>
      </c>
      <c r="BC237" s="219">
        <v>410848710.502662</v>
      </c>
      <c r="BD237" s="219">
        <v>413264248.76543701</v>
      </c>
      <c r="BE237" s="219">
        <v>415528516.25565398</v>
      </c>
      <c r="BF237" s="219">
        <v>417816923.23852301</v>
      </c>
      <c r="BG237" s="219">
        <v>420622382.21479797</v>
      </c>
      <c r="BH237" s="219">
        <v>423084998.323286</v>
      </c>
      <c r="BI237" s="219">
        <v>425567200.27745903</v>
      </c>
      <c r="BJ237" s="219">
        <v>428402880.24645901</v>
      </c>
      <c r="BK237" s="219">
        <v>431088356.80901003</v>
      </c>
      <c r="BL237" s="219">
        <v>433792491.185036</v>
      </c>
      <c r="BM237" s="219">
        <v>437025178.42515302</v>
      </c>
      <c r="BN237" s="219">
        <v>437025178.42515302</v>
      </c>
      <c r="BO237" s="219">
        <v>439937422.60539901</v>
      </c>
      <c r="BP237" s="219">
        <v>442860353.25138998</v>
      </c>
      <c r="BQ237" s="219">
        <v>446133289.28263098</v>
      </c>
      <c r="BR237" s="219">
        <v>449077770.76772702</v>
      </c>
      <c r="BS237" s="219">
        <v>452031008.39732403</v>
      </c>
      <c r="BT237" s="219">
        <v>455510497.07800299</v>
      </c>
      <c r="BU237" s="219">
        <v>458487515.84507298</v>
      </c>
      <c r="BV237" s="219">
        <v>461465586.68624097</v>
      </c>
      <c r="BW237" s="219">
        <v>464782193.42799801</v>
      </c>
      <c r="BX237" s="219">
        <v>467764514.79012197</v>
      </c>
      <c r="BY237" s="219">
        <v>470746464.36289603</v>
      </c>
      <c r="BZ237" s="219">
        <v>474254665.45156699</v>
      </c>
      <c r="CA237" s="219">
        <v>474254665.45156699</v>
      </c>
      <c r="CB237" s="219">
        <v>477269474.405913</v>
      </c>
      <c r="CC237" s="219">
        <v>480296097.08055902</v>
      </c>
      <c r="CD237" s="219">
        <v>483674941.74650598</v>
      </c>
      <c r="CE237" s="219">
        <v>486719712.791978</v>
      </c>
      <c r="CF237" s="219">
        <v>489774198.52755898</v>
      </c>
      <c r="CG237" s="219">
        <v>493385756.21809298</v>
      </c>
      <c r="CH237" s="219">
        <v>496474945.11527699</v>
      </c>
      <c r="CI237" s="219">
        <v>499565570.83082998</v>
      </c>
      <c r="CJ237" s="219">
        <v>502998752.03781098</v>
      </c>
      <c r="CK237" s="219">
        <v>506094108.36645198</v>
      </c>
      <c r="CL237" s="219">
        <v>509189187.26513302</v>
      </c>
      <c r="CM237" s="219">
        <v>512843460.014741</v>
      </c>
      <c r="CN237" s="219">
        <v>512843460.014741</v>
      </c>
    </row>
    <row r="238" spans="1:92" x14ac:dyDescent="0.2">
      <c r="A238" s="224" t="s">
        <v>515</v>
      </c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Z238" s="248"/>
      <c r="AA238" s="248"/>
      <c r="AB238" s="219">
        <v>16329912.1538461</v>
      </c>
      <c r="AC238" s="219">
        <v>16419329.846153799</v>
      </c>
      <c r="AD238" s="219">
        <v>16576468.307692301</v>
      </c>
      <c r="AE238" s="219">
        <v>16791599.076923002</v>
      </c>
      <c r="AF238" s="219">
        <v>17084155.230769198</v>
      </c>
      <c r="AG238" s="219">
        <v>17444591.384615298</v>
      </c>
      <c r="AH238" s="219">
        <v>17872694.461538401</v>
      </c>
      <c r="AI238" s="219">
        <v>18368445.230769198</v>
      </c>
      <c r="AJ238" s="219">
        <v>18943712.923076902</v>
      </c>
      <c r="AK238" s="219">
        <v>19586709.076923002</v>
      </c>
      <c r="AL238" s="219">
        <v>20305712.1538461</v>
      </c>
      <c r="AM238" s="219">
        <v>21119326</v>
      </c>
      <c r="AN238" s="219">
        <v>21119326</v>
      </c>
      <c r="AO238" s="219">
        <v>21983412.1538461</v>
      </c>
      <c r="AP238" s="219">
        <v>22830234.461538401</v>
      </c>
      <c r="AQ238" s="219">
        <v>23659792.923076902</v>
      </c>
      <c r="AR238" s="219">
        <v>24472087.538461499</v>
      </c>
      <c r="AS238" s="219">
        <v>25267118.307692301</v>
      </c>
      <c r="AT238" s="219">
        <v>26044885.230769198</v>
      </c>
      <c r="AU238" s="219">
        <v>26805388.307692301</v>
      </c>
      <c r="AV238" s="219">
        <v>27548627.538461499</v>
      </c>
      <c r="AW238" s="219">
        <v>28274602.923076902</v>
      </c>
      <c r="AX238" s="219">
        <v>28983314.461538401</v>
      </c>
      <c r="AY238" s="219">
        <v>29674762.1538461</v>
      </c>
      <c r="AZ238" s="219">
        <v>30348945.999999899</v>
      </c>
      <c r="BA238" s="219">
        <v>30348945.999999899</v>
      </c>
      <c r="BB238" s="219">
        <v>31022104.7179318</v>
      </c>
      <c r="BC238" s="219">
        <v>31711502.153795499</v>
      </c>
      <c r="BD238" s="219">
        <v>32417138.307591099</v>
      </c>
      <c r="BE238" s="219">
        <v>33139013.179318599</v>
      </c>
      <c r="BF238" s="219">
        <v>33877126.768977903</v>
      </c>
      <c r="BG238" s="219">
        <v>34631479.076569103</v>
      </c>
      <c r="BH238" s="219">
        <v>35402070.102092102</v>
      </c>
      <c r="BI238" s="219">
        <v>36188899.845547102</v>
      </c>
      <c r="BJ238" s="219">
        <v>36991968.306933798</v>
      </c>
      <c r="BK238" s="219">
        <v>37811275.486252502</v>
      </c>
      <c r="BL238" s="219">
        <v>38646821.383502997</v>
      </c>
      <c r="BM238" s="219">
        <v>39498605.998887599</v>
      </c>
      <c r="BN238" s="219">
        <v>39498605.998887599</v>
      </c>
      <c r="BO238" s="219">
        <v>40366667.793763697</v>
      </c>
      <c r="BP238" s="219">
        <v>41234768.0501993</v>
      </c>
      <c r="BQ238" s="219">
        <v>42102906.768194497</v>
      </c>
      <c r="BR238" s="219">
        <v>42971083.947749302</v>
      </c>
      <c r="BS238" s="219">
        <v>43839299.588863596</v>
      </c>
      <c r="BT238" s="219">
        <v>44707553.691537499</v>
      </c>
      <c r="BU238" s="219">
        <v>45575846.255771004</v>
      </c>
      <c r="BV238" s="219">
        <v>46444177.281564102</v>
      </c>
      <c r="BW238" s="219">
        <v>47312546.768916696</v>
      </c>
      <c r="BX238" s="219">
        <v>48180954.7178289</v>
      </c>
      <c r="BY238" s="219">
        <v>49049401.128300697</v>
      </c>
      <c r="BZ238" s="219">
        <v>49917886.000280999</v>
      </c>
      <c r="CA238" s="219">
        <v>49917886.000280999</v>
      </c>
      <c r="CB238" s="219">
        <v>50804659.333620198</v>
      </c>
      <c r="CC238" s="219">
        <v>51709682.666961201</v>
      </c>
      <c r="CD238" s="219">
        <v>52632956.000303797</v>
      </c>
      <c r="CE238" s="219">
        <v>53574479.333648197</v>
      </c>
      <c r="CF238" s="219">
        <v>54534252.666994199</v>
      </c>
      <c r="CG238" s="219">
        <v>55512276.000341803</v>
      </c>
      <c r="CH238" s="219">
        <v>56508549.333691202</v>
      </c>
      <c r="CI238" s="219">
        <v>57523072.6670423</v>
      </c>
      <c r="CJ238" s="219">
        <v>58555846.000395</v>
      </c>
      <c r="CK238" s="219">
        <v>59606869.333749399</v>
      </c>
      <c r="CL238" s="219">
        <v>60676142.667105503</v>
      </c>
      <c r="CM238" s="219">
        <v>61763666.000391997</v>
      </c>
      <c r="CN238" s="219">
        <v>61763666.000391997</v>
      </c>
    </row>
    <row r="239" spans="1:92" x14ac:dyDescent="0.2">
      <c r="A239" s="224" t="s">
        <v>516</v>
      </c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  <c r="Y239" s="248"/>
      <c r="Z239" s="248"/>
      <c r="AA239" s="248"/>
      <c r="AB239" s="219">
        <v>0</v>
      </c>
      <c r="AC239" s="219">
        <v>0</v>
      </c>
      <c r="AD239" s="219">
        <v>0</v>
      </c>
      <c r="AE239" s="219">
        <v>0</v>
      </c>
      <c r="AF239" s="219">
        <v>0</v>
      </c>
      <c r="AG239" s="219">
        <v>0</v>
      </c>
      <c r="AH239" s="219">
        <v>0</v>
      </c>
      <c r="AI239" s="219">
        <v>0</v>
      </c>
      <c r="AJ239" s="219">
        <v>0</v>
      </c>
      <c r="AK239" s="219">
        <v>0</v>
      </c>
      <c r="AL239" s="219">
        <v>0</v>
      </c>
      <c r="AM239" s="219">
        <v>0</v>
      </c>
      <c r="AN239" s="219">
        <v>0</v>
      </c>
      <c r="AO239" s="219">
        <v>0</v>
      </c>
      <c r="AP239" s="219">
        <v>0</v>
      </c>
      <c r="AQ239" s="219">
        <v>0</v>
      </c>
      <c r="AR239" s="219">
        <v>0</v>
      </c>
      <c r="AS239" s="219">
        <v>0</v>
      </c>
      <c r="AT239" s="219">
        <v>0</v>
      </c>
      <c r="AU239" s="219">
        <v>0</v>
      </c>
      <c r="AV239" s="219">
        <v>0</v>
      </c>
      <c r="AW239" s="219">
        <v>0</v>
      </c>
      <c r="AX239" s="219">
        <v>0</v>
      </c>
      <c r="AY239" s="219">
        <v>0</v>
      </c>
      <c r="AZ239" s="219">
        <v>0</v>
      </c>
      <c r="BA239" s="219">
        <v>0</v>
      </c>
      <c r="BB239" s="219">
        <v>0</v>
      </c>
      <c r="BC239" s="219">
        <v>0</v>
      </c>
      <c r="BD239" s="219">
        <v>0</v>
      </c>
      <c r="BE239" s="219">
        <v>0</v>
      </c>
      <c r="BF239" s="219">
        <v>0</v>
      </c>
      <c r="BG239" s="219">
        <v>0</v>
      </c>
      <c r="BH239" s="219">
        <v>0</v>
      </c>
      <c r="BI239" s="219">
        <v>0</v>
      </c>
      <c r="BJ239" s="219">
        <v>0</v>
      </c>
      <c r="BK239" s="219">
        <v>0</v>
      </c>
      <c r="BL239" s="219">
        <v>0</v>
      </c>
      <c r="BM239" s="219">
        <v>0</v>
      </c>
      <c r="BN239" s="219">
        <v>0</v>
      </c>
      <c r="BO239" s="219">
        <v>0</v>
      </c>
      <c r="BP239" s="219">
        <v>0</v>
      </c>
      <c r="BQ239" s="219">
        <v>0</v>
      </c>
      <c r="BR239" s="219">
        <v>0</v>
      </c>
      <c r="BS239" s="219">
        <v>0</v>
      </c>
      <c r="BT239" s="219">
        <v>0</v>
      </c>
      <c r="BU239" s="219">
        <v>0</v>
      </c>
      <c r="BV239" s="219">
        <v>0</v>
      </c>
      <c r="BW239" s="219">
        <v>0</v>
      </c>
      <c r="BX239" s="219">
        <v>0</v>
      </c>
      <c r="BY239" s="219">
        <v>0</v>
      </c>
      <c r="BZ239" s="219">
        <v>0</v>
      </c>
      <c r="CA239" s="219">
        <v>0</v>
      </c>
      <c r="CB239" s="219">
        <v>0</v>
      </c>
      <c r="CC239" s="219">
        <v>0</v>
      </c>
      <c r="CD239" s="219">
        <v>0</v>
      </c>
      <c r="CE239" s="219">
        <v>0</v>
      </c>
      <c r="CF239" s="219">
        <v>0</v>
      </c>
      <c r="CG239" s="219">
        <v>0</v>
      </c>
      <c r="CH239" s="219">
        <v>0</v>
      </c>
      <c r="CI239" s="219">
        <v>0</v>
      </c>
      <c r="CJ239" s="219">
        <v>0</v>
      </c>
      <c r="CK239" s="219">
        <v>0</v>
      </c>
      <c r="CL239" s="219">
        <v>0</v>
      </c>
      <c r="CM239" s="219">
        <v>0</v>
      </c>
      <c r="CN239" s="219">
        <v>0</v>
      </c>
    </row>
    <row r="240" spans="1:92" x14ac:dyDescent="0.2">
      <c r="A240" s="224" t="s">
        <v>517</v>
      </c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  <c r="Y240" s="248"/>
      <c r="Z240" s="248"/>
      <c r="AA240" s="248"/>
      <c r="AB240" s="219">
        <v>604975514.79306901</v>
      </c>
      <c r="AC240" s="219">
        <v>609632906.14997602</v>
      </c>
      <c r="AD240" s="219">
        <v>613295089.49060702</v>
      </c>
      <c r="AE240" s="219">
        <v>617008617.36342299</v>
      </c>
      <c r="AF240" s="219">
        <v>620811863.65919197</v>
      </c>
      <c r="AG240" s="219">
        <v>624628917.25560701</v>
      </c>
      <c r="AH240" s="219">
        <v>628453187.18036103</v>
      </c>
      <c r="AI240" s="219">
        <v>632219504.82806897</v>
      </c>
      <c r="AJ240" s="219">
        <v>635779623.79719198</v>
      </c>
      <c r="AK240" s="219">
        <v>639563389.48773003</v>
      </c>
      <c r="AL240" s="219">
        <v>643261590.06122303</v>
      </c>
      <c r="AM240" s="219">
        <v>646907529.99997699</v>
      </c>
      <c r="AN240" s="219">
        <v>646907529.99997699</v>
      </c>
      <c r="AO240" s="219">
        <v>650529352.57260597</v>
      </c>
      <c r="AP240" s="219">
        <v>654079287.88527405</v>
      </c>
      <c r="AQ240" s="219">
        <v>657670890.16273201</v>
      </c>
      <c r="AR240" s="219">
        <v>661211550.92586696</v>
      </c>
      <c r="AS240" s="219">
        <v>664695968.519292</v>
      </c>
      <c r="AT240" s="219">
        <v>668217708.50531697</v>
      </c>
      <c r="AU240" s="219">
        <v>671674117.45394099</v>
      </c>
      <c r="AV240" s="219">
        <v>675141977.79285598</v>
      </c>
      <c r="AW240" s="219">
        <v>678644725.76590896</v>
      </c>
      <c r="AX240" s="219">
        <v>682191506.24386799</v>
      </c>
      <c r="AY240" s="219">
        <v>685651375.37519503</v>
      </c>
      <c r="AZ240" s="219">
        <v>689091651.595276</v>
      </c>
      <c r="BA240" s="219">
        <v>689091651.595276</v>
      </c>
      <c r="BB240" s="219">
        <v>692552493.37317097</v>
      </c>
      <c r="BC240" s="219">
        <v>695948792.05565298</v>
      </c>
      <c r="BD240" s="219">
        <v>699344484.28195</v>
      </c>
      <c r="BE240" s="219">
        <v>702689861.74884903</v>
      </c>
      <c r="BF240" s="219">
        <v>706027898.28480995</v>
      </c>
      <c r="BG240" s="219">
        <v>709406808.38137197</v>
      </c>
      <c r="BH240" s="219">
        <v>712781172.58545899</v>
      </c>
      <c r="BI240" s="219">
        <v>716208289.29553103</v>
      </c>
      <c r="BJ240" s="219">
        <v>719668593.21004999</v>
      </c>
      <c r="BK240" s="219">
        <v>723119110.536708</v>
      </c>
      <c r="BL240" s="219">
        <v>726507783.57550597</v>
      </c>
      <c r="BM240" s="219">
        <v>729913572.31644404</v>
      </c>
      <c r="BN240" s="219">
        <v>729913572.31644404</v>
      </c>
      <c r="BO240" s="219">
        <v>733439625.16992903</v>
      </c>
      <c r="BP240" s="219">
        <v>736993200.37291396</v>
      </c>
      <c r="BQ240" s="219">
        <v>740624131.96576798</v>
      </c>
      <c r="BR240" s="219">
        <v>744289338.68531203</v>
      </c>
      <c r="BS240" s="219">
        <v>747940485.47245002</v>
      </c>
      <c r="BT240" s="219">
        <v>751623105.36575603</v>
      </c>
      <c r="BU240" s="219">
        <v>755279756.67759705</v>
      </c>
      <c r="BV240" s="219">
        <v>758930053.64086401</v>
      </c>
      <c r="BW240" s="219">
        <v>762617077.50699699</v>
      </c>
      <c r="BX240" s="219">
        <v>766393016.14501095</v>
      </c>
      <c r="BY240" s="219">
        <v>770178712.11429203</v>
      </c>
      <c r="BZ240" s="219">
        <v>773962607.03736901</v>
      </c>
      <c r="CA240" s="219">
        <v>773962607.03736901</v>
      </c>
      <c r="CB240" s="219">
        <v>777847324.33160496</v>
      </c>
      <c r="CC240" s="219">
        <v>781675861.727826</v>
      </c>
      <c r="CD240" s="219">
        <v>785563150.32432795</v>
      </c>
      <c r="CE240" s="219">
        <v>789415409.84399199</v>
      </c>
      <c r="CF240" s="219">
        <v>793226416.03308702</v>
      </c>
      <c r="CG240" s="219">
        <v>797090951.18891203</v>
      </c>
      <c r="CH240" s="219">
        <v>800904887.28709805</v>
      </c>
      <c r="CI240" s="219">
        <v>804745674.05726099</v>
      </c>
      <c r="CJ240" s="219">
        <v>808637643.49128199</v>
      </c>
      <c r="CK240" s="219">
        <v>812590950.02019799</v>
      </c>
      <c r="CL240" s="219">
        <v>816472659.03339505</v>
      </c>
      <c r="CM240" s="219">
        <v>820350137.52565205</v>
      </c>
      <c r="CN240" s="219">
        <v>820350137.52565205</v>
      </c>
    </row>
    <row r="241" spans="1:94" x14ac:dyDescent="0.2">
      <c r="A241" s="224" t="s">
        <v>518</v>
      </c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  <c r="Y241" s="248"/>
      <c r="Z241" s="248"/>
      <c r="AA241" s="248"/>
      <c r="AB241" s="219">
        <v>604975514.79306901</v>
      </c>
      <c r="AC241" s="219">
        <v>609632906.14997602</v>
      </c>
      <c r="AD241" s="219">
        <v>613295089.49060702</v>
      </c>
      <c r="AE241" s="219">
        <v>617008617.36342299</v>
      </c>
      <c r="AF241" s="219">
        <v>620811863.65919197</v>
      </c>
      <c r="AG241" s="219">
        <v>624628917.25560701</v>
      </c>
      <c r="AH241" s="219">
        <v>628453187.18036103</v>
      </c>
      <c r="AI241" s="219">
        <v>632219504.82806897</v>
      </c>
      <c r="AJ241" s="219">
        <v>635779623.79719198</v>
      </c>
      <c r="AK241" s="219">
        <v>639563389.48773003</v>
      </c>
      <c r="AL241" s="219">
        <v>643261590.06122303</v>
      </c>
      <c r="AM241" s="219">
        <v>646907529.99997699</v>
      </c>
      <c r="AN241" s="219">
        <v>646907529.99997699</v>
      </c>
      <c r="AO241" s="219">
        <v>650529352.57260597</v>
      </c>
      <c r="AP241" s="219">
        <v>654079287.88527405</v>
      </c>
      <c r="AQ241" s="219">
        <v>657670890.16273201</v>
      </c>
      <c r="AR241" s="219">
        <v>661211550.92586696</v>
      </c>
      <c r="AS241" s="219">
        <v>664695968.519292</v>
      </c>
      <c r="AT241" s="219">
        <v>668217708.50531697</v>
      </c>
      <c r="AU241" s="219">
        <v>671674117.45394099</v>
      </c>
      <c r="AV241" s="219">
        <v>675141977.79285598</v>
      </c>
      <c r="AW241" s="219">
        <v>678644725.76590896</v>
      </c>
      <c r="AX241" s="219">
        <v>682191506.24386799</v>
      </c>
      <c r="AY241" s="219">
        <v>685651375.37519503</v>
      </c>
      <c r="AZ241" s="219">
        <v>689091651.595276</v>
      </c>
      <c r="BA241" s="219">
        <v>689091651.595276</v>
      </c>
      <c r="BB241" s="219">
        <v>692552493.37317097</v>
      </c>
      <c r="BC241" s="219">
        <v>695948792.05565298</v>
      </c>
      <c r="BD241" s="219">
        <v>699344484.28195</v>
      </c>
      <c r="BE241" s="219">
        <v>702689861.74884903</v>
      </c>
      <c r="BF241" s="219">
        <v>706027898.28480995</v>
      </c>
      <c r="BG241" s="219">
        <v>709406808.38137197</v>
      </c>
      <c r="BH241" s="219">
        <v>712781172.58545899</v>
      </c>
      <c r="BI241" s="219">
        <v>716208289.29553103</v>
      </c>
      <c r="BJ241" s="219">
        <v>719668593.21004999</v>
      </c>
      <c r="BK241" s="219">
        <v>723119110.536708</v>
      </c>
      <c r="BL241" s="219">
        <v>726507783.57550597</v>
      </c>
      <c r="BM241" s="219">
        <v>729913572.31644404</v>
      </c>
      <c r="BN241" s="219">
        <v>729913572.31644404</v>
      </c>
      <c r="BO241" s="219">
        <v>733439625.16992903</v>
      </c>
      <c r="BP241" s="219">
        <v>736993200.37291396</v>
      </c>
      <c r="BQ241" s="219">
        <v>740624131.96576798</v>
      </c>
      <c r="BR241" s="219">
        <v>744289338.68531203</v>
      </c>
      <c r="BS241" s="219">
        <v>747940485.47245002</v>
      </c>
      <c r="BT241" s="219">
        <v>751623105.36575603</v>
      </c>
      <c r="BU241" s="219">
        <v>755279756.67759705</v>
      </c>
      <c r="BV241" s="219">
        <v>758930053.64086401</v>
      </c>
      <c r="BW241" s="219">
        <v>762617077.50699699</v>
      </c>
      <c r="BX241" s="219">
        <v>766393016.14501095</v>
      </c>
      <c r="BY241" s="219">
        <v>770178712.11429203</v>
      </c>
      <c r="BZ241" s="219">
        <v>773962607.03736901</v>
      </c>
      <c r="CA241" s="219">
        <v>773962607.03736901</v>
      </c>
      <c r="CB241" s="219">
        <v>777847324.33160496</v>
      </c>
      <c r="CC241" s="219">
        <v>781675861.727826</v>
      </c>
      <c r="CD241" s="219">
        <v>785563150.32432795</v>
      </c>
      <c r="CE241" s="219">
        <v>789415409.84399199</v>
      </c>
      <c r="CF241" s="219">
        <v>793226416.03308702</v>
      </c>
      <c r="CG241" s="219">
        <v>797090951.18891203</v>
      </c>
      <c r="CH241" s="219">
        <v>800904887.28709805</v>
      </c>
      <c r="CI241" s="219">
        <v>804745674.05726099</v>
      </c>
      <c r="CJ241" s="219">
        <v>808637643.49128199</v>
      </c>
      <c r="CK241" s="219">
        <v>812590950.02019799</v>
      </c>
      <c r="CL241" s="219">
        <v>816472659.03339505</v>
      </c>
      <c r="CM241" s="219">
        <v>820350137.52565205</v>
      </c>
      <c r="CN241" s="219">
        <v>820350137.52565205</v>
      </c>
      <c r="CP241" s="250">
        <f>+CA241-BN241</f>
        <v>44049034.720924973</v>
      </c>
    </row>
    <row r="242" spans="1:94" x14ac:dyDescent="0.2">
      <c r="A242" s="224" t="s">
        <v>519</v>
      </c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  <c r="Y242" s="248"/>
      <c r="Z242" s="248"/>
      <c r="AA242" s="248"/>
      <c r="AB242" s="219">
        <v>0</v>
      </c>
      <c r="AC242" s="219">
        <v>0</v>
      </c>
      <c r="AD242" s="219">
        <v>0</v>
      </c>
      <c r="AE242" s="219">
        <v>0</v>
      </c>
      <c r="AF242" s="219">
        <v>0</v>
      </c>
      <c r="AG242" s="219">
        <v>0</v>
      </c>
      <c r="AH242" s="219">
        <v>0</v>
      </c>
      <c r="AI242" s="219">
        <v>0</v>
      </c>
      <c r="AJ242" s="219">
        <v>0</v>
      </c>
      <c r="AK242" s="219">
        <v>0</v>
      </c>
      <c r="AL242" s="219">
        <v>0</v>
      </c>
      <c r="AM242" s="219">
        <v>0</v>
      </c>
      <c r="AN242" s="219">
        <v>0</v>
      </c>
      <c r="AO242" s="219">
        <v>0</v>
      </c>
      <c r="AP242" s="219">
        <v>0</v>
      </c>
      <c r="AQ242" s="219">
        <v>0</v>
      </c>
      <c r="AR242" s="219">
        <v>0</v>
      </c>
      <c r="AS242" s="219">
        <v>0</v>
      </c>
      <c r="AT242" s="219">
        <v>0</v>
      </c>
      <c r="AU242" s="219">
        <v>0</v>
      </c>
      <c r="AV242" s="219">
        <v>0</v>
      </c>
      <c r="AW242" s="219">
        <v>0</v>
      </c>
      <c r="AX242" s="219">
        <v>0</v>
      </c>
      <c r="AY242" s="219">
        <v>0</v>
      </c>
      <c r="AZ242" s="219">
        <v>0</v>
      </c>
      <c r="BA242" s="219">
        <v>0</v>
      </c>
      <c r="BB242" s="219">
        <v>0</v>
      </c>
      <c r="BC242" s="219">
        <v>0</v>
      </c>
      <c r="BD242" s="219">
        <v>0</v>
      </c>
      <c r="BE242" s="219">
        <v>0</v>
      </c>
      <c r="BF242" s="219">
        <v>0</v>
      </c>
      <c r="BG242" s="219">
        <v>0</v>
      </c>
      <c r="BH242" s="219">
        <v>0</v>
      </c>
      <c r="BI242" s="219">
        <v>0</v>
      </c>
      <c r="BJ242" s="219">
        <v>0</v>
      </c>
      <c r="BK242" s="219">
        <v>0</v>
      </c>
      <c r="BL242" s="219">
        <v>0</v>
      </c>
      <c r="BM242" s="219">
        <v>0</v>
      </c>
      <c r="BN242" s="219">
        <v>0</v>
      </c>
      <c r="BO242" s="219">
        <v>0</v>
      </c>
      <c r="BP242" s="219">
        <v>0</v>
      </c>
      <c r="BQ242" s="219">
        <v>0</v>
      </c>
      <c r="BR242" s="219">
        <v>0</v>
      </c>
      <c r="BS242" s="219">
        <v>0</v>
      </c>
      <c r="BT242" s="219">
        <v>0</v>
      </c>
      <c r="BU242" s="219">
        <v>0</v>
      </c>
      <c r="BV242" s="219">
        <v>0</v>
      </c>
      <c r="BW242" s="219">
        <v>0</v>
      </c>
      <c r="BX242" s="219">
        <v>0</v>
      </c>
      <c r="BY242" s="219">
        <v>0</v>
      </c>
      <c r="BZ242" s="219">
        <v>0</v>
      </c>
      <c r="CA242" s="219">
        <v>0</v>
      </c>
      <c r="CB242" s="219">
        <v>0</v>
      </c>
      <c r="CC242" s="219">
        <v>0</v>
      </c>
      <c r="CD242" s="219">
        <v>0</v>
      </c>
      <c r="CE242" s="219">
        <v>0</v>
      </c>
      <c r="CF242" s="219">
        <v>0</v>
      </c>
      <c r="CG242" s="219">
        <v>0</v>
      </c>
      <c r="CH242" s="219">
        <v>0</v>
      </c>
      <c r="CI242" s="219">
        <v>0</v>
      </c>
      <c r="CJ242" s="219">
        <v>0</v>
      </c>
      <c r="CK242" s="219">
        <v>0</v>
      </c>
      <c r="CL242" s="219">
        <v>0</v>
      </c>
      <c r="CM242" s="219">
        <v>0</v>
      </c>
      <c r="CN242" s="219">
        <v>0</v>
      </c>
    </row>
    <row r="243" spans="1:94" x14ac:dyDescent="0.2">
      <c r="A243" s="223" t="s">
        <v>520</v>
      </c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  <c r="Y243" s="248"/>
      <c r="Z243" s="248"/>
      <c r="AA243" s="248"/>
      <c r="AB243" s="219">
        <v>0</v>
      </c>
      <c r="AC243" s="219">
        <v>0</v>
      </c>
      <c r="AD243" s="219">
        <v>0</v>
      </c>
      <c r="AE243" s="219">
        <v>0</v>
      </c>
      <c r="AF243" s="219">
        <v>0</v>
      </c>
      <c r="AG243" s="219">
        <v>0</v>
      </c>
      <c r="AH243" s="219">
        <v>0</v>
      </c>
      <c r="AI243" s="219">
        <v>0</v>
      </c>
      <c r="AJ243" s="219">
        <v>0</v>
      </c>
      <c r="AK243" s="219">
        <v>0</v>
      </c>
      <c r="AL243" s="219">
        <v>0</v>
      </c>
      <c r="AM243" s="219">
        <v>0</v>
      </c>
      <c r="AN243" s="219">
        <v>0</v>
      </c>
      <c r="AO243" s="219">
        <v>0</v>
      </c>
      <c r="AP243" s="219">
        <v>0</v>
      </c>
      <c r="AQ243" s="219">
        <v>0</v>
      </c>
      <c r="AR243" s="219">
        <v>0</v>
      </c>
      <c r="AS243" s="219">
        <v>0</v>
      </c>
      <c r="AT243" s="219">
        <v>0</v>
      </c>
      <c r="AU243" s="219">
        <v>0</v>
      </c>
      <c r="AV243" s="219">
        <v>0</v>
      </c>
      <c r="AW243" s="219">
        <v>0</v>
      </c>
      <c r="AX243" s="219">
        <v>0</v>
      </c>
      <c r="AY243" s="219">
        <v>0</v>
      </c>
      <c r="AZ243" s="219">
        <v>0</v>
      </c>
      <c r="BA243" s="219">
        <v>0</v>
      </c>
      <c r="BB243" s="219">
        <v>0</v>
      </c>
      <c r="BC243" s="219">
        <v>0</v>
      </c>
      <c r="BD243" s="219">
        <v>0</v>
      </c>
      <c r="BE243" s="219">
        <v>0</v>
      </c>
      <c r="BF243" s="219">
        <v>0</v>
      </c>
      <c r="BG243" s="219">
        <v>0</v>
      </c>
      <c r="BH243" s="219">
        <v>0</v>
      </c>
      <c r="BI243" s="219">
        <v>0</v>
      </c>
      <c r="BJ243" s="219">
        <v>0</v>
      </c>
      <c r="BK243" s="219">
        <v>0</v>
      </c>
      <c r="BL243" s="219">
        <v>0</v>
      </c>
      <c r="BM243" s="219">
        <v>0</v>
      </c>
      <c r="BN243" s="219">
        <v>0</v>
      </c>
      <c r="BO243" s="219">
        <v>0</v>
      </c>
      <c r="BP243" s="219">
        <v>0</v>
      </c>
      <c r="BQ243" s="219">
        <v>0</v>
      </c>
      <c r="BR243" s="219">
        <v>0</v>
      </c>
      <c r="BS243" s="219">
        <v>0</v>
      </c>
      <c r="BT243" s="219">
        <v>0</v>
      </c>
      <c r="BU243" s="219">
        <v>0</v>
      </c>
      <c r="BV243" s="219">
        <v>0</v>
      </c>
      <c r="BW243" s="219">
        <v>0</v>
      </c>
      <c r="BX243" s="219">
        <v>0</v>
      </c>
      <c r="BY243" s="219">
        <v>0</v>
      </c>
      <c r="BZ243" s="219">
        <v>0</v>
      </c>
      <c r="CA243" s="219">
        <v>0</v>
      </c>
      <c r="CB243" s="219">
        <v>0</v>
      </c>
      <c r="CC243" s="219">
        <v>0</v>
      </c>
      <c r="CD243" s="219">
        <v>0</v>
      </c>
      <c r="CE243" s="219">
        <v>0</v>
      </c>
      <c r="CF243" s="219">
        <v>0</v>
      </c>
      <c r="CG243" s="219">
        <v>0</v>
      </c>
      <c r="CH243" s="219">
        <v>0</v>
      </c>
      <c r="CI243" s="219">
        <v>0</v>
      </c>
      <c r="CJ243" s="219">
        <v>0</v>
      </c>
      <c r="CK243" s="219">
        <v>0</v>
      </c>
      <c r="CL243" s="219">
        <v>0</v>
      </c>
      <c r="CM243" s="219">
        <v>0</v>
      </c>
      <c r="CN243" s="219">
        <v>0</v>
      </c>
    </row>
    <row r="244" spans="1:94" x14ac:dyDescent="0.2">
      <c r="A244" s="223" t="s">
        <v>521</v>
      </c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  <c r="Y244" s="248"/>
      <c r="Z244" s="248"/>
      <c r="AA244" s="248"/>
      <c r="AB244" s="219">
        <v>0</v>
      </c>
      <c r="AC244" s="219">
        <v>0</v>
      </c>
      <c r="AD244" s="219">
        <v>0</v>
      </c>
      <c r="AE244" s="219">
        <v>0</v>
      </c>
      <c r="AF244" s="219">
        <v>0</v>
      </c>
      <c r="AG244" s="219">
        <v>0</v>
      </c>
      <c r="AH244" s="219">
        <v>0</v>
      </c>
      <c r="AI244" s="219">
        <v>0</v>
      </c>
      <c r="AJ244" s="219">
        <v>0</v>
      </c>
      <c r="AK244" s="219">
        <v>0</v>
      </c>
      <c r="AL244" s="219">
        <v>0</v>
      </c>
      <c r="AM244" s="219">
        <v>0</v>
      </c>
      <c r="AN244" s="219">
        <v>0</v>
      </c>
      <c r="AO244" s="219">
        <v>0</v>
      </c>
      <c r="AP244" s="219">
        <v>0</v>
      </c>
      <c r="AQ244" s="219">
        <v>0</v>
      </c>
      <c r="AR244" s="219">
        <v>0</v>
      </c>
      <c r="AS244" s="219">
        <v>0</v>
      </c>
      <c r="AT244" s="219">
        <v>0</v>
      </c>
      <c r="AU244" s="219">
        <v>0</v>
      </c>
      <c r="AV244" s="219">
        <v>0</v>
      </c>
      <c r="AW244" s="219">
        <v>0</v>
      </c>
      <c r="AX244" s="219">
        <v>0</v>
      </c>
      <c r="AY244" s="219">
        <v>0</v>
      </c>
      <c r="AZ244" s="219">
        <v>0</v>
      </c>
      <c r="BA244" s="219">
        <v>0</v>
      </c>
      <c r="BB244" s="219">
        <v>0</v>
      </c>
      <c r="BC244" s="219">
        <v>0</v>
      </c>
      <c r="BD244" s="219">
        <v>0</v>
      </c>
      <c r="BE244" s="219">
        <v>0</v>
      </c>
      <c r="BF244" s="219">
        <v>0</v>
      </c>
      <c r="BG244" s="219">
        <v>0</v>
      </c>
      <c r="BH244" s="219">
        <v>0</v>
      </c>
      <c r="BI244" s="219">
        <v>0</v>
      </c>
      <c r="BJ244" s="219">
        <v>0</v>
      </c>
      <c r="BK244" s="219">
        <v>0</v>
      </c>
      <c r="BL244" s="219">
        <v>0</v>
      </c>
      <c r="BM244" s="219">
        <v>0</v>
      </c>
      <c r="BN244" s="219">
        <v>0</v>
      </c>
      <c r="BO244" s="219">
        <v>0</v>
      </c>
      <c r="BP244" s="219">
        <v>0</v>
      </c>
      <c r="BQ244" s="219">
        <v>0</v>
      </c>
      <c r="BR244" s="219">
        <v>0</v>
      </c>
      <c r="BS244" s="219">
        <v>0</v>
      </c>
      <c r="BT244" s="219">
        <v>0</v>
      </c>
      <c r="BU244" s="219">
        <v>0</v>
      </c>
      <c r="BV244" s="219">
        <v>0</v>
      </c>
      <c r="BW244" s="219">
        <v>0</v>
      </c>
      <c r="BX244" s="219">
        <v>0</v>
      </c>
      <c r="BY244" s="219">
        <v>0</v>
      </c>
      <c r="BZ244" s="219">
        <v>0</v>
      </c>
      <c r="CA244" s="219">
        <v>0</v>
      </c>
      <c r="CB244" s="219">
        <v>0</v>
      </c>
      <c r="CC244" s="219">
        <v>0</v>
      </c>
      <c r="CD244" s="219">
        <v>0</v>
      </c>
      <c r="CE244" s="219">
        <v>0</v>
      </c>
      <c r="CF244" s="219">
        <v>0</v>
      </c>
      <c r="CG244" s="219">
        <v>0</v>
      </c>
      <c r="CH244" s="219">
        <v>0</v>
      </c>
      <c r="CI244" s="219">
        <v>0</v>
      </c>
      <c r="CJ244" s="219">
        <v>0</v>
      </c>
      <c r="CK244" s="219">
        <v>0</v>
      </c>
      <c r="CL244" s="219">
        <v>0</v>
      </c>
      <c r="CM244" s="219">
        <v>0</v>
      </c>
      <c r="CN244" s="219">
        <v>0</v>
      </c>
    </row>
    <row r="245" spans="1:94" x14ac:dyDescent="0.2">
      <c r="A245" s="224" t="s">
        <v>522</v>
      </c>
      <c r="B245" s="248"/>
      <c r="C245" s="248"/>
      <c r="D245" s="248"/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48"/>
      <c r="W245" s="248"/>
      <c r="X245" s="248"/>
      <c r="Y245" s="248"/>
      <c r="Z245" s="248"/>
      <c r="AA245" s="248"/>
      <c r="AB245" s="219">
        <v>0</v>
      </c>
      <c r="AC245" s="219">
        <v>0</v>
      </c>
      <c r="AD245" s="219">
        <v>0</v>
      </c>
      <c r="AE245" s="219">
        <v>0</v>
      </c>
      <c r="AF245" s="219">
        <v>0</v>
      </c>
      <c r="AG245" s="219">
        <v>0</v>
      </c>
      <c r="AH245" s="219">
        <v>0</v>
      </c>
      <c r="AI245" s="219">
        <v>0</v>
      </c>
      <c r="AJ245" s="219">
        <v>0</v>
      </c>
      <c r="AK245" s="219">
        <v>0</v>
      </c>
      <c r="AL245" s="219">
        <v>0</v>
      </c>
      <c r="AM245" s="219">
        <v>0</v>
      </c>
      <c r="AN245" s="219">
        <v>0</v>
      </c>
      <c r="AO245" s="219">
        <v>0</v>
      </c>
      <c r="AP245" s="219">
        <v>0</v>
      </c>
      <c r="AQ245" s="219">
        <v>0</v>
      </c>
      <c r="AR245" s="219">
        <v>0</v>
      </c>
      <c r="AS245" s="219">
        <v>0</v>
      </c>
      <c r="AT245" s="219">
        <v>0</v>
      </c>
      <c r="AU245" s="219">
        <v>0</v>
      </c>
      <c r="AV245" s="219">
        <v>0</v>
      </c>
      <c r="AW245" s="219">
        <v>0</v>
      </c>
      <c r="AX245" s="219">
        <v>0</v>
      </c>
      <c r="AY245" s="219">
        <v>0</v>
      </c>
      <c r="AZ245" s="219">
        <v>0</v>
      </c>
      <c r="BA245" s="219">
        <v>0</v>
      </c>
      <c r="BB245" s="219">
        <v>0</v>
      </c>
      <c r="BC245" s="219">
        <v>0</v>
      </c>
      <c r="BD245" s="219">
        <v>0</v>
      </c>
      <c r="BE245" s="219">
        <v>0</v>
      </c>
      <c r="BF245" s="219">
        <v>0</v>
      </c>
      <c r="BG245" s="219">
        <v>0</v>
      </c>
      <c r="BH245" s="219">
        <v>0</v>
      </c>
      <c r="BI245" s="219">
        <v>0</v>
      </c>
      <c r="BJ245" s="219">
        <v>0</v>
      </c>
      <c r="BK245" s="219">
        <v>0</v>
      </c>
      <c r="BL245" s="219">
        <v>0</v>
      </c>
      <c r="BM245" s="219">
        <v>0</v>
      </c>
      <c r="BN245" s="219">
        <v>0</v>
      </c>
      <c r="BO245" s="219">
        <v>0</v>
      </c>
      <c r="BP245" s="219">
        <v>0</v>
      </c>
      <c r="BQ245" s="219">
        <v>0</v>
      </c>
      <c r="BR245" s="219">
        <v>0</v>
      </c>
      <c r="BS245" s="219">
        <v>0</v>
      </c>
      <c r="BT245" s="219">
        <v>0</v>
      </c>
      <c r="BU245" s="219">
        <v>0</v>
      </c>
      <c r="BV245" s="219">
        <v>0</v>
      </c>
      <c r="BW245" s="219">
        <v>0</v>
      </c>
      <c r="BX245" s="219">
        <v>0</v>
      </c>
      <c r="BY245" s="219">
        <v>0</v>
      </c>
      <c r="BZ245" s="219">
        <v>0</v>
      </c>
      <c r="CA245" s="219">
        <v>0</v>
      </c>
      <c r="CB245" s="219">
        <v>0</v>
      </c>
      <c r="CC245" s="219">
        <v>0</v>
      </c>
      <c r="CD245" s="219">
        <v>0</v>
      </c>
      <c r="CE245" s="219">
        <v>0</v>
      </c>
      <c r="CF245" s="219">
        <v>0</v>
      </c>
      <c r="CG245" s="219">
        <v>0</v>
      </c>
      <c r="CH245" s="219">
        <v>0</v>
      </c>
      <c r="CI245" s="219">
        <v>0</v>
      </c>
      <c r="CJ245" s="219">
        <v>0</v>
      </c>
      <c r="CK245" s="219">
        <v>0</v>
      </c>
      <c r="CL245" s="219">
        <v>0</v>
      </c>
      <c r="CM245" s="219">
        <v>0</v>
      </c>
      <c r="CN245" s="219">
        <v>0</v>
      </c>
    </row>
    <row r="246" spans="1:94" x14ac:dyDescent="0.2">
      <c r="A246" s="224" t="s">
        <v>523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48"/>
      <c r="W246" s="248"/>
      <c r="X246" s="248"/>
      <c r="Y246" s="248"/>
      <c r="Z246" s="248"/>
      <c r="AA246" s="248"/>
      <c r="AB246" s="219">
        <v>0</v>
      </c>
      <c r="AC246" s="219">
        <v>0</v>
      </c>
      <c r="AD246" s="219">
        <v>0</v>
      </c>
      <c r="AE246" s="219">
        <v>0</v>
      </c>
      <c r="AF246" s="219">
        <v>0</v>
      </c>
      <c r="AG246" s="219">
        <v>0</v>
      </c>
      <c r="AH246" s="219">
        <v>0</v>
      </c>
      <c r="AI246" s="219">
        <v>0</v>
      </c>
      <c r="AJ246" s="219">
        <v>0</v>
      </c>
      <c r="AK246" s="219">
        <v>0</v>
      </c>
      <c r="AL246" s="219">
        <v>0</v>
      </c>
      <c r="AM246" s="219">
        <v>0</v>
      </c>
      <c r="AN246" s="219">
        <v>0</v>
      </c>
      <c r="AO246" s="219">
        <v>0</v>
      </c>
      <c r="AP246" s="219">
        <v>0</v>
      </c>
      <c r="AQ246" s="219">
        <v>0</v>
      </c>
      <c r="AR246" s="219">
        <v>0</v>
      </c>
      <c r="AS246" s="219">
        <v>0</v>
      </c>
      <c r="AT246" s="219">
        <v>0</v>
      </c>
      <c r="AU246" s="219">
        <v>0</v>
      </c>
      <c r="AV246" s="219">
        <v>0</v>
      </c>
      <c r="AW246" s="219">
        <v>0</v>
      </c>
      <c r="AX246" s="219">
        <v>0</v>
      </c>
      <c r="AY246" s="219">
        <v>0</v>
      </c>
      <c r="AZ246" s="219">
        <v>0</v>
      </c>
      <c r="BA246" s="219">
        <v>0</v>
      </c>
      <c r="BB246" s="219">
        <v>0</v>
      </c>
      <c r="BC246" s="219">
        <v>0</v>
      </c>
      <c r="BD246" s="219">
        <v>0</v>
      </c>
      <c r="BE246" s="219">
        <v>0</v>
      </c>
      <c r="BF246" s="219">
        <v>0</v>
      </c>
      <c r="BG246" s="219">
        <v>0</v>
      </c>
      <c r="BH246" s="219">
        <v>0</v>
      </c>
      <c r="BI246" s="219">
        <v>0</v>
      </c>
      <c r="BJ246" s="219">
        <v>0</v>
      </c>
      <c r="BK246" s="219">
        <v>0</v>
      </c>
      <c r="BL246" s="219">
        <v>0</v>
      </c>
      <c r="BM246" s="219">
        <v>0</v>
      </c>
      <c r="BN246" s="219">
        <v>0</v>
      </c>
      <c r="BO246" s="219">
        <v>0</v>
      </c>
      <c r="BP246" s="219">
        <v>0</v>
      </c>
      <c r="BQ246" s="219">
        <v>0</v>
      </c>
      <c r="BR246" s="219">
        <v>0</v>
      </c>
      <c r="BS246" s="219">
        <v>0</v>
      </c>
      <c r="BT246" s="219">
        <v>0</v>
      </c>
      <c r="BU246" s="219">
        <v>0</v>
      </c>
      <c r="BV246" s="219">
        <v>0</v>
      </c>
      <c r="BW246" s="219">
        <v>0</v>
      </c>
      <c r="BX246" s="219">
        <v>0</v>
      </c>
      <c r="BY246" s="219">
        <v>0</v>
      </c>
      <c r="BZ246" s="219">
        <v>0</v>
      </c>
      <c r="CA246" s="219">
        <v>0</v>
      </c>
      <c r="CB246" s="219">
        <v>0</v>
      </c>
      <c r="CC246" s="219">
        <v>0</v>
      </c>
      <c r="CD246" s="219">
        <v>0</v>
      </c>
      <c r="CE246" s="219">
        <v>0</v>
      </c>
      <c r="CF246" s="219">
        <v>0</v>
      </c>
      <c r="CG246" s="219">
        <v>0</v>
      </c>
      <c r="CH246" s="219">
        <v>0</v>
      </c>
      <c r="CI246" s="219">
        <v>0</v>
      </c>
      <c r="CJ246" s="219">
        <v>0</v>
      </c>
      <c r="CK246" s="219">
        <v>0</v>
      </c>
      <c r="CL246" s="219">
        <v>0</v>
      </c>
      <c r="CM246" s="219">
        <v>0</v>
      </c>
      <c r="CN246" s="219">
        <v>0</v>
      </c>
    </row>
    <row r="247" spans="1:94" x14ac:dyDescent="0.2">
      <c r="A247" s="224" t="s">
        <v>524</v>
      </c>
      <c r="B247" s="248"/>
      <c r="C247" s="248"/>
      <c r="D247" s="248"/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48"/>
      <c r="U247" s="248"/>
      <c r="V247" s="248"/>
      <c r="W247" s="248"/>
      <c r="X247" s="248"/>
      <c r="Y247" s="248"/>
      <c r="Z247" s="248"/>
      <c r="AA247" s="248"/>
      <c r="AB247" s="219">
        <v>137786.75</v>
      </c>
      <c r="AC247" s="219">
        <v>137786.75</v>
      </c>
      <c r="AD247" s="219">
        <v>137786.75</v>
      </c>
      <c r="AE247" s="219">
        <v>137786.75</v>
      </c>
      <c r="AF247" s="219">
        <v>137786.75</v>
      </c>
      <c r="AG247" s="219">
        <v>137786.75</v>
      </c>
      <c r="AH247" s="219">
        <v>137786.75</v>
      </c>
      <c r="AI247" s="219">
        <v>137786.75</v>
      </c>
      <c r="AJ247" s="219">
        <v>137786.75</v>
      </c>
      <c r="AK247" s="219">
        <v>122542.292307692</v>
      </c>
      <c r="AL247" s="219">
        <v>107227.45076923</v>
      </c>
      <c r="AM247" s="219">
        <v>91884.465384615294</v>
      </c>
      <c r="AN247" s="219">
        <v>91884.465384615294</v>
      </c>
      <c r="AO247" s="219">
        <v>0</v>
      </c>
      <c r="AP247" s="219">
        <v>0</v>
      </c>
      <c r="AQ247" s="219">
        <v>0</v>
      </c>
      <c r="AR247" s="219">
        <v>0</v>
      </c>
      <c r="AS247" s="219">
        <v>0</v>
      </c>
      <c r="AT247" s="219">
        <v>0</v>
      </c>
      <c r="AU247" s="219">
        <v>0</v>
      </c>
      <c r="AV247" s="219">
        <v>0</v>
      </c>
      <c r="AW247" s="219">
        <v>0</v>
      </c>
      <c r="AX247" s="219">
        <v>0</v>
      </c>
      <c r="AY247" s="219">
        <v>0</v>
      </c>
      <c r="AZ247" s="219">
        <v>0</v>
      </c>
      <c r="BA247" s="219">
        <v>0</v>
      </c>
      <c r="BB247" s="219">
        <v>0</v>
      </c>
      <c r="BC247" s="219">
        <v>0</v>
      </c>
      <c r="BD247" s="219">
        <v>0</v>
      </c>
      <c r="BE247" s="219">
        <v>0</v>
      </c>
      <c r="BF247" s="219">
        <v>0</v>
      </c>
      <c r="BG247" s="219">
        <v>0</v>
      </c>
      <c r="BH247" s="219">
        <v>0</v>
      </c>
      <c r="BI247" s="219">
        <v>0</v>
      </c>
      <c r="BJ247" s="219">
        <v>0</v>
      </c>
      <c r="BK247" s="219">
        <v>0</v>
      </c>
      <c r="BL247" s="219">
        <v>0</v>
      </c>
      <c r="BM247" s="219">
        <v>0</v>
      </c>
      <c r="BN247" s="219">
        <v>0</v>
      </c>
      <c r="BO247" s="219">
        <v>0</v>
      </c>
      <c r="BP247" s="219">
        <v>0</v>
      </c>
      <c r="BQ247" s="219">
        <v>0</v>
      </c>
      <c r="BR247" s="219">
        <v>0</v>
      </c>
      <c r="BS247" s="219">
        <v>0</v>
      </c>
      <c r="BT247" s="219">
        <v>0</v>
      </c>
      <c r="BU247" s="219">
        <v>0</v>
      </c>
      <c r="BV247" s="219">
        <v>0</v>
      </c>
      <c r="BW247" s="219">
        <v>0</v>
      </c>
      <c r="BX247" s="219">
        <v>0</v>
      </c>
      <c r="BY247" s="219">
        <v>0</v>
      </c>
      <c r="BZ247" s="219">
        <v>0</v>
      </c>
      <c r="CA247" s="219">
        <v>0</v>
      </c>
      <c r="CB247" s="219">
        <v>0</v>
      </c>
      <c r="CC247" s="219">
        <v>0</v>
      </c>
      <c r="CD247" s="219">
        <v>0</v>
      </c>
      <c r="CE247" s="219">
        <v>0</v>
      </c>
      <c r="CF247" s="219">
        <v>0</v>
      </c>
      <c r="CG247" s="219">
        <v>0</v>
      </c>
      <c r="CH247" s="219">
        <v>0</v>
      </c>
      <c r="CI247" s="219">
        <v>0</v>
      </c>
      <c r="CJ247" s="219">
        <v>0</v>
      </c>
      <c r="CK247" s="219">
        <v>0</v>
      </c>
      <c r="CL247" s="219">
        <v>0</v>
      </c>
      <c r="CM247" s="219">
        <v>0</v>
      </c>
      <c r="CN247" s="219">
        <v>0</v>
      </c>
    </row>
    <row r="248" spans="1:94" x14ac:dyDescent="0.2">
      <c r="A248" s="224" t="s">
        <v>525</v>
      </c>
      <c r="B248" s="248"/>
      <c r="C248" s="248"/>
      <c r="D248" s="248"/>
      <c r="E248" s="248"/>
      <c r="F248" s="248"/>
      <c r="G248" s="248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48"/>
      <c r="U248" s="248"/>
      <c r="V248" s="248"/>
      <c r="W248" s="248"/>
      <c r="X248" s="248"/>
      <c r="Y248" s="248"/>
      <c r="Z248" s="248"/>
      <c r="AA248" s="248"/>
      <c r="AB248" s="219">
        <v>14310636.7707571</v>
      </c>
      <c r="AC248" s="219">
        <v>13763564.942553001</v>
      </c>
      <c r="AD248" s="219">
        <v>13027641.978964301</v>
      </c>
      <c r="AE248" s="219">
        <v>12267084.3622986</v>
      </c>
      <c r="AF248" s="219">
        <v>11429870.0848637</v>
      </c>
      <c r="AG248" s="219">
        <v>10493379.142813399</v>
      </c>
      <c r="AH248" s="219">
        <v>9419196.0684555005</v>
      </c>
      <c r="AI248" s="219">
        <v>8214933.8202513801</v>
      </c>
      <c r="AJ248" s="219">
        <v>6851385.71435495</v>
      </c>
      <c r="AK248" s="219">
        <v>5316202.8130738996</v>
      </c>
      <c r="AL248" s="219">
        <v>3696036.2610236299</v>
      </c>
      <c r="AM248" s="219">
        <v>1965106.6505118101</v>
      </c>
      <c r="AN248" s="219">
        <v>1965106.6505118101</v>
      </c>
      <c r="AO248" s="219">
        <v>0</v>
      </c>
      <c r="AP248" s="219">
        <v>0</v>
      </c>
      <c r="AQ248" s="219">
        <v>0</v>
      </c>
      <c r="AR248" s="219">
        <v>0</v>
      </c>
      <c r="AS248" s="219">
        <v>0</v>
      </c>
      <c r="AT248" s="219">
        <v>0</v>
      </c>
      <c r="AU248" s="219">
        <v>0</v>
      </c>
      <c r="AV248" s="219">
        <v>0</v>
      </c>
      <c r="AW248" s="219">
        <v>0</v>
      </c>
      <c r="AX248" s="219">
        <v>0</v>
      </c>
      <c r="AY248" s="219">
        <v>0</v>
      </c>
      <c r="AZ248" s="219">
        <v>0</v>
      </c>
      <c r="BA248" s="219">
        <v>0</v>
      </c>
      <c r="BB248" s="219">
        <v>0</v>
      </c>
      <c r="BC248" s="219">
        <v>0</v>
      </c>
      <c r="BD248" s="219">
        <v>0</v>
      </c>
      <c r="BE248" s="219">
        <v>0</v>
      </c>
      <c r="BF248" s="219">
        <v>0</v>
      </c>
      <c r="BG248" s="219">
        <v>0</v>
      </c>
      <c r="BH248" s="219">
        <v>0</v>
      </c>
      <c r="BI248" s="219">
        <v>0</v>
      </c>
      <c r="BJ248" s="219">
        <v>0</v>
      </c>
      <c r="BK248" s="219">
        <v>0</v>
      </c>
      <c r="BL248" s="219">
        <v>0</v>
      </c>
      <c r="BM248" s="219">
        <v>0</v>
      </c>
      <c r="BN248" s="219">
        <v>0</v>
      </c>
      <c r="BO248" s="219">
        <v>0</v>
      </c>
      <c r="BP248" s="219">
        <v>0</v>
      </c>
      <c r="BQ248" s="219">
        <v>0</v>
      </c>
      <c r="BR248" s="219">
        <v>0</v>
      </c>
      <c r="BS248" s="219">
        <v>0</v>
      </c>
      <c r="BT248" s="219">
        <v>0</v>
      </c>
      <c r="BU248" s="219">
        <v>0</v>
      </c>
      <c r="BV248" s="219">
        <v>0</v>
      </c>
      <c r="BW248" s="219">
        <v>0</v>
      </c>
      <c r="BX248" s="219">
        <v>0</v>
      </c>
      <c r="BY248" s="219">
        <v>0</v>
      </c>
      <c r="BZ248" s="219">
        <v>0</v>
      </c>
      <c r="CA248" s="219">
        <v>0</v>
      </c>
      <c r="CB248" s="219">
        <v>0</v>
      </c>
      <c r="CC248" s="219">
        <v>0</v>
      </c>
      <c r="CD248" s="219">
        <v>0</v>
      </c>
      <c r="CE248" s="219">
        <v>0</v>
      </c>
      <c r="CF248" s="219">
        <v>0</v>
      </c>
      <c r="CG248" s="219">
        <v>0</v>
      </c>
      <c r="CH248" s="219">
        <v>0</v>
      </c>
      <c r="CI248" s="219">
        <v>0</v>
      </c>
      <c r="CJ248" s="219">
        <v>0</v>
      </c>
      <c r="CK248" s="219">
        <v>0</v>
      </c>
      <c r="CL248" s="219">
        <v>0</v>
      </c>
      <c r="CM248" s="219">
        <v>0</v>
      </c>
      <c r="CN248" s="219">
        <v>0</v>
      </c>
    </row>
    <row r="249" spans="1:94" x14ac:dyDescent="0.2">
      <c r="A249" s="224" t="s">
        <v>526</v>
      </c>
      <c r="B249" s="248"/>
      <c r="C249" s="248"/>
      <c r="D249" s="248"/>
      <c r="E249" s="248"/>
      <c r="F249" s="248"/>
      <c r="G249" s="248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48"/>
      <c r="U249" s="248"/>
      <c r="V249" s="248"/>
      <c r="W249" s="248"/>
      <c r="X249" s="248"/>
      <c r="Y249" s="248"/>
      <c r="Z249" s="248"/>
      <c r="AA249" s="248"/>
      <c r="AB249" s="219">
        <v>38767493.684001498</v>
      </c>
      <c r="AC249" s="219">
        <v>47113692.006503098</v>
      </c>
      <c r="AD249" s="219">
        <v>55399074.379831299</v>
      </c>
      <c r="AE249" s="219">
        <v>64125180.983694397</v>
      </c>
      <c r="AF249" s="219">
        <v>73300531.191771597</v>
      </c>
      <c r="AG249" s="219">
        <v>82935177.122752607</v>
      </c>
      <c r="AH249" s="219">
        <v>92977790.650092602</v>
      </c>
      <c r="AI249" s="219">
        <v>103537233.12549099</v>
      </c>
      <c r="AJ249" s="219">
        <v>114614342.796048</v>
      </c>
      <c r="AK249" s="219">
        <v>126272969.35797501</v>
      </c>
      <c r="AL249" s="219">
        <v>138070550.85471401</v>
      </c>
      <c r="AM249" s="219">
        <v>163671450.02618799</v>
      </c>
      <c r="AN249" s="219">
        <v>163671450.02618799</v>
      </c>
      <c r="AO249" s="219">
        <v>189226591.23840499</v>
      </c>
      <c r="AP249" s="219">
        <v>209312908.72993901</v>
      </c>
      <c r="AQ249" s="219">
        <v>229222263.66841501</v>
      </c>
      <c r="AR249" s="219">
        <v>249203364.637234</v>
      </c>
      <c r="AS249" s="219">
        <v>269133770.06487</v>
      </c>
      <c r="AT249" s="219">
        <v>288900866.42955899</v>
      </c>
      <c r="AU249" s="219">
        <v>308510203.16520399</v>
      </c>
      <c r="AV249" s="219">
        <v>327914494.80911398</v>
      </c>
      <c r="AW249" s="219">
        <v>347060577.72609597</v>
      </c>
      <c r="AX249" s="219">
        <v>365956614.91536498</v>
      </c>
      <c r="AY249" s="219">
        <v>384341432.66275901</v>
      </c>
      <c r="AZ249" s="219">
        <v>430834965.94918799</v>
      </c>
      <c r="BA249" s="219">
        <v>430834965.94918799</v>
      </c>
      <c r="BB249" s="219">
        <v>463544867.27888298</v>
      </c>
      <c r="BC249" s="219">
        <v>496346032.36221701</v>
      </c>
      <c r="BD249" s="219">
        <v>529604554.65091199</v>
      </c>
      <c r="BE249" s="219">
        <v>562973974.70599997</v>
      </c>
      <c r="BF249" s="219">
        <v>596438382.370363</v>
      </c>
      <c r="BG249" s="219">
        <v>629986565.17889905</v>
      </c>
      <c r="BH249" s="219">
        <v>663623782.37372005</v>
      </c>
      <c r="BI249" s="219">
        <v>697332002.14643204</v>
      </c>
      <c r="BJ249" s="219">
        <v>738473219.078174</v>
      </c>
      <c r="BK249" s="219">
        <v>779693057.582003</v>
      </c>
      <c r="BL249" s="219">
        <v>820730930.74933898</v>
      </c>
      <c r="BM249" s="219">
        <v>908263688.68156099</v>
      </c>
      <c r="BN249" s="219">
        <v>908263688.68156099</v>
      </c>
      <c r="BO249" s="219">
        <v>967464145.76642203</v>
      </c>
      <c r="BP249" s="219">
        <v>1026660610.336</v>
      </c>
      <c r="BQ249" s="219">
        <v>1086226371.9086599</v>
      </c>
      <c r="BR249" s="219">
        <v>1145778817.5127001</v>
      </c>
      <c r="BS249" s="219">
        <v>1205320722.38304</v>
      </c>
      <c r="BT249" s="219">
        <v>1264847465.82288</v>
      </c>
      <c r="BU249" s="219">
        <v>1324362898.76408</v>
      </c>
      <c r="BV249" s="219">
        <v>1383867665.3548999</v>
      </c>
      <c r="BW249" s="219">
        <v>1443354156.9597499</v>
      </c>
      <c r="BX249" s="219">
        <v>1495455429.08055</v>
      </c>
      <c r="BY249" s="219">
        <v>1547281949.6361699</v>
      </c>
      <c r="BZ249" s="219">
        <v>1612302256.5969501</v>
      </c>
      <c r="CA249" s="219">
        <v>1612302256.5969501</v>
      </c>
      <c r="CB249" s="219">
        <v>1630779167.90082</v>
      </c>
      <c r="CC249" s="219">
        <v>1649235433.6326699</v>
      </c>
      <c r="CD249" s="219">
        <v>1668056571.9648299</v>
      </c>
      <c r="CE249" s="219">
        <v>1686835539.6604199</v>
      </c>
      <c r="CF249" s="219">
        <v>1705574786.9491899</v>
      </c>
      <c r="CG249" s="219">
        <v>1724266264.5779901</v>
      </c>
      <c r="CH249" s="219">
        <v>1742935964.9205301</v>
      </c>
      <c r="CI249" s="219">
        <v>1761585531.62362</v>
      </c>
      <c r="CJ249" s="219">
        <v>1780192337.01669</v>
      </c>
      <c r="CK249" s="219">
        <v>1798765796.87485</v>
      </c>
      <c r="CL249" s="219">
        <v>1817067104.1241</v>
      </c>
      <c r="CM249" s="219">
        <v>1835378921.8889999</v>
      </c>
      <c r="CN249" s="219">
        <v>1835378921.8889999</v>
      </c>
    </row>
    <row r="250" spans="1:94" x14ac:dyDescent="0.2">
      <c r="A250" s="224" t="s">
        <v>527</v>
      </c>
      <c r="B250" s="248"/>
      <c r="C250" s="248"/>
      <c r="D250" s="248"/>
      <c r="E250" s="248"/>
      <c r="F250" s="248"/>
      <c r="G250" s="248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48"/>
      <c r="U250" s="248"/>
      <c r="V250" s="248"/>
      <c r="W250" s="248"/>
      <c r="X250" s="248"/>
      <c r="Y250" s="248"/>
      <c r="Z250" s="248"/>
      <c r="AA250" s="248"/>
      <c r="AB250" s="219">
        <v>601118.36769230699</v>
      </c>
      <c r="AC250" s="219">
        <v>586317.41999999899</v>
      </c>
      <c r="AD250" s="219">
        <v>555917.22307692305</v>
      </c>
      <c r="AE250" s="219">
        <v>516665.14230769197</v>
      </c>
      <c r="AF250" s="219">
        <v>476208.31153846101</v>
      </c>
      <c r="AG250" s="219">
        <v>429926.776153846</v>
      </c>
      <c r="AH250" s="219">
        <v>378104.56076923001</v>
      </c>
      <c r="AI250" s="219">
        <v>322736.28692307603</v>
      </c>
      <c r="AJ250" s="219">
        <v>261313.97615384599</v>
      </c>
      <c r="AK250" s="219">
        <v>198683.25461538401</v>
      </c>
      <c r="AL250" s="219">
        <v>132839.78461538401</v>
      </c>
      <c r="AM250" s="219">
        <v>66614.240769230702</v>
      </c>
      <c r="AN250" s="219">
        <v>66614.240769230702</v>
      </c>
      <c r="AO250" s="219">
        <v>0</v>
      </c>
      <c r="AP250" s="219">
        <v>0</v>
      </c>
      <c r="AQ250" s="219">
        <v>0</v>
      </c>
      <c r="AR250" s="219">
        <v>0</v>
      </c>
      <c r="AS250" s="219">
        <v>0</v>
      </c>
      <c r="AT250" s="219">
        <v>0</v>
      </c>
      <c r="AU250" s="219">
        <v>0</v>
      </c>
      <c r="AV250" s="219">
        <v>0</v>
      </c>
      <c r="AW250" s="219">
        <v>0</v>
      </c>
      <c r="AX250" s="219">
        <v>0</v>
      </c>
      <c r="AY250" s="219">
        <v>0</v>
      </c>
      <c r="AZ250" s="219">
        <v>0</v>
      </c>
      <c r="BA250" s="219">
        <v>0</v>
      </c>
      <c r="BB250" s="219">
        <v>0</v>
      </c>
      <c r="BC250" s="219">
        <v>0</v>
      </c>
      <c r="BD250" s="219">
        <v>0</v>
      </c>
      <c r="BE250" s="219">
        <v>0</v>
      </c>
      <c r="BF250" s="219">
        <v>0</v>
      </c>
      <c r="BG250" s="219">
        <v>0</v>
      </c>
      <c r="BH250" s="219">
        <v>0</v>
      </c>
      <c r="BI250" s="219">
        <v>0</v>
      </c>
      <c r="BJ250" s="219">
        <v>0</v>
      </c>
      <c r="BK250" s="219">
        <v>0</v>
      </c>
      <c r="BL250" s="219">
        <v>0</v>
      </c>
      <c r="BM250" s="219">
        <v>0</v>
      </c>
      <c r="BN250" s="219">
        <v>0</v>
      </c>
      <c r="BO250" s="219">
        <v>0</v>
      </c>
      <c r="BP250" s="219">
        <v>0</v>
      </c>
      <c r="BQ250" s="219">
        <v>0</v>
      </c>
      <c r="BR250" s="219">
        <v>0</v>
      </c>
      <c r="BS250" s="219">
        <v>0</v>
      </c>
      <c r="BT250" s="219">
        <v>0</v>
      </c>
      <c r="BU250" s="219">
        <v>0</v>
      </c>
      <c r="BV250" s="219">
        <v>0</v>
      </c>
      <c r="BW250" s="219">
        <v>0</v>
      </c>
      <c r="BX250" s="219">
        <v>0</v>
      </c>
      <c r="BY250" s="219">
        <v>0</v>
      </c>
      <c r="BZ250" s="219">
        <v>0</v>
      </c>
      <c r="CA250" s="219">
        <v>0</v>
      </c>
      <c r="CB250" s="219">
        <v>0</v>
      </c>
      <c r="CC250" s="219">
        <v>0</v>
      </c>
      <c r="CD250" s="219">
        <v>0</v>
      </c>
      <c r="CE250" s="219">
        <v>0</v>
      </c>
      <c r="CF250" s="219">
        <v>0</v>
      </c>
      <c r="CG250" s="219">
        <v>0</v>
      </c>
      <c r="CH250" s="219">
        <v>0</v>
      </c>
      <c r="CI250" s="219">
        <v>0</v>
      </c>
      <c r="CJ250" s="219">
        <v>0</v>
      </c>
      <c r="CK250" s="219">
        <v>0</v>
      </c>
      <c r="CL250" s="219">
        <v>0</v>
      </c>
      <c r="CM250" s="219">
        <v>0</v>
      </c>
      <c r="CN250" s="219">
        <v>0</v>
      </c>
    </row>
    <row r="251" spans="1:94" x14ac:dyDescent="0.2">
      <c r="A251" s="224" t="s">
        <v>528</v>
      </c>
      <c r="B251" s="248"/>
      <c r="C251" s="248"/>
      <c r="D251" s="248"/>
      <c r="E251" s="248"/>
      <c r="F251" s="248"/>
      <c r="G251" s="248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48"/>
      <c r="U251" s="248"/>
      <c r="V251" s="248"/>
      <c r="W251" s="248"/>
      <c r="X251" s="248"/>
      <c r="Y251" s="248"/>
      <c r="Z251" s="248"/>
      <c r="AA251" s="248"/>
      <c r="AB251" s="219">
        <v>4387967.0111346301</v>
      </c>
      <c r="AC251" s="219">
        <v>4248650.5232836697</v>
      </c>
      <c r="AD251" s="219">
        <v>4023156.81927886</v>
      </c>
      <c r="AE251" s="219">
        <v>3747748.8452740498</v>
      </c>
      <c r="AF251" s="219">
        <v>3444152.01665386</v>
      </c>
      <c r="AG251" s="219">
        <v>3107398.8572644298</v>
      </c>
      <c r="AH251" s="219">
        <v>2735067.2286442402</v>
      </c>
      <c r="AI251" s="219">
        <v>2329058.8754086602</v>
      </c>
      <c r="AJ251" s="219">
        <v>1883269.0444807699</v>
      </c>
      <c r="AK251" s="219">
        <v>1425217.89586058</v>
      </c>
      <c r="AL251" s="219">
        <v>962242.80954807904</v>
      </c>
      <c r="AM251" s="219">
        <v>485073.09554327</v>
      </c>
      <c r="AN251" s="219">
        <v>485073.09554327</v>
      </c>
      <c r="AO251" s="219">
        <v>0</v>
      </c>
      <c r="AP251" s="219">
        <v>0</v>
      </c>
      <c r="AQ251" s="219">
        <v>0</v>
      </c>
      <c r="AR251" s="219">
        <v>0</v>
      </c>
      <c r="AS251" s="219">
        <v>0</v>
      </c>
      <c r="AT251" s="219">
        <v>0</v>
      </c>
      <c r="AU251" s="219">
        <v>0</v>
      </c>
      <c r="AV251" s="219">
        <v>0</v>
      </c>
      <c r="AW251" s="219">
        <v>0</v>
      </c>
      <c r="AX251" s="219">
        <v>0</v>
      </c>
      <c r="AY251" s="219">
        <v>0</v>
      </c>
      <c r="AZ251" s="219">
        <v>0</v>
      </c>
      <c r="BA251" s="219">
        <v>0</v>
      </c>
      <c r="BB251" s="219">
        <v>0</v>
      </c>
      <c r="BC251" s="219">
        <v>0</v>
      </c>
      <c r="BD251" s="219">
        <v>0</v>
      </c>
      <c r="BE251" s="219">
        <v>0</v>
      </c>
      <c r="BF251" s="219">
        <v>0</v>
      </c>
      <c r="BG251" s="219">
        <v>0</v>
      </c>
      <c r="BH251" s="219">
        <v>0</v>
      </c>
      <c r="BI251" s="219">
        <v>0</v>
      </c>
      <c r="BJ251" s="219">
        <v>0</v>
      </c>
      <c r="BK251" s="219">
        <v>0</v>
      </c>
      <c r="BL251" s="219">
        <v>0</v>
      </c>
      <c r="BM251" s="219">
        <v>0</v>
      </c>
      <c r="BN251" s="219">
        <v>0</v>
      </c>
      <c r="BO251" s="219">
        <v>0</v>
      </c>
      <c r="BP251" s="219">
        <v>0</v>
      </c>
      <c r="BQ251" s="219">
        <v>0</v>
      </c>
      <c r="BR251" s="219">
        <v>0</v>
      </c>
      <c r="BS251" s="219">
        <v>0</v>
      </c>
      <c r="BT251" s="219">
        <v>0</v>
      </c>
      <c r="BU251" s="219">
        <v>0</v>
      </c>
      <c r="BV251" s="219">
        <v>0</v>
      </c>
      <c r="BW251" s="219">
        <v>0</v>
      </c>
      <c r="BX251" s="219">
        <v>0</v>
      </c>
      <c r="BY251" s="219">
        <v>0</v>
      </c>
      <c r="BZ251" s="219">
        <v>0</v>
      </c>
      <c r="CA251" s="219">
        <v>0</v>
      </c>
      <c r="CB251" s="219">
        <v>0</v>
      </c>
      <c r="CC251" s="219">
        <v>0</v>
      </c>
      <c r="CD251" s="219">
        <v>0</v>
      </c>
      <c r="CE251" s="219">
        <v>0</v>
      </c>
      <c r="CF251" s="219">
        <v>0</v>
      </c>
      <c r="CG251" s="219">
        <v>0</v>
      </c>
      <c r="CH251" s="219">
        <v>0</v>
      </c>
      <c r="CI251" s="219">
        <v>0</v>
      </c>
      <c r="CJ251" s="219">
        <v>0</v>
      </c>
      <c r="CK251" s="219">
        <v>0</v>
      </c>
      <c r="CL251" s="219">
        <v>0</v>
      </c>
      <c r="CM251" s="219">
        <v>0</v>
      </c>
      <c r="CN251" s="219">
        <v>0</v>
      </c>
    </row>
    <row r="252" spans="1:94" x14ac:dyDescent="0.2">
      <c r="A252" s="224" t="s">
        <v>529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48"/>
      <c r="U252" s="248"/>
      <c r="V252" s="248"/>
      <c r="W252" s="248"/>
      <c r="X252" s="248"/>
      <c r="Y252" s="248"/>
      <c r="Z252" s="248"/>
      <c r="AA252" s="248"/>
      <c r="AB252" s="219">
        <v>2831826.8667806899</v>
      </c>
      <c r="AC252" s="219">
        <v>2790328.9026899901</v>
      </c>
      <c r="AD252" s="219">
        <v>2710455.9970608298</v>
      </c>
      <c r="AE252" s="219">
        <v>2632947.2960470598</v>
      </c>
      <c r="AF252" s="219">
        <v>2536876.6873409702</v>
      </c>
      <c r="AG252" s="219">
        <v>2427145.8547887402</v>
      </c>
      <c r="AH252" s="219">
        <v>2249475.9460826502</v>
      </c>
      <c r="AI252" s="219">
        <v>2047465.87122272</v>
      </c>
      <c r="AJ252" s="219">
        <v>1814483.40482433</v>
      </c>
      <c r="AK252" s="219">
        <v>1551464.0207336301</v>
      </c>
      <c r="AL252" s="219">
        <v>1073911.95202755</v>
      </c>
      <c r="AM252" s="219">
        <v>567270.05639839103</v>
      </c>
      <c r="AN252" s="219">
        <v>567270.05639839103</v>
      </c>
      <c r="AO252" s="219">
        <v>0</v>
      </c>
      <c r="AP252" s="219">
        <v>0</v>
      </c>
      <c r="AQ252" s="219">
        <v>0</v>
      </c>
      <c r="AR252" s="219">
        <v>0</v>
      </c>
      <c r="AS252" s="219">
        <v>0</v>
      </c>
      <c r="AT252" s="219">
        <v>0</v>
      </c>
      <c r="AU252" s="219">
        <v>0</v>
      </c>
      <c r="AV252" s="219">
        <v>0</v>
      </c>
      <c r="AW252" s="219">
        <v>0</v>
      </c>
      <c r="AX252" s="219">
        <v>0</v>
      </c>
      <c r="AY252" s="219">
        <v>0</v>
      </c>
      <c r="AZ252" s="219">
        <v>0</v>
      </c>
      <c r="BA252" s="219">
        <v>0</v>
      </c>
      <c r="BB252" s="219">
        <v>0</v>
      </c>
      <c r="BC252" s="219">
        <v>0</v>
      </c>
      <c r="BD252" s="219">
        <v>0</v>
      </c>
      <c r="BE252" s="219">
        <v>0</v>
      </c>
      <c r="BF252" s="219">
        <v>0</v>
      </c>
      <c r="BG252" s="219">
        <v>0</v>
      </c>
      <c r="BH252" s="219">
        <v>0</v>
      </c>
      <c r="BI252" s="219">
        <v>0</v>
      </c>
      <c r="BJ252" s="219">
        <v>0</v>
      </c>
      <c r="BK252" s="219">
        <v>0</v>
      </c>
      <c r="BL252" s="219">
        <v>0</v>
      </c>
      <c r="BM252" s="219">
        <v>0</v>
      </c>
      <c r="BN252" s="219">
        <v>0</v>
      </c>
      <c r="BO252" s="219">
        <v>0</v>
      </c>
      <c r="BP252" s="219">
        <v>0</v>
      </c>
      <c r="BQ252" s="219">
        <v>0</v>
      </c>
      <c r="BR252" s="219">
        <v>0</v>
      </c>
      <c r="BS252" s="219">
        <v>0</v>
      </c>
      <c r="BT252" s="219">
        <v>0</v>
      </c>
      <c r="BU252" s="219">
        <v>0</v>
      </c>
      <c r="BV252" s="219">
        <v>0</v>
      </c>
      <c r="BW252" s="219">
        <v>0</v>
      </c>
      <c r="BX252" s="219">
        <v>0</v>
      </c>
      <c r="BY252" s="219">
        <v>0</v>
      </c>
      <c r="BZ252" s="219">
        <v>0</v>
      </c>
      <c r="CA252" s="219">
        <v>0</v>
      </c>
      <c r="CB252" s="219">
        <v>0</v>
      </c>
      <c r="CC252" s="219">
        <v>0</v>
      </c>
      <c r="CD252" s="219">
        <v>0</v>
      </c>
      <c r="CE252" s="219">
        <v>0</v>
      </c>
      <c r="CF252" s="219">
        <v>0</v>
      </c>
      <c r="CG252" s="219">
        <v>0</v>
      </c>
      <c r="CH252" s="219">
        <v>0</v>
      </c>
      <c r="CI252" s="219">
        <v>0</v>
      </c>
      <c r="CJ252" s="219">
        <v>0</v>
      </c>
      <c r="CK252" s="219">
        <v>0</v>
      </c>
      <c r="CL252" s="219">
        <v>0</v>
      </c>
      <c r="CM252" s="219">
        <v>0</v>
      </c>
      <c r="CN252" s="219">
        <v>0</v>
      </c>
    </row>
    <row r="253" spans="1:94" x14ac:dyDescent="0.2">
      <c r="A253" s="224" t="s">
        <v>530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48"/>
      <c r="U253" s="248"/>
      <c r="V253" s="248"/>
      <c r="W253" s="248"/>
      <c r="X253" s="248"/>
      <c r="Y253" s="248"/>
      <c r="Z253" s="248"/>
      <c r="AA253" s="248"/>
      <c r="AB253" s="219">
        <v>101882.26615384599</v>
      </c>
      <c r="AC253" s="219">
        <v>101573.57692307601</v>
      </c>
      <c r="AD253" s="219">
        <v>101081.36307692299</v>
      </c>
      <c r="AE253" s="219">
        <v>100669.154615384</v>
      </c>
      <c r="AF253" s="219">
        <v>100185.415384615</v>
      </c>
      <c r="AG253" s="219">
        <v>99705.599230769207</v>
      </c>
      <c r="AH253" s="219">
        <v>99205.584615384607</v>
      </c>
      <c r="AI253" s="219">
        <v>98659.096153846098</v>
      </c>
      <c r="AJ253" s="219">
        <v>98144.928461538395</v>
      </c>
      <c r="AK253" s="219">
        <v>97625.109999999899</v>
      </c>
      <c r="AL253" s="219">
        <v>72020.3084615384</v>
      </c>
      <c r="AM253" s="219">
        <v>45816.923846153797</v>
      </c>
      <c r="AN253" s="219">
        <v>45816.923846153797</v>
      </c>
      <c r="AO253" s="219">
        <v>0</v>
      </c>
      <c r="AP253" s="219">
        <v>0</v>
      </c>
      <c r="AQ253" s="219">
        <v>0</v>
      </c>
      <c r="AR253" s="219">
        <v>0</v>
      </c>
      <c r="AS253" s="219">
        <v>0</v>
      </c>
      <c r="AT253" s="219">
        <v>0</v>
      </c>
      <c r="AU253" s="219">
        <v>0</v>
      </c>
      <c r="AV253" s="219">
        <v>0</v>
      </c>
      <c r="AW253" s="219">
        <v>0</v>
      </c>
      <c r="AX253" s="219">
        <v>0</v>
      </c>
      <c r="AY253" s="219">
        <v>0</v>
      </c>
      <c r="AZ253" s="219">
        <v>0</v>
      </c>
      <c r="BA253" s="219">
        <v>0</v>
      </c>
      <c r="BB253" s="219">
        <v>0</v>
      </c>
      <c r="BC253" s="219">
        <v>0</v>
      </c>
      <c r="BD253" s="219">
        <v>0</v>
      </c>
      <c r="BE253" s="219">
        <v>0</v>
      </c>
      <c r="BF253" s="219">
        <v>0</v>
      </c>
      <c r="BG253" s="219">
        <v>0</v>
      </c>
      <c r="BH253" s="219">
        <v>0</v>
      </c>
      <c r="BI253" s="219">
        <v>0</v>
      </c>
      <c r="BJ253" s="219">
        <v>0</v>
      </c>
      <c r="BK253" s="219">
        <v>0</v>
      </c>
      <c r="BL253" s="219">
        <v>0</v>
      </c>
      <c r="BM253" s="219">
        <v>0</v>
      </c>
      <c r="BN253" s="219">
        <v>0</v>
      </c>
      <c r="BO253" s="219">
        <v>0</v>
      </c>
      <c r="BP253" s="219">
        <v>0</v>
      </c>
      <c r="BQ253" s="219">
        <v>0</v>
      </c>
      <c r="BR253" s="219">
        <v>0</v>
      </c>
      <c r="BS253" s="219">
        <v>0</v>
      </c>
      <c r="BT253" s="219">
        <v>0</v>
      </c>
      <c r="BU253" s="219">
        <v>0</v>
      </c>
      <c r="BV253" s="219">
        <v>0</v>
      </c>
      <c r="BW253" s="219">
        <v>0</v>
      </c>
      <c r="BX253" s="219">
        <v>0</v>
      </c>
      <c r="BY253" s="219">
        <v>0</v>
      </c>
      <c r="BZ253" s="219">
        <v>0</v>
      </c>
      <c r="CA253" s="219">
        <v>0</v>
      </c>
      <c r="CB253" s="219">
        <v>0</v>
      </c>
      <c r="CC253" s="219">
        <v>0</v>
      </c>
      <c r="CD253" s="219">
        <v>0</v>
      </c>
      <c r="CE253" s="219">
        <v>0</v>
      </c>
      <c r="CF253" s="219">
        <v>0</v>
      </c>
      <c r="CG253" s="219">
        <v>0</v>
      </c>
      <c r="CH253" s="219">
        <v>0</v>
      </c>
      <c r="CI253" s="219">
        <v>0</v>
      </c>
      <c r="CJ253" s="219">
        <v>0</v>
      </c>
      <c r="CK253" s="219">
        <v>0</v>
      </c>
      <c r="CL253" s="219">
        <v>0</v>
      </c>
      <c r="CM253" s="219">
        <v>0</v>
      </c>
      <c r="CN253" s="219">
        <v>0</v>
      </c>
    </row>
    <row r="254" spans="1:94" x14ac:dyDescent="0.2">
      <c r="A254" s="224" t="s">
        <v>531</v>
      </c>
      <c r="B254" s="248"/>
      <c r="C254" s="248"/>
      <c r="D254" s="248"/>
      <c r="E254" s="248"/>
      <c r="F254" s="248"/>
      <c r="G254" s="248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  <c r="Y254" s="248"/>
      <c r="Z254" s="248"/>
      <c r="AA254" s="248"/>
      <c r="AB254" s="219">
        <v>23251.796923076901</v>
      </c>
      <c r="AC254" s="219">
        <v>22206.735384615298</v>
      </c>
      <c r="AD254" s="219">
        <v>21472.165384615299</v>
      </c>
      <c r="AE254" s="219">
        <v>20503.2861538461</v>
      </c>
      <c r="AF254" s="219">
        <v>18885.576153846101</v>
      </c>
      <c r="AG254" s="219">
        <v>17267.248461538398</v>
      </c>
      <c r="AH254" s="219">
        <v>15936.8215384615</v>
      </c>
      <c r="AI254" s="219">
        <v>14622.435384615301</v>
      </c>
      <c r="AJ254" s="219">
        <v>13068.103846153799</v>
      </c>
      <c r="AK254" s="219">
        <v>10561.6223076923</v>
      </c>
      <c r="AL254" s="219">
        <v>7718.2615384615301</v>
      </c>
      <c r="AM254" s="219">
        <v>4137.40846153846</v>
      </c>
      <c r="AN254" s="219">
        <v>4137.40846153846</v>
      </c>
      <c r="AO254" s="219">
        <v>0</v>
      </c>
      <c r="AP254" s="219">
        <v>0</v>
      </c>
      <c r="AQ254" s="219">
        <v>0</v>
      </c>
      <c r="AR254" s="219">
        <v>0</v>
      </c>
      <c r="AS254" s="219">
        <v>0</v>
      </c>
      <c r="AT254" s="219">
        <v>0</v>
      </c>
      <c r="AU254" s="219">
        <v>0</v>
      </c>
      <c r="AV254" s="219">
        <v>0</v>
      </c>
      <c r="AW254" s="219">
        <v>0</v>
      </c>
      <c r="AX254" s="219">
        <v>0</v>
      </c>
      <c r="AY254" s="219">
        <v>0</v>
      </c>
      <c r="AZ254" s="219">
        <v>0</v>
      </c>
      <c r="BA254" s="219">
        <v>0</v>
      </c>
      <c r="BB254" s="219">
        <v>0</v>
      </c>
      <c r="BC254" s="219">
        <v>0</v>
      </c>
      <c r="BD254" s="219">
        <v>0</v>
      </c>
      <c r="BE254" s="219">
        <v>0</v>
      </c>
      <c r="BF254" s="219">
        <v>0</v>
      </c>
      <c r="BG254" s="219">
        <v>0</v>
      </c>
      <c r="BH254" s="219">
        <v>0</v>
      </c>
      <c r="BI254" s="219">
        <v>0</v>
      </c>
      <c r="BJ254" s="219">
        <v>0</v>
      </c>
      <c r="BK254" s="219">
        <v>0</v>
      </c>
      <c r="BL254" s="219">
        <v>0</v>
      </c>
      <c r="BM254" s="219">
        <v>0</v>
      </c>
      <c r="BN254" s="219">
        <v>0</v>
      </c>
      <c r="BO254" s="219">
        <v>0</v>
      </c>
      <c r="BP254" s="219">
        <v>0</v>
      </c>
      <c r="BQ254" s="219">
        <v>0</v>
      </c>
      <c r="BR254" s="219">
        <v>0</v>
      </c>
      <c r="BS254" s="219">
        <v>0</v>
      </c>
      <c r="BT254" s="219">
        <v>0</v>
      </c>
      <c r="BU254" s="219">
        <v>0</v>
      </c>
      <c r="BV254" s="219">
        <v>0</v>
      </c>
      <c r="BW254" s="219">
        <v>0</v>
      </c>
      <c r="BX254" s="219">
        <v>0</v>
      </c>
      <c r="BY254" s="219">
        <v>0</v>
      </c>
      <c r="BZ254" s="219">
        <v>0</v>
      </c>
      <c r="CA254" s="219">
        <v>0</v>
      </c>
      <c r="CB254" s="219">
        <v>0</v>
      </c>
      <c r="CC254" s="219">
        <v>0</v>
      </c>
      <c r="CD254" s="219">
        <v>0</v>
      </c>
      <c r="CE254" s="219">
        <v>0</v>
      </c>
      <c r="CF254" s="219">
        <v>0</v>
      </c>
      <c r="CG254" s="219">
        <v>0</v>
      </c>
      <c r="CH254" s="219">
        <v>0</v>
      </c>
      <c r="CI254" s="219">
        <v>0</v>
      </c>
      <c r="CJ254" s="219">
        <v>0</v>
      </c>
      <c r="CK254" s="219">
        <v>0</v>
      </c>
      <c r="CL254" s="219">
        <v>0</v>
      </c>
      <c r="CM254" s="219">
        <v>0</v>
      </c>
      <c r="CN254" s="219">
        <v>0</v>
      </c>
    </row>
    <row r="255" spans="1:94" x14ac:dyDescent="0.2">
      <c r="A255" s="224" t="s">
        <v>532</v>
      </c>
      <c r="B255" s="248"/>
      <c r="C255" s="248"/>
      <c r="D255" s="248"/>
      <c r="E255" s="248"/>
      <c r="F255" s="248"/>
      <c r="G255" s="248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248"/>
      <c r="W255" s="248"/>
      <c r="X255" s="248"/>
      <c r="Y255" s="248"/>
      <c r="Z255" s="248"/>
      <c r="AA255" s="248"/>
      <c r="AB255" s="219">
        <v>0</v>
      </c>
      <c r="AC255" s="219">
        <v>0</v>
      </c>
      <c r="AD255" s="219">
        <v>0</v>
      </c>
      <c r="AE255" s="219">
        <v>0</v>
      </c>
      <c r="AF255" s="219">
        <v>0</v>
      </c>
      <c r="AG255" s="219">
        <v>0</v>
      </c>
      <c r="AH255" s="219">
        <v>0</v>
      </c>
      <c r="AI255" s="219">
        <v>0</v>
      </c>
      <c r="AJ255" s="219">
        <v>0</v>
      </c>
      <c r="AK255" s="219">
        <v>0</v>
      </c>
      <c r="AL255" s="219">
        <v>0</v>
      </c>
      <c r="AM255" s="219">
        <v>0</v>
      </c>
      <c r="AN255" s="219">
        <v>0</v>
      </c>
      <c r="AO255" s="219">
        <v>0</v>
      </c>
      <c r="AP255" s="219">
        <v>0</v>
      </c>
      <c r="AQ255" s="219">
        <v>0</v>
      </c>
      <c r="AR255" s="219">
        <v>0</v>
      </c>
      <c r="AS255" s="219">
        <v>0</v>
      </c>
      <c r="AT255" s="219">
        <v>0</v>
      </c>
      <c r="AU255" s="219">
        <v>0</v>
      </c>
      <c r="AV255" s="219">
        <v>0</v>
      </c>
      <c r="AW255" s="219">
        <v>0</v>
      </c>
      <c r="AX255" s="219">
        <v>0</v>
      </c>
      <c r="AY255" s="219">
        <v>0</v>
      </c>
      <c r="AZ255" s="219">
        <v>0</v>
      </c>
      <c r="BA255" s="219">
        <v>0</v>
      </c>
      <c r="BB255" s="219">
        <v>0</v>
      </c>
      <c r="BC255" s="219">
        <v>0</v>
      </c>
      <c r="BD255" s="219">
        <v>0</v>
      </c>
      <c r="BE255" s="219">
        <v>0</v>
      </c>
      <c r="BF255" s="219">
        <v>0</v>
      </c>
      <c r="BG255" s="219">
        <v>0</v>
      </c>
      <c r="BH255" s="219">
        <v>0</v>
      </c>
      <c r="BI255" s="219">
        <v>0</v>
      </c>
      <c r="BJ255" s="219">
        <v>0</v>
      </c>
      <c r="BK255" s="219">
        <v>0</v>
      </c>
      <c r="BL255" s="219">
        <v>0</v>
      </c>
      <c r="BM255" s="219">
        <v>0</v>
      </c>
      <c r="BN255" s="219">
        <v>0</v>
      </c>
      <c r="BO255" s="219">
        <v>0</v>
      </c>
      <c r="BP255" s="219">
        <v>0</v>
      </c>
      <c r="BQ255" s="219">
        <v>0</v>
      </c>
      <c r="BR255" s="219">
        <v>0</v>
      </c>
      <c r="BS255" s="219">
        <v>0</v>
      </c>
      <c r="BT255" s="219">
        <v>0</v>
      </c>
      <c r="BU255" s="219">
        <v>0</v>
      </c>
      <c r="BV255" s="219">
        <v>0</v>
      </c>
      <c r="BW255" s="219">
        <v>0</v>
      </c>
      <c r="BX255" s="219">
        <v>0</v>
      </c>
      <c r="BY255" s="219">
        <v>0</v>
      </c>
      <c r="BZ255" s="219">
        <v>0</v>
      </c>
      <c r="CA255" s="219">
        <v>0</v>
      </c>
      <c r="CB255" s="219">
        <v>0</v>
      </c>
      <c r="CC255" s="219">
        <v>0</v>
      </c>
      <c r="CD255" s="219">
        <v>0</v>
      </c>
      <c r="CE255" s="219">
        <v>0</v>
      </c>
      <c r="CF255" s="219">
        <v>0</v>
      </c>
      <c r="CG255" s="219">
        <v>0</v>
      </c>
      <c r="CH255" s="219">
        <v>0</v>
      </c>
      <c r="CI255" s="219">
        <v>0</v>
      </c>
      <c r="CJ255" s="219">
        <v>0</v>
      </c>
      <c r="CK255" s="219">
        <v>0</v>
      </c>
      <c r="CL255" s="219">
        <v>0</v>
      </c>
      <c r="CM255" s="219">
        <v>0</v>
      </c>
      <c r="CN255" s="219">
        <v>0</v>
      </c>
    </row>
    <row r="256" spans="1:94" x14ac:dyDescent="0.2">
      <c r="A256" s="224" t="s">
        <v>533</v>
      </c>
      <c r="B256" s="248"/>
      <c r="C256" s="248"/>
      <c r="D256" s="248"/>
      <c r="E256" s="248"/>
      <c r="F256" s="248"/>
      <c r="G256" s="248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48"/>
      <c r="U256" s="248"/>
      <c r="V256" s="248"/>
      <c r="W256" s="248"/>
      <c r="X256" s="248"/>
      <c r="Y256" s="248"/>
      <c r="Z256" s="248"/>
      <c r="AA256" s="248"/>
      <c r="AB256" s="219">
        <v>30174.020769230701</v>
      </c>
      <c r="AC256" s="219">
        <v>29994.479230769201</v>
      </c>
      <c r="AD256" s="219">
        <v>29765.009230769199</v>
      </c>
      <c r="AE256" s="219">
        <v>29528.796923076901</v>
      </c>
      <c r="AF256" s="219">
        <v>29241.649230769199</v>
      </c>
      <c r="AG256" s="219">
        <v>29002.2676923076</v>
      </c>
      <c r="AH256" s="219">
        <v>28643.314615384599</v>
      </c>
      <c r="AI256" s="219">
        <v>28204.237692307601</v>
      </c>
      <c r="AJ256" s="219">
        <v>27760.494615384599</v>
      </c>
      <c r="AK256" s="219">
        <v>27313.266923076899</v>
      </c>
      <c r="AL256" s="219">
        <v>23283.531538461499</v>
      </c>
      <c r="AM256" s="219">
        <v>19247.1907692307</v>
      </c>
      <c r="AN256" s="219">
        <v>19247.1907692307</v>
      </c>
      <c r="AO256" s="219">
        <v>0</v>
      </c>
      <c r="AP256" s="219">
        <v>0</v>
      </c>
      <c r="AQ256" s="219">
        <v>0</v>
      </c>
      <c r="AR256" s="219">
        <v>0</v>
      </c>
      <c r="AS256" s="219">
        <v>0</v>
      </c>
      <c r="AT256" s="219">
        <v>0</v>
      </c>
      <c r="AU256" s="219">
        <v>0</v>
      </c>
      <c r="AV256" s="219">
        <v>0</v>
      </c>
      <c r="AW256" s="219">
        <v>0</v>
      </c>
      <c r="AX256" s="219">
        <v>0</v>
      </c>
      <c r="AY256" s="219">
        <v>0</v>
      </c>
      <c r="AZ256" s="219">
        <v>0</v>
      </c>
      <c r="BA256" s="219">
        <v>0</v>
      </c>
      <c r="BB256" s="219">
        <v>0</v>
      </c>
      <c r="BC256" s="219">
        <v>0</v>
      </c>
      <c r="BD256" s="219">
        <v>0</v>
      </c>
      <c r="BE256" s="219">
        <v>0</v>
      </c>
      <c r="BF256" s="219">
        <v>0</v>
      </c>
      <c r="BG256" s="219">
        <v>0</v>
      </c>
      <c r="BH256" s="219">
        <v>0</v>
      </c>
      <c r="BI256" s="219">
        <v>0</v>
      </c>
      <c r="BJ256" s="219">
        <v>0</v>
      </c>
      <c r="BK256" s="219">
        <v>0</v>
      </c>
      <c r="BL256" s="219">
        <v>0</v>
      </c>
      <c r="BM256" s="219">
        <v>0</v>
      </c>
      <c r="BN256" s="219">
        <v>0</v>
      </c>
      <c r="BO256" s="219">
        <v>0</v>
      </c>
      <c r="BP256" s="219">
        <v>0</v>
      </c>
      <c r="BQ256" s="219">
        <v>0</v>
      </c>
      <c r="BR256" s="219">
        <v>0</v>
      </c>
      <c r="BS256" s="219">
        <v>0</v>
      </c>
      <c r="BT256" s="219">
        <v>0</v>
      </c>
      <c r="BU256" s="219">
        <v>0</v>
      </c>
      <c r="BV256" s="219">
        <v>0</v>
      </c>
      <c r="BW256" s="219">
        <v>0</v>
      </c>
      <c r="BX256" s="219">
        <v>0</v>
      </c>
      <c r="BY256" s="219">
        <v>0</v>
      </c>
      <c r="BZ256" s="219">
        <v>0</v>
      </c>
      <c r="CA256" s="219">
        <v>0</v>
      </c>
      <c r="CB256" s="219">
        <v>0</v>
      </c>
      <c r="CC256" s="219">
        <v>0</v>
      </c>
      <c r="CD256" s="219">
        <v>0</v>
      </c>
      <c r="CE256" s="219">
        <v>0</v>
      </c>
      <c r="CF256" s="219">
        <v>0</v>
      </c>
      <c r="CG256" s="219">
        <v>0</v>
      </c>
      <c r="CH256" s="219">
        <v>0</v>
      </c>
      <c r="CI256" s="219">
        <v>0</v>
      </c>
      <c r="CJ256" s="219">
        <v>0</v>
      </c>
      <c r="CK256" s="219">
        <v>0</v>
      </c>
      <c r="CL256" s="219">
        <v>0</v>
      </c>
      <c r="CM256" s="219">
        <v>0</v>
      </c>
      <c r="CN256" s="219">
        <v>0</v>
      </c>
    </row>
    <row r="257" spans="1:94" x14ac:dyDescent="0.2">
      <c r="A257" s="224" t="s">
        <v>534</v>
      </c>
      <c r="B257" s="248"/>
      <c r="C257" s="248"/>
      <c r="D257" s="248"/>
      <c r="E257" s="248"/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48"/>
      <c r="U257" s="248"/>
      <c r="V257" s="248"/>
      <c r="W257" s="248"/>
      <c r="X257" s="248"/>
      <c r="Y257" s="248"/>
      <c r="Z257" s="248"/>
      <c r="AA257" s="248"/>
      <c r="AB257" s="219">
        <v>61192137.534212403</v>
      </c>
      <c r="AC257" s="219">
        <v>68794115.336568296</v>
      </c>
      <c r="AD257" s="219">
        <v>76006351.685904503</v>
      </c>
      <c r="AE257" s="219">
        <v>83578114.617314205</v>
      </c>
      <c r="AF257" s="219">
        <v>91473737.682937905</v>
      </c>
      <c r="AG257" s="219">
        <v>99676789.619157702</v>
      </c>
      <c r="AH257" s="219">
        <v>108041206.924813</v>
      </c>
      <c r="AI257" s="219">
        <v>116730700.498528</v>
      </c>
      <c r="AJ257" s="219">
        <v>125701555.21278501</v>
      </c>
      <c r="AK257" s="219">
        <v>135022579.63379699</v>
      </c>
      <c r="AL257" s="219">
        <v>144145831.21423599</v>
      </c>
      <c r="AM257" s="219">
        <v>166916600.05787301</v>
      </c>
      <c r="AN257" s="219">
        <v>166916600.05787301</v>
      </c>
      <c r="AO257" s="219">
        <v>189226591.23840499</v>
      </c>
      <c r="AP257" s="219">
        <v>209312908.72993901</v>
      </c>
      <c r="AQ257" s="219">
        <v>229222263.66841501</v>
      </c>
      <c r="AR257" s="219">
        <v>249203364.637234</v>
      </c>
      <c r="AS257" s="219">
        <v>269133770.06487</v>
      </c>
      <c r="AT257" s="219">
        <v>288900866.42955899</v>
      </c>
      <c r="AU257" s="219">
        <v>308510203.16520399</v>
      </c>
      <c r="AV257" s="219">
        <v>327914494.80911398</v>
      </c>
      <c r="AW257" s="219">
        <v>347060577.72609597</v>
      </c>
      <c r="AX257" s="219">
        <v>365956614.91536498</v>
      </c>
      <c r="AY257" s="219">
        <v>384341432.66275901</v>
      </c>
      <c r="AZ257" s="219">
        <v>430834965.94918799</v>
      </c>
      <c r="BA257" s="219">
        <v>430834965.94918799</v>
      </c>
      <c r="BB257" s="219">
        <v>463544867.27888298</v>
      </c>
      <c r="BC257" s="219">
        <v>496346032.36221701</v>
      </c>
      <c r="BD257" s="219">
        <v>529604554.65091199</v>
      </c>
      <c r="BE257" s="219">
        <v>562973974.70599997</v>
      </c>
      <c r="BF257" s="219">
        <v>596438382.370363</v>
      </c>
      <c r="BG257" s="219">
        <v>629986565.17889905</v>
      </c>
      <c r="BH257" s="219">
        <v>663623782.37372005</v>
      </c>
      <c r="BI257" s="219">
        <v>697332002.14643204</v>
      </c>
      <c r="BJ257" s="219">
        <v>738473219.078174</v>
      </c>
      <c r="BK257" s="219">
        <v>779693057.582003</v>
      </c>
      <c r="BL257" s="219">
        <v>820730930.74933898</v>
      </c>
      <c r="BM257" s="219">
        <v>908263688.68156099</v>
      </c>
      <c r="BN257" s="219">
        <v>908263688.68156099</v>
      </c>
      <c r="BO257" s="219">
        <v>967464145.76642203</v>
      </c>
      <c r="BP257" s="219">
        <v>1026660610.336</v>
      </c>
      <c r="BQ257" s="219">
        <v>1086226371.9086599</v>
      </c>
      <c r="BR257" s="219">
        <v>1145778817.5127001</v>
      </c>
      <c r="BS257" s="219">
        <v>1205320722.38304</v>
      </c>
      <c r="BT257" s="219">
        <v>1264847465.82288</v>
      </c>
      <c r="BU257" s="219">
        <v>1324362898.76408</v>
      </c>
      <c r="BV257" s="219">
        <v>1383867665.3548999</v>
      </c>
      <c r="BW257" s="219">
        <v>1443354156.9597499</v>
      </c>
      <c r="BX257" s="219">
        <v>1495455429.08055</v>
      </c>
      <c r="BY257" s="219">
        <v>1547281949.6361699</v>
      </c>
      <c r="BZ257" s="219">
        <v>1612302256.5969501</v>
      </c>
      <c r="CA257" s="219">
        <v>1612302256.5969501</v>
      </c>
      <c r="CB257" s="219">
        <v>1630779167.90082</v>
      </c>
      <c r="CC257" s="219">
        <v>1649235433.6326699</v>
      </c>
      <c r="CD257" s="219">
        <v>1668056571.9648299</v>
      </c>
      <c r="CE257" s="219">
        <v>1686835539.6604199</v>
      </c>
      <c r="CF257" s="219">
        <v>1705574786.9491899</v>
      </c>
      <c r="CG257" s="219">
        <v>1724266264.5779901</v>
      </c>
      <c r="CH257" s="219">
        <v>1742935964.9205301</v>
      </c>
      <c r="CI257" s="219">
        <v>1761585531.62362</v>
      </c>
      <c r="CJ257" s="219">
        <v>1780192337.01669</v>
      </c>
      <c r="CK257" s="219">
        <v>1798765796.87485</v>
      </c>
      <c r="CL257" s="219">
        <v>1817067104.1241</v>
      </c>
      <c r="CM257" s="219">
        <v>1835378921.8889999</v>
      </c>
      <c r="CN257" s="219">
        <v>1835378921.8889999</v>
      </c>
      <c r="CP257" s="250">
        <f>+CA257-BN257</f>
        <v>704038567.91538906</v>
      </c>
    </row>
    <row r="258" spans="1:94" x14ac:dyDescent="0.2">
      <c r="A258" s="224" t="s">
        <v>535</v>
      </c>
      <c r="B258" s="248"/>
      <c r="C258" s="248"/>
      <c r="D258" s="248"/>
      <c r="E258" s="248"/>
      <c r="F258" s="248"/>
      <c r="G258" s="248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48"/>
      <c r="U258" s="248"/>
      <c r="V258" s="248"/>
      <c r="W258" s="248"/>
      <c r="X258" s="248"/>
      <c r="Y258" s="248"/>
      <c r="Z258" s="248"/>
      <c r="AA258" s="248"/>
      <c r="AB258" s="219">
        <v>-61192137.5342125</v>
      </c>
      <c r="AC258" s="219">
        <v>-68794115.336568296</v>
      </c>
      <c r="AD258" s="219">
        <v>-76006351.685904503</v>
      </c>
      <c r="AE258" s="219">
        <v>-83578114.617314205</v>
      </c>
      <c r="AF258" s="219">
        <v>-91473737.682937905</v>
      </c>
      <c r="AG258" s="219">
        <v>-99676789.619157702</v>
      </c>
      <c r="AH258" s="219">
        <v>-108041206.924813</v>
      </c>
      <c r="AI258" s="219">
        <v>-116730700.498528</v>
      </c>
      <c r="AJ258" s="219">
        <v>-125701555.21278501</v>
      </c>
      <c r="AK258" s="219">
        <v>-135022579.63379699</v>
      </c>
      <c r="AL258" s="219">
        <v>-144145831.21423599</v>
      </c>
      <c r="AM258" s="219">
        <v>-166916600.05787301</v>
      </c>
      <c r="AN258" s="219">
        <v>-166916600.05787301</v>
      </c>
      <c r="AO258" s="219">
        <v>-189226591.23840499</v>
      </c>
      <c r="AP258" s="219">
        <v>-209312908.72993901</v>
      </c>
      <c r="AQ258" s="219">
        <v>-229222263.66841501</v>
      </c>
      <c r="AR258" s="219">
        <v>-249203364.637234</v>
      </c>
      <c r="AS258" s="219">
        <v>-269133770.06487</v>
      </c>
      <c r="AT258" s="219">
        <v>-288900866.42955899</v>
      </c>
      <c r="AU258" s="219">
        <v>-308510203.16520399</v>
      </c>
      <c r="AV258" s="219">
        <v>-327914494.80911398</v>
      </c>
      <c r="AW258" s="219">
        <v>-347060577.72609597</v>
      </c>
      <c r="AX258" s="219">
        <v>-365956614.91536498</v>
      </c>
      <c r="AY258" s="219">
        <v>-384341432.66275901</v>
      </c>
      <c r="AZ258" s="219">
        <v>-430834965.94918799</v>
      </c>
      <c r="BA258" s="219">
        <v>-430834965.94918799</v>
      </c>
      <c r="BB258" s="219">
        <v>-463544867.27888298</v>
      </c>
      <c r="BC258" s="219">
        <v>-496346032.36221701</v>
      </c>
      <c r="BD258" s="219">
        <v>-529604554.65091199</v>
      </c>
      <c r="BE258" s="219">
        <v>-562973974.70599997</v>
      </c>
      <c r="BF258" s="219">
        <v>-596438382.370363</v>
      </c>
      <c r="BG258" s="219">
        <v>-629986565.17889905</v>
      </c>
      <c r="BH258" s="219">
        <v>-663623782.37372005</v>
      </c>
      <c r="BI258" s="219">
        <v>-697332002.14643204</v>
      </c>
      <c r="BJ258" s="219">
        <v>-738473219.078174</v>
      </c>
      <c r="BK258" s="219">
        <v>-779693057.582003</v>
      </c>
      <c r="BL258" s="219">
        <v>-820730930.74933898</v>
      </c>
      <c r="BM258" s="219">
        <v>-908263688.68156099</v>
      </c>
      <c r="BN258" s="219">
        <v>-908263688.68156099</v>
      </c>
      <c r="BO258" s="219">
        <v>-967464145.76642203</v>
      </c>
      <c r="BP258" s="219">
        <v>-1026660610.336</v>
      </c>
      <c r="BQ258" s="219">
        <v>-1086226371.9086599</v>
      </c>
      <c r="BR258" s="219">
        <v>-1145778817.5127001</v>
      </c>
      <c r="BS258" s="219">
        <v>-1205320722.38304</v>
      </c>
      <c r="BT258" s="219">
        <v>-1264847465.82288</v>
      </c>
      <c r="BU258" s="219">
        <v>-1324362898.76408</v>
      </c>
      <c r="BV258" s="219">
        <v>-1383867665.3548999</v>
      </c>
      <c r="BW258" s="219">
        <v>-1443354156.9597499</v>
      </c>
      <c r="BX258" s="219">
        <v>-1495455429.08055</v>
      </c>
      <c r="BY258" s="219">
        <v>-1547281949.6361699</v>
      </c>
      <c r="BZ258" s="219">
        <v>-1612302256.5969501</v>
      </c>
      <c r="CA258" s="219">
        <v>-1612302256.5969501</v>
      </c>
      <c r="CB258" s="219">
        <v>-1630779167.90082</v>
      </c>
      <c r="CC258" s="219">
        <v>-1649235433.6326699</v>
      </c>
      <c r="CD258" s="219">
        <v>-1668056571.9648299</v>
      </c>
      <c r="CE258" s="219">
        <v>-1686835539.6604199</v>
      </c>
      <c r="CF258" s="219">
        <v>-1705574786.9491899</v>
      </c>
      <c r="CG258" s="219">
        <v>-1724266264.5779901</v>
      </c>
      <c r="CH258" s="219">
        <v>-1742935964.9205301</v>
      </c>
      <c r="CI258" s="219">
        <v>-1761585531.62362</v>
      </c>
      <c r="CJ258" s="219">
        <v>-1780192337.01669</v>
      </c>
      <c r="CK258" s="219">
        <v>-1798765796.87485</v>
      </c>
      <c r="CL258" s="219">
        <v>-1817067104.1241</v>
      </c>
      <c r="CM258" s="219">
        <v>-1835378921.8889999</v>
      </c>
      <c r="CN258" s="219">
        <v>-1835378921.8889999</v>
      </c>
      <c r="CP258" s="250">
        <f>+CA258-BN258</f>
        <v>-704038567.91538906</v>
      </c>
    </row>
    <row r="259" spans="1:94" x14ac:dyDescent="0.2">
      <c r="A259" s="224" t="s">
        <v>536</v>
      </c>
      <c r="B259" s="248"/>
      <c r="C259" s="248"/>
      <c r="D259" s="248"/>
      <c r="E259" s="248"/>
      <c r="F259" s="248"/>
      <c r="G259" s="248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48"/>
      <c r="U259" s="248"/>
      <c r="V259" s="248"/>
      <c r="W259" s="248"/>
      <c r="X259" s="248"/>
      <c r="Y259" s="248"/>
      <c r="Z259" s="248"/>
      <c r="AA259" s="248"/>
      <c r="AB259" s="219">
        <v>0</v>
      </c>
      <c r="AC259" s="219">
        <v>0</v>
      </c>
      <c r="AD259" s="219">
        <v>0</v>
      </c>
      <c r="AE259" s="219">
        <v>0</v>
      </c>
      <c r="AF259" s="219">
        <v>0</v>
      </c>
      <c r="AG259" s="219">
        <v>0</v>
      </c>
      <c r="AH259" s="219">
        <v>0</v>
      </c>
      <c r="AI259" s="219">
        <v>0</v>
      </c>
      <c r="AJ259" s="219">
        <v>0</v>
      </c>
      <c r="AK259" s="219">
        <v>0</v>
      </c>
      <c r="AL259" s="219">
        <v>0</v>
      </c>
      <c r="AM259" s="219">
        <v>0</v>
      </c>
      <c r="AN259" s="219">
        <v>0</v>
      </c>
      <c r="AO259" s="219">
        <v>0</v>
      </c>
      <c r="AP259" s="219">
        <v>0</v>
      </c>
      <c r="AQ259" s="219">
        <v>0</v>
      </c>
      <c r="AR259" s="219">
        <v>0</v>
      </c>
      <c r="AS259" s="219">
        <v>0</v>
      </c>
      <c r="AT259" s="219">
        <v>0</v>
      </c>
      <c r="AU259" s="219">
        <v>0</v>
      </c>
      <c r="AV259" s="219">
        <v>0</v>
      </c>
      <c r="AW259" s="219">
        <v>0</v>
      </c>
      <c r="AX259" s="219">
        <v>0</v>
      </c>
      <c r="AY259" s="219">
        <v>0</v>
      </c>
      <c r="AZ259" s="219">
        <v>0</v>
      </c>
      <c r="BA259" s="219">
        <v>0</v>
      </c>
      <c r="BB259" s="219">
        <v>0</v>
      </c>
      <c r="BC259" s="219">
        <v>0</v>
      </c>
      <c r="BD259" s="219">
        <v>0</v>
      </c>
      <c r="BE259" s="219">
        <v>0</v>
      </c>
      <c r="BF259" s="219">
        <v>0</v>
      </c>
      <c r="BG259" s="219">
        <v>0</v>
      </c>
      <c r="BH259" s="219">
        <v>0</v>
      </c>
      <c r="BI259" s="219">
        <v>0</v>
      </c>
      <c r="BJ259" s="219">
        <v>0</v>
      </c>
      <c r="BK259" s="219">
        <v>0</v>
      </c>
      <c r="BL259" s="219">
        <v>0</v>
      </c>
      <c r="BM259" s="219">
        <v>0</v>
      </c>
      <c r="BN259" s="219">
        <v>0</v>
      </c>
      <c r="BO259" s="219">
        <v>0</v>
      </c>
      <c r="BP259" s="219">
        <v>0</v>
      </c>
      <c r="BQ259" s="219">
        <v>0</v>
      </c>
      <c r="BR259" s="219">
        <v>0</v>
      </c>
      <c r="BS259" s="219">
        <v>0</v>
      </c>
      <c r="BT259" s="219">
        <v>0</v>
      </c>
      <c r="BU259" s="219">
        <v>0</v>
      </c>
      <c r="BV259" s="219">
        <v>0</v>
      </c>
      <c r="BW259" s="219">
        <v>0</v>
      </c>
      <c r="BX259" s="219">
        <v>0</v>
      </c>
      <c r="BY259" s="219">
        <v>0</v>
      </c>
      <c r="BZ259" s="219">
        <v>0</v>
      </c>
      <c r="CA259" s="219">
        <v>0</v>
      </c>
      <c r="CB259" s="219">
        <v>0</v>
      </c>
      <c r="CC259" s="219">
        <v>0</v>
      </c>
      <c r="CD259" s="219">
        <v>0</v>
      </c>
      <c r="CE259" s="219">
        <v>0</v>
      </c>
      <c r="CF259" s="219">
        <v>0</v>
      </c>
      <c r="CG259" s="219">
        <v>0</v>
      </c>
      <c r="CH259" s="219">
        <v>0</v>
      </c>
      <c r="CI259" s="219">
        <v>0</v>
      </c>
      <c r="CJ259" s="219">
        <v>0</v>
      </c>
      <c r="CK259" s="219">
        <v>0</v>
      </c>
      <c r="CL259" s="219">
        <v>0</v>
      </c>
      <c r="CM259" s="219">
        <v>0</v>
      </c>
      <c r="CN259" s="219">
        <v>0</v>
      </c>
    </row>
    <row r="260" spans="1:94" x14ac:dyDescent="0.2">
      <c r="A260" s="224" t="s">
        <v>537</v>
      </c>
      <c r="B260" s="248"/>
      <c r="C260" s="248"/>
      <c r="D260" s="248"/>
      <c r="E260" s="248"/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48"/>
      <c r="W260" s="248"/>
      <c r="X260" s="248"/>
      <c r="Y260" s="248"/>
      <c r="Z260" s="248"/>
      <c r="AA260" s="248"/>
      <c r="AB260" s="219">
        <v>7980441387.03512</v>
      </c>
      <c r="AC260" s="219">
        <v>8036337614.4049397</v>
      </c>
      <c r="AD260" s="219">
        <v>8102587320.8054304</v>
      </c>
      <c r="AE260" s="219">
        <v>8168376612.03584</v>
      </c>
      <c r="AF260" s="219">
        <v>8233875514.3962002</v>
      </c>
      <c r="AG260" s="219">
        <v>8300769571.3416996</v>
      </c>
      <c r="AH260" s="219">
        <v>8365435060.0557899</v>
      </c>
      <c r="AI260" s="219">
        <v>8428245984.0731497</v>
      </c>
      <c r="AJ260" s="219">
        <v>8487837606.3872805</v>
      </c>
      <c r="AK260" s="219">
        <v>8546406246.9571304</v>
      </c>
      <c r="AL260" s="219">
        <v>8603790139.34865</v>
      </c>
      <c r="AM260" s="219">
        <v>8686898388.6919498</v>
      </c>
      <c r="AN260" s="219">
        <v>8686898388.6919498</v>
      </c>
      <c r="AO260" s="219">
        <v>8764064692.3938808</v>
      </c>
      <c r="AP260" s="219">
        <v>8839057822.0299892</v>
      </c>
      <c r="AQ260" s="219">
        <v>8917669478.9324799</v>
      </c>
      <c r="AR260" s="219">
        <v>8982473818.9020004</v>
      </c>
      <c r="AS260" s="219">
        <v>9047252857.4665203</v>
      </c>
      <c r="AT260" s="219">
        <v>9117040351.0732098</v>
      </c>
      <c r="AU260" s="219">
        <v>9182303922.6203899</v>
      </c>
      <c r="AV260" s="219">
        <v>9247201767.3867092</v>
      </c>
      <c r="AW260" s="219">
        <v>9314945804.6564598</v>
      </c>
      <c r="AX260" s="219">
        <v>9380618005.0794392</v>
      </c>
      <c r="AY260" s="219">
        <v>9446264084.2632599</v>
      </c>
      <c r="AZ260" s="219">
        <v>9552157946.3887691</v>
      </c>
      <c r="BA260" s="219">
        <v>9552157946.3887691</v>
      </c>
      <c r="BB260" s="219">
        <v>9632002333.9052792</v>
      </c>
      <c r="BC260" s="219">
        <v>9712352351.1040897</v>
      </c>
      <c r="BD260" s="219">
        <v>9795687460.3159809</v>
      </c>
      <c r="BE260" s="219">
        <v>9875852715.6022606</v>
      </c>
      <c r="BF260" s="219">
        <v>9956499159.8625107</v>
      </c>
      <c r="BG260" s="219">
        <v>10043753493.997</v>
      </c>
      <c r="BH260" s="219">
        <v>10125528411.7115</v>
      </c>
      <c r="BI260" s="219">
        <v>10207774293.8239</v>
      </c>
      <c r="BJ260" s="219">
        <v>10300090813.381701</v>
      </c>
      <c r="BK260" s="219">
        <v>10389628446.2344</v>
      </c>
      <c r="BL260" s="219">
        <v>10479263956.549801</v>
      </c>
      <c r="BM260" s="219">
        <v>10620466696.0119</v>
      </c>
      <c r="BN260" s="219">
        <v>10620466696.0119</v>
      </c>
      <c r="BO260" s="219">
        <v>10721883937.0513</v>
      </c>
      <c r="BP260" s="219">
        <v>10823501002.812799</v>
      </c>
      <c r="BQ260" s="219">
        <v>10927593820.744101</v>
      </c>
      <c r="BR260" s="219">
        <v>11029718968.365999</v>
      </c>
      <c r="BS260" s="219">
        <v>11131966912.651699</v>
      </c>
      <c r="BT260" s="219">
        <v>11239852511.1549</v>
      </c>
      <c r="BU260" s="219">
        <v>11341464606.053699</v>
      </c>
      <c r="BV260" s="219">
        <v>11443089940.197701</v>
      </c>
      <c r="BW260" s="219">
        <v>11547293106.5895</v>
      </c>
      <c r="BX260" s="219">
        <v>11641969126.1262</v>
      </c>
      <c r="BY260" s="219">
        <v>11736396017.993099</v>
      </c>
      <c r="BZ260" s="219">
        <v>11849548470.446501</v>
      </c>
      <c r="CA260" s="219">
        <v>11849548470.446501</v>
      </c>
      <c r="CB260" s="219">
        <v>11911233560.142</v>
      </c>
      <c r="CC260" s="219">
        <v>11973055509.9403</v>
      </c>
      <c r="CD260" s="219">
        <v>12046499480.2955</v>
      </c>
      <c r="CE260" s="219">
        <v>12118456405.717199</v>
      </c>
      <c r="CF260" s="219">
        <v>12190870504.7929</v>
      </c>
      <c r="CG260" s="219">
        <v>12269776068.213699</v>
      </c>
      <c r="CH260" s="219">
        <v>12343440831.6266</v>
      </c>
      <c r="CI260" s="219">
        <v>12417523345.7696</v>
      </c>
      <c r="CJ260" s="219">
        <v>12494475856.731001</v>
      </c>
      <c r="CK260" s="219">
        <v>12569328278.8855</v>
      </c>
      <c r="CL260" s="219">
        <v>12644224504.1947</v>
      </c>
      <c r="CM260" s="219">
        <v>12727380225.2787</v>
      </c>
      <c r="CN260" s="219">
        <v>12727380225.2787</v>
      </c>
      <c r="CP260" s="250">
        <f>+CA260-BN260</f>
        <v>1229081774.4346008</v>
      </c>
    </row>
    <row r="261" spans="1:94" x14ac:dyDescent="0.2">
      <c r="A261" s="224" t="s">
        <v>538</v>
      </c>
      <c r="B261" s="248"/>
      <c r="C261" s="248"/>
      <c r="D261" s="248"/>
      <c r="E261" s="248"/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48"/>
      <c r="W261" s="248"/>
      <c r="X261" s="248"/>
      <c r="Y261" s="248"/>
      <c r="Z261" s="248"/>
      <c r="AA261" s="248"/>
      <c r="AB261" s="219"/>
      <c r="AC261" s="219"/>
      <c r="AD261" s="219"/>
      <c r="AE261" s="219"/>
      <c r="AF261" s="219"/>
      <c r="AG261" s="219"/>
      <c r="AH261" s="219"/>
      <c r="AI261" s="219"/>
      <c r="AJ261" s="219"/>
      <c r="AK261" s="219"/>
      <c r="AL261" s="219"/>
      <c r="AM261" s="219"/>
      <c r="AN261" s="219"/>
      <c r="AO261" s="219"/>
      <c r="AP261" s="219"/>
      <c r="AQ261" s="219"/>
      <c r="AR261" s="219"/>
      <c r="AS261" s="219"/>
      <c r="AT261" s="219"/>
      <c r="AU261" s="219"/>
      <c r="AV261" s="219"/>
      <c r="AW261" s="219"/>
      <c r="AX261" s="219"/>
      <c r="AY261" s="219"/>
      <c r="AZ261" s="219"/>
      <c r="BA261" s="219"/>
      <c r="BB261" s="219"/>
      <c r="BC261" s="219"/>
      <c r="BD261" s="219"/>
      <c r="BE261" s="219"/>
      <c r="BF261" s="219"/>
      <c r="BG261" s="219"/>
      <c r="BH261" s="219"/>
      <c r="BI261" s="219"/>
      <c r="BJ261" s="219"/>
      <c r="BK261" s="219"/>
      <c r="BL261" s="219"/>
      <c r="BM261" s="219"/>
      <c r="BN261" s="219"/>
      <c r="BO261" s="219"/>
      <c r="BP261" s="219"/>
      <c r="BQ261" s="219"/>
      <c r="BR261" s="219"/>
      <c r="BS261" s="219"/>
      <c r="BT261" s="219"/>
      <c r="BU261" s="219"/>
      <c r="BV261" s="219"/>
      <c r="BW261" s="219"/>
      <c r="BX261" s="219"/>
      <c r="BY261" s="219"/>
      <c r="BZ261" s="219"/>
      <c r="CA261" s="219"/>
      <c r="CB261" s="219"/>
      <c r="CC261" s="219"/>
      <c r="CD261" s="219"/>
      <c r="CE261" s="219"/>
      <c r="CF261" s="219"/>
      <c r="CG261" s="219"/>
      <c r="CH261" s="219"/>
      <c r="CI261" s="219"/>
      <c r="CJ261" s="219"/>
      <c r="CK261" s="219"/>
      <c r="CL261" s="219"/>
      <c r="CM261" s="219"/>
      <c r="CN261" s="219"/>
    </row>
    <row r="262" spans="1:94" x14ac:dyDescent="0.2">
      <c r="A262" s="224" t="s">
        <v>539</v>
      </c>
      <c r="B262" s="248"/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  <c r="Z262" s="248"/>
      <c r="AA262" s="248"/>
      <c r="AB262" s="219"/>
      <c r="AC262" s="219"/>
      <c r="AD262" s="219"/>
      <c r="AE262" s="219"/>
      <c r="AF262" s="219"/>
      <c r="AG262" s="219"/>
      <c r="AH262" s="219"/>
      <c r="AI262" s="219"/>
      <c r="AJ262" s="219"/>
      <c r="AK262" s="219"/>
      <c r="AL262" s="219"/>
      <c r="AM262" s="219"/>
      <c r="AN262" s="219"/>
      <c r="AO262" s="219"/>
      <c r="AP262" s="219"/>
      <c r="AQ262" s="219"/>
      <c r="AR262" s="219"/>
      <c r="AS262" s="219"/>
      <c r="AT262" s="219"/>
      <c r="AU262" s="219"/>
      <c r="AV262" s="219"/>
      <c r="AW262" s="219"/>
      <c r="AX262" s="219"/>
      <c r="AY262" s="219"/>
      <c r="AZ262" s="219"/>
      <c r="BA262" s="219"/>
      <c r="BB262" s="219"/>
      <c r="BC262" s="219"/>
      <c r="BD262" s="219"/>
      <c r="BE262" s="219"/>
      <c r="BF262" s="219"/>
      <c r="BG262" s="219"/>
      <c r="BH262" s="219"/>
      <c r="BI262" s="219"/>
      <c r="BJ262" s="219"/>
      <c r="BK262" s="219"/>
      <c r="BL262" s="219"/>
      <c r="BM262" s="219"/>
      <c r="BN262" s="219"/>
      <c r="BO262" s="219"/>
      <c r="BP262" s="219"/>
      <c r="BQ262" s="219"/>
      <c r="BR262" s="219"/>
      <c r="BS262" s="219"/>
      <c r="BT262" s="219"/>
      <c r="BU262" s="219"/>
      <c r="BV262" s="219"/>
      <c r="BW262" s="219"/>
      <c r="BX262" s="219"/>
      <c r="BY262" s="219"/>
      <c r="BZ262" s="219"/>
      <c r="CA262" s="219"/>
      <c r="CB262" s="219"/>
      <c r="CC262" s="219"/>
      <c r="CD262" s="219"/>
      <c r="CE262" s="219"/>
      <c r="CF262" s="219"/>
      <c r="CG262" s="219"/>
      <c r="CH262" s="219"/>
      <c r="CI262" s="219"/>
      <c r="CJ262" s="219"/>
      <c r="CK262" s="219"/>
      <c r="CL262" s="219"/>
      <c r="CM262" s="219"/>
      <c r="CN262" s="219"/>
    </row>
    <row r="263" spans="1:94" x14ac:dyDescent="0.2">
      <c r="A263" s="224" t="s">
        <v>540</v>
      </c>
      <c r="B263" s="248"/>
      <c r="C263" s="248"/>
      <c r="D263" s="248"/>
      <c r="E263" s="248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  <c r="Z263" s="248"/>
      <c r="AA263" s="248"/>
      <c r="AB263" s="219">
        <v>17450979.230769198</v>
      </c>
      <c r="AC263" s="219">
        <v>17450977.692307599</v>
      </c>
      <c r="AD263" s="219">
        <v>17450975.384615298</v>
      </c>
      <c r="AE263" s="219">
        <v>17450972.307692301</v>
      </c>
      <c r="AF263" s="219">
        <v>17450968.461538401</v>
      </c>
      <c r="AG263" s="219">
        <v>17450963.846153799</v>
      </c>
      <c r="AH263" s="219">
        <v>17450958.461538401</v>
      </c>
      <c r="AI263" s="219">
        <v>17450952.307692301</v>
      </c>
      <c r="AJ263" s="219">
        <v>17450945.384615298</v>
      </c>
      <c r="AK263" s="219">
        <v>17450937.692307599</v>
      </c>
      <c r="AL263" s="219">
        <v>17450929.230769198</v>
      </c>
      <c r="AM263" s="219">
        <v>17450920</v>
      </c>
      <c r="AN263" s="219">
        <v>17450920</v>
      </c>
      <c r="AO263" s="219">
        <v>17450910</v>
      </c>
      <c r="AP263" s="219">
        <v>17450899.999999899</v>
      </c>
      <c r="AQ263" s="219">
        <v>17450889.999999899</v>
      </c>
      <c r="AR263" s="219">
        <v>17450879.999999899</v>
      </c>
      <c r="AS263" s="219">
        <v>17450870</v>
      </c>
      <c r="AT263" s="219">
        <v>17450859.999999899</v>
      </c>
      <c r="AU263" s="219">
        <v>17450850</v>
      </c>
      <c r="AV263" s="219">
        <v>17450840</v>
      </c>
      <c r="AW263" s="219">
        <v>17450829.999999899</v>
      </c>
      <c r="AX263" s="219">
        <v>17450820</v>
      </c>
      <c r="AY263" s="219">
        <v>17450809.999999899</v>
      </c>
      <c r="AZ263" s="219">
        <v>17450799.999999899</v>
      </c>
      <c r="BA263" s="219">
        <v>17450799.999999899</v>
      </c>
      <c r="BB263" s="219">
        <v>17450789.999999899</v>
      </c>
      <c r="BC263" s="219">
        <v>17450779.999999899</v>
      </c>
      <c r="BD263" s="219">
        <v>17450769.999999899</v>
      </c>
      <c r="BE263" s="219">
        <v>17450759.999999899</v>
      </c>
      <c r="BF263" s="219">
        <v>17450749.999999899</v>
      </c>
      <c r="BG263" s="219">
        <v>17450739.999999899</v>
      </c>
      <c r="BH263" s="219">
        <v>17450729.999999899</v>
      </c>
      <c r="BI263" s="219">
        <v>17450719.999999899</v>
      </c>
      <c r="BJ263" s="219">
        <v>17450709.999999899</v>
      </c>
      <c r="BK263" s="219">
        <v>17450699.999999899</v>
      </c>
      <c r="BL263" s="219">
        <v>17450689.999999899</v>
      </c>
      <c r="BM263" s="219">
        <v>17450679.999999899</v>
      </c>
      <c r="BN263" s="219">
        <v>17450679.999999899</v>
      </c>
      <c r="BO263" s="219">
        <v>17450669.999999899</v>
      </c>
      <c r="BP263" s="219">
        <v>17450659.999999899</v>
      </c>
      <c r="BQ263" s="219">
        <v>17450649.999999899</v>
      </c>
      <c r="BR263" s="219">
        <v>17450639.999999899</v>
      </c>
      <c r="BS263" s="219">
        <v>17450629.999999899</v>
      </c>
      <c r="BT263" s="219">
        <v>17450619.999999899</v>
      </c>
      <c r="BU263" s="219">
        <v>17450609.999999899</v>
      </c>
      <c r="BV263" s="219">
        <v>17450599.999999899</v>
      </c>
      <c r="BW263" s="219">
        <v>17450589.999999899</v>
      </c>
      <c r="BX263" s="219">
        <v>17450579.999999899</v>
      </c>
      <c r="BY263" s="219">
        <v>17450569.999999899</v>
      </c>
      <c r="BZ263" s="219">
        <v>17450559.999999899</v>
      </c>
      <c r="CA263" s="219">
        <v>17450559.999999899</v>
      </c>
      <c r="CB263" s="219">
        <v>17450549.999999899</v>
      </c>
      <c r="CC263" s="219">
        <v>17450539.999999899</v>
      </c>
      <c r="CD263" s="219">
        <v>17450529.999999899</v>
      </c>
      <c r="CE263" s="219">
        <v>17450519.999999899</v>
      </c>
      <c r="CF263" s="219">
        <v>17450509.999999899</v>
      </c>
      <c r="CG263" s="219">
        <v>17450499.999999899</v>
      </c>
      <c r="CH263" s="219">
        <v>17450489.999999899</v>
      </c>
      <c r="CI263" s="219">
        <v>17450479.999999899</v>
      </c>
      <c r="CJ263" s="219">
        <v>17450469.999999899</v>
      </c>
      <c r="CK263" s="219">
        <v>17450459.999999899</v>
      </c>
      <c r="CL263" s="219">
        <v>17450449.999999899</v>
      </c>
      <c r="CM263" s="219">
        <v>17450439.999999899</v>
      </c>
      <c r="CN263" s="219">
        <v>17450439.999999899</v>
      </c>
    </row>
    <row r="264" spans="1:94" x14ac:dyDescent="0.2">
      <c r="A264" s="224" t="s">
        <v>541</v>
      </c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  <c r="Z264" s="248"/>
      <c r="AA264" s="248"/>
      <c r="AB264" s="219">
        <v>290679065.00211501</v>
      </c>
      <c r="AC264" s="219">
        <v>292530960.39096099</v>
      </c>
      <c r="AD264" s="219">
        <v>296094906.95586902</v>
      </c>
      <c r="AE264" s="219">
        <v>299443877.45138401</v>
      </c>
      <c r="AF264" s="219">
        <v>302793418.031353</v>
      </c>
      <c r="AG264" s="219">
        <v>306524046.94287598</v>
      </c>
      <c r="AH264" s="219">
        <v>310303146.71323001</v>
      </c>
      <c r="AI264" s="219">
        <v>314096350.41933799</v>
      </c>
      <c r="AJ264" s="219">
        <v>317296039.82060701</v>
      </c>
      <c r="AK264" s="219">
        <v>320494980.08070701</v>
      </c>
      <c r="AL264" s="219">
        <v>323733780.43040699</v>
      </c>
      <c r="AM264" s="219">
        <v>329894509.53408402</v>
      </c>
      <c r="AN264" s="219">
        <v>329894509.53408402</v>
      </c>
      <c r="AO264" s="219">
        <v>336004197.67489201</v>
      </c>
      <c r="AP264" s="219">
        <v>341814412.92763799</v>
      </c>
      <c r="AQ264" s="219">
        <v>347670067.65299201</v>
      </c>
      <c r="AR264" s="219">
        <v>351609573.22755301</v>
      </c>
      <c r="AS264" s="219">
        <v>355549176.89677697</v>
      </c>
      <c r="AT264" s="219">
        <v>359536702.94943798</v>
      </c>
      <c r="AU264" s="219">
        <v>363173389.62403798</v>
      </c>
      <c r="AV264" s="219">
        <v>366810174.3933</v>
      </c>
      <c r="AW264" s="219">
        <v>370494805.02522999</v>
      </c>
      <c r="AX264" s="219">
        <v>373802488.14626098</v>
      </c>
      <c r="AY264" s="219">
        <v>377110269.36195302</v>
      </c>
      <c r="AZ264" s="219">
        <v>383474530.89423001</v>
      </c>
      <c r="BA264" s="219">
        <v>383474530.89423001</v>
      </c>
      <c r="BB264" s="219">
        <v>386952500.92989701</v>
      </c>
      <c r="BC264" s="219">
        <v>390435692.26272601</v>
      </c>
      <c r="BD264" s="219">
        <v>393926874.12348503</v>
      </c>
      <c r="BE264" s="219">
        <v>397377932.61304301</v>
      </c>
      <c r="BF264" s="219">
        <v>400834050.95008397</v>
      </c>
      <c r="BG264" s="219">
        <v>404299613.74999398</v>
      </c>
      <c r="BH264" s="219">
        <v>407759878.619515</v>
      </c>
      <c r="BI264" s="219">
        <v>411230638.30381399</v>
      </c>
      <c r="BJ264" s="219">
        <v>414716277.41827703</v>
      </c>
      <c r="BK264" s="219">
        <v>418164663.579512</v>
      </c>
      <c r="BL264" s="219">
        <v>421623544.55552602</v>
      </c>
      <c r="BM264" s="219">
        <v>426916653.56105</v>
      </c>
      <c r="BN264" s="219">
        <v>426916653.56105</v>
      </c>
      <c r="BO264" s="219">
        <v>429132718.67729503</v>
      </c>
      <c r="BP264" s="219">
        <v>431355093.822308</v>
      </c>
      <c r="BQ264" s="219">
        <v>433586548.22685897</v>
      </c>
      <c r="BR264" s="219">
        <v>435821543.42940801</v>
      </c>
      <c r="BS264" s="219">
        <v>438062848.66072398</v>
      </c>
      <c r="BT264" s="219">
        <v>440314848.53619403</v>
      </c>
      <c r="BU264" s="219">
        <v>442612774.12460202</v>
      </c>
      <c r="BV264" s="219">
        <v>444923543.53043199</v>
      </c>
      <c r="BW264" s="219">
        <v>447251541.36906803</v>
      </c>
      <c r="BX264" s="219">
        <v>449587998.40973997</v>
      </c>
      <c r="BY264" s="219">
        <v>451937299.26783299</v>
      </c>
      <c r="BZ264" s="219">
        <v>454543180.61666799</v>
      </c>
      <c r="CA264" s="219">
        <v>454543180.61666799</v>
      </c>
      <c r="CB264" s="219">
        <v>455299709.38220602</v>
      </c>
      <c r="CC264" s="219">
        <v>456061775.26131302</v>
      </c>
      <c r="CD264" s="219">
        <v>456832147.48475897</v>
      </c>
      <c r="CE264" s="219">
        <v>457605287.59100401</v>
      </c>
      <c r="CF264" s="219">
        <v>458383964.81081802</v>
      </c>
      <c r="CG264" s="219">
        <v>459172563.75958598</v>
      </c>
      <c r="CH264" s="219">
        <v>460012048.97120899</v>
      </c>
      <c r="CI264" s="219">
        <v>460862804.76151401</v>
      </c>
      <c r="CJ264" s="219">
        <v>461729215.74588698</v>
      </c>
      <c r="CK264" s="219">
        <v>462602512.69355899</v>
      </c>
      <c r="CL264" s="219">
        <v>463487080.21991402</v>
      </c>
      <c r="CM264" s="219">
        <v>464399100.75085902</v>
      </c>
      <c r="CN264" s="219">
        <v>464399100.75085902</v>
      </c>
    </row>
    <row r="265" spans="1:94" x14ac:dyDescent="0.2">
      <c r="A265" s="224" t="s">
        <v>542</v>
      </c>
      <c r="B265" s="248"/>
      <c r="C265" s="248"/>
      <c r="D265" s="248"/>
      <c r="E265" s="248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  <c r="Z265" s="248"/>
      <c r="AA265" s="248"/>
      <c r="AB265" s="219">
        <v>90540079.868131801</v>
      </c>
      <c r="AC265" s="219">
        <v>91079095.142857105</v>
      </c>
      <c r="AD265" s="219">
        <v>91720277.492637306</v>
      </c>
      <c r="AE265" s="219">
        <v>92129138.633626297</v>
      </c>
      <c r="AF265" s="219">
        <v>92457281.642747194</v>
      </c>
      <c r="AG265" s="219">
        <v>92899434.213076904</v>
      </c>
      <c r="AH265" s="219">
        <v>93289825.574615404</v>
      </c>
      <c r="AI265" s="219">
        <v>92596886.496593401</v>
      </c>
      <c r="AJ265" s="219">
        <v>91659070.055933997</v>
      </c>
      <c r="AK265" s="219">
        <v>91551550.868021995</v>
      </c>
      <c r="AL265" s="219">
        <v>91401644.317472503</v>
      </c>
      <c r="AM265" s="219">
        <v>91493543.866593406</v>
      </c>
      <c r="AN265" s="219">
        <v>91493543.866593406</v>
      </c>
      <c r="AO265" s="219">
        <v>91540159.899230704</v>
      </c>
      <c r="AP265" s="219">
        <v>91586775.931868106</v>
      </c>
      <c r="AQ265" s="219">
        <v>91633391.964505494</v>
      </c>
      <c r="AR265" s="219">
        <v>91533698.944065899</v>
      </c>
      <c r="AS265" s="219">
        <v>91434005.923626393</v>
      </c>
      <c r="AT265" s="219">
        <v>91334312.903186798</v>
      </c>
      <c r="AU265" s="219">
        <v>91080773.728131905</v>
      </c>
      <c r="AV265" s="219">
        <v>90827234.553076893</v>
      </c>
      <c r="AW265" s="219">
        <v>90573695.378022</v>
      </c>
      <c r="AX265" s="219">
        <v>90320156.202967107</v>
      </c>
      <c r="AY265" s="219">
        <v>90066617.027912095</v>
      </c>
      <c r="AZ265" s="219">
        <v>90315070.622087896</v>
      </c>
      <c r="BA265" s="219">
        <v>90315070.622087896</v>
      </c>
      <c r="BB265" s="219">
        <v>90289427.677033007</v>
      </c>
      <c r="BC265" s="219">
        <v>90263784.731977999</v>
      </c>
      <c r="BD265" s="219">
        <v>90238141.786923096</v>
      </c>
      <c r="BE265" s="219">
        <v>90212498.841868207</v>
      </c>
      <c r="BF265" s="219">
        <v>90186855.896813199</v>
      </c>
      <c r="BG265" s="219">
        <v>90161212.951758295</v>
      </c>
      <c r="BH265" s="219">
        <v>90135570.006703302</v>
      </c>
      <c r="BI265" s="219">
        <v>90109927.061648399</v>
      </c>
      <c r="BJ265" s="219">
        <v>90084284.116593495</v>
      </c>
      <c r="BK265" s="219">
        <v>90058641.171538502</v>
      </c>
      <c r="BL265" s="219">
        <v>90032998.226483494</v>
      </c>
      <c r="BM265" s="219">
        <v>90592526.973736301</v>
      </c>
      <c r="BN265" s="219">
        <v>90592526.973736301</v>
      </c>
      <c r="BO265" s="219">
        <v>90650062.951758295</v>
      </c>
      <c r="BP265" s="219">
        <v>90707598.929780304</v>
      </c>
      <c r="BQ265" s="219">
        <v>90765134.907802299</v>
      </c>
      <c r="BR265" s="219">
        <v>90822670.885824203</v>
      </c>
      <c r="BS265" s="219">
        <v>90880206.863846198</v>
      </c>
      <c r="BT265" s="219">
        <v>90937742.841868207</v>
      </c>
      <c r="BU265" s="219">
        <v>90995278.819890201</v>
      </c>
      <c r="BV265" s="219">
        <v>91052814.797912106</v>
      </c>
      <c r="BW265" s="219">
        <v>91110350.7759341</v>
      </c>
      <c r="BX265" s="219">
        <v>91167886.753956094</v>
      </c>
      <c r="BY265" s="219">
        <v>91225422.731978104</v>
      </c>
      <c r="BZ265" s="219">
        <v>91902189.479230896</v>
      </c>
      <c r="CA265" s="219">
        <v>91902189.479230896</v>
      </c>
      <c r="CB265" s="219">
        <v>91993784.534175903</v>
      </c>
      <c r="CC265" s="219">
        <v>92085379.589120999</v>
      </c>
      <c r="CD265" s="219">
        <v>92176974.644066006</v>
      </c>
      <c r="CE265" s="219">
        <v>92268569.699011102</v>
      </c>
      <c r="CF265" s="219">
        <v>92360164.753956094</v>
      </c>
      <c r="CG265" s="219">
        <v>92451759.808901206</v>
      </c>
      <c r="CH265" s="219">
        <v>92543354.863846198</v>
      </c>
      <c r="CI265" s="219">
        <v>92634949.918791294</v>
      </c>
      <c r="CJ265" s="219">
        <v>92726544.973736405</v>
      </c>
      <c r="CK265" s="219">
        <v>92818140.028681397</v>
      </c>
      <c r="CL265" s="219">
        <v>92909735.083626494</v>
      </c>
      <c r="CM265" s="219">
        <v>93620560.907802299</v>
      </c>
      <c r="CN265" s="219">
        <v>93620560.907802299</v>
      </c>
    </row>
    <row r="266" spans="1:94" x14ac:dyDescent="0.2">
      <c r="A266" s="224" t="s">
        <v>543</v>
      </c>
      <c r="B266" s="248"/>
      <c r="C266" s="248"/>
      <c r="D266" s="248"/>
      <c r="E266" s="248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8"/>
      <c r="Y266" s="248"/>
      <c r="Z266" s="248"/>
      <c r="AA266" s="248"/>
      <c r="AB266" s="219">
        <v>68059281.953531504</v>
      </c>
      <c r="AC266" s="219">
        <v>68229602.994871899</v>
      </c>
      <c r="AD266" s="219">
        <v>68461558.3721378</v>
      </c>
      <c r="AE266" s="219">
        <v>68486364.038287997</v>
      </c>
      <c r="AF266" s="219">
        <v>68651607.960528895</v>
      </c>
      <c r="AG266" s="219">
        <v>68848272.364217997</v>
      </c>
      <c r="AH266" s="219">
        <v>69080558.629225403</v>
      </c>
      <c r="AI266" s="219">
        <v>69344202.282815307</v>
      </c>
      <c r="AJ266" s="219">
        <v>69639203.302541703</v>
      </c>
      <c r="AK266" s="219">
        <v>69969826.124134794</v>
      </c>
      <c r="AL266" s="219">
        <v>70331806.344623402</v>
      </c>
      <c r="AM266" s="219">
        <v>70725207.021080896</v>
      </c>
      <c r="AN266" s="219">
        <v>70725207.021080896</v>
      </c>
      <c r="AO266" s="219">
        <v>71154233.007056206</v>
      </c>
      <c r="AP266" s="219">
        <v>71579034.0725936</v>
      </c>
      <c r="AQ266" s="219">
        <v>72003912.084926799</v>
      </c>
      <c r="AR266" s="219">
        <v>72433095.486704394</v>
      </c>
      <c r="AS266" s="219">
        <v>72858120.942281693</v>
      </c>
      <c r="AT266" s="219">
        <v>73283187.279382005</v>
      </c>
      <c r="AU266" s="219">
        <v>73712495.882121801</v>
      </c>
      <c r="AV266" s="219">
        <v>74137580.923374698</v>
      </c>
      <c r="AW266" s="219">
        <v>74562706.874056399</v>
      </c>
      <c r="AX266" s="219">
        <v>74992138.186883405</v>
      </c>
      <c r="AY266" s="219">
        <v>75417411.508011296</v>
      </c>
      <c r="AZ266" s="219">
        <v>75842725.713088706</v>
      </c>
      <c r="BA266" s="219">
        <v>75842725.713088706</v>
      </c>
      <c r="BB266" s="219">
        <v>76257374.627184704</v>
      </c>
      <c r="BC266" s="219">
        <v>76657153.396750301</v>
      </c>
      <c r="BD266" s="219">
        <v>77046326.452055901</v>
      </c>
      <c r="BE266" s="219">
        <v>77424856.330052093</v>
      </c>
      <c r="BF266" s="219">
        <v>77788478.570742697</v>
      </c>
      <c r="BG266" s="219">
        <v>78141392.095275193</v>
      </c>
      <c r="BH266" s="219">
        <v>78483662.416412205</v>
      </c>
      <c r="BI266" s="219">
        <v>78811025.155448899</v>
      </c>
      <c r="BJ266" s="219">
        <v>79127744.759641707</v>
      </c>
      <c r="BK266" s="219">
        <v>79433821.230810598</v>
      </c>
      <c r="BL266" s="219">
        <v>79724990.138685197</v>
      </c>
      <c r="BM266" s="219">
        <v>80005450.401273906</v>
      </c>
      <c r="BN266" s="219">
        <v>80005450.401273906</v>
      </c>
      <c r="BO266" s="219">
        <v>80273774.992636904</v>
      </c>
      <c r="BP266" s="219">
        <v>80540607.0306319</v>
      </c>
      <c r="BQ266" s="219">
        <v>80805946.515258893</v>
      </c>
      <c r="BR266" s="219">
        <v>81069793.4465179</v>
      </c>
      <c r="BS266" s="219">
        <v>81332147.824408904</v>
      </c>
      <c r="BT266" s="219">
        <v>81593009.648931906</v>
      </c>
      <c r="BU266" s="219">
        <v>81852378.920086905</v>
      </c>
      <c r="BV266" s="219">
        <v>82110255.637873903</v>
      </c>
      <c r="BW266" s="219">
        <v>82366639.802292898</v>
      </c>
      <c r="BX266" s="219">
        <v>82621531.413343996</v>
      </c>
      <c r="BY266" s="219">
        <v>82874930.471027002</v>
      </c>
      <c r="BZ266" s="219">
        <v>83126836.975393996</v>
      </c>
      <c r="CA266" s="219">
        <v>83126836.975393996</v>
      </c>
      <c r="CB266" s="219">
        <v>83376833.011590704</v>
      </c>
      <c r="CC266" s="219">
        <v>83626411.132879302</v>
      </c>
      <c r="CD266" s="219">
        <v>83875571.339259803</v>
      </c>
      <c r="CE266" s="219">
        <v>84124313.630732298</v>
      </c>
      <c r="CF266" s="219">
        <v>84372638.007296607</v>
      </c>
      <c r="CG266" s="219">
        <v>84620544.468952805</v>
      </c>
      <c r="CH266" s="219">
        <v>84868033.015700996</v>
      </c>
      <c r="CI266" s="219">
        <v>85115103.647541001</v>
      </c>
      <c r="CJ266" s="219">
        <v>85361756.364473</v>
      </c>
      <c r="CK266" s="219">
        <v>85607991.166496903</v>
      </c>
      <c r="CL266" s="219">
        <v>85853808.053612694</v>
      </c>
      <c r="CM266" s="219">
        <v>86099207.0257155</v>
      </c>
      <c r="CN266" s="219">
        <v>86099207.0257155</v>
      </c>
    </row>
    <row r="267" spans="1:94" x14ac:dyDescent="0.2">
      <c r="A267" s="224" t="s">
        <v>544</v>
      </c>
      <c r="B267" s="248"/>
      <c r="C267" s="248"/>
      <c r="D267" s="248"/>
      <c r="E267" s="248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8"/>
      <c r="Y267" s="248"/>
      <c r="Z267" s="248"/>
      <c r="AA267" s="248"/>
      <c r="AB267" s="219">
        <v>4076173.0959828999</v>
      </c>
      <c r="AC267" s="219">
        <v>4061349.6410256401</v>
      </c>
      <c r="AD267" s="219">
        <v>4054212.7005128199</v>
      </c>
      <c r="AE267" s="219">
        <v>4054791.9690598198</v>
      </c>
      <c r="AF267" s="219">
        <v>4066131.2220512801</v>
      </c>
      <c r="AG267" s="219">
        <v>4085171.79641025</v>
      </c>
      <c r="AH267" s="219">
        <v>4111888.1736752102</v>
      </c>
      <c r="AI267" s="219">
        <v>4146256.41307692</v>
      </c>
      <c r="AJ267" s="219">
        <v>4188304.0676922998</v>
      </c>
      <c r="AK267" s="219">
        <v>4265122.20829059</v>
      </c>
      <c r="AL267" s="219">
        <v>4349595.5756410202</v>
      </c>
      <c r="AM267" s="219">
        <v>4441705.4074358903</v>
      </c>
      <c r="AN267" s="219">
        <v>4441705.4074358903</v>
      </c>
      <c r="AO267" s="219">
        <v>4554507.2567521296</v>
      </c>
      <c r="AP267" s="219">
        <v>4680285.2829914503</v>
      </c>
      <c r="AQ267" s="219">
        <v>4819098.3023076896</v>
      </c>
      <c r="AR267" s="219">
        <v>4971024.5562393097</v>
      </c>
      <c r="AS267" s="219">
        <v>5135979.5394016998</v>
      </c>
      <c r="AT267" s="219">
        <v>5314037.9510256397</v>
      </c>
      <c r="AU267" s="219">
        <v>5505093.7280341797</v>
      </c>
      <c r="AV267" s="219">
        <v>5709094.3727350403</v>
      </c>
      <c r="AW267" s="219">
        <v>5926174.5489743501</v>
      </c>
      <c r="AX267" s="219">
        <v>6156318.0752136698</v>
      </c>
      <c r="AY267" s="219">
        <v>6399541.9937606798</v>
      </c>
      <c r="AZ267" s="219">
        <v>6655842.2869230704</v>
      </c>
      <c r="BA267" s="219">
        <v>6655842.2869230704</v>
      </c>
      <c r="BB267" s="219">
        <v>6912705.3870042004</v>
      </c>
      <c r="BC267" s="219">
        <v>7157075.7409271402</v>
      </c>
      <c r="BD267" s="219">
        <v>7389000.7086918997</v>
      </c>
      <c r="BE267" s="219">
        <v>7608413.4287600098</v>
      </c>
      <c r="BF267" s="219">
        <v>7815225.6711314796</v>
      </c>
      <c r="BG267" s="219">
        <v>8009492.2465755204</v>
      </c>
      <c r="BH267" s="219">
        <v>8191159.2958613802</v>
      </c>
      <c r="BI267" s="219">
        <v>8360326.9297582898</v>
      </c>
      <c r="BJ267" s="219">
        <v>8517073.1644200794</v>
      </c>
      <c r="BK267" s="219">
        <v>8661287.2767698392</v>
      </c>
      <c r="BL267" s="219">
        <v>8792957.8952691108</v>
      </c>
      <c r="BM267" s="219">
        <v>8912080.7530468907</v>
      </c>
      <c r="BN267" s="219">
        <v>8912080.7530468907</v>
      </c>
      <c r="BO267" s="219">
        <v>9018949.1269756705</v>
      </c>
      <c r="BP267" s="219">
        <v>9126095.3470597807</v>
      </c>
      <c r="BQ267" s="219">
        <v>9233519.4132992309</v>
      </c>
      <c r="BR267" s="219">
        <v>9341221.3256940208</v>
      </c>
      <c r="BS267" s="219">
        <v>9449201.0842441507</v>
      </c>
      <c r="BT267" s="219">
        <v>9557458.6889496092</v>
      </c>
      <c r="BU267" s="219">
        <v>9665994.1398104206</v>
      </c>
      <c r="BV267" s="219">
        <v>9774807.4368265606</v>
      </c>
      <c r="BW267" s="219">
        <v>9883898.5799980406</v>
      </c>
      <c r="BX267" s="219">
        <v>9993267.5693248492</v>
      </c>
      <c r="BY267" s="219">
        <v>10102914.404806999</v>
      </c>
      <c r="BZ267" s="219">
        <v>10212839.0864786</v>
      </c>
      <c r="CA267" s="219">
        <v>10212839.0864786</v>
      </c>
      <c r="CB267" s="219">
        <v>10323041.6142624</v>
      </c>
      <c r="CC267" s="219">
        <v>10433244.142054901</v>
      </c>
      <c r="CD267" s="219">
        <v>10543446.6698562</v>
      </c>
      <c r="CE267" s="219">
        <v>10653649.197666399</v>
      </c>
      <c r="CF267" s="219">
        <v>10763851.725485301</v>
      </c>
      <c r="CG267" s="219">
        <v>10874054.2533131</v>
      </c>
      <c r="CH267" s="219">
        <v>10984256.7811497</v>
      </c>
      <c r="CI267" s="219">
        <v>11094459.308994999</v>
      </c>
      <c r="CJ267" s="219">
        <v>11204661.8368492</v>
      </c>
      <c r="CK267" s="219">
        <v>11314864.3647121</v>
      </c>
      <c r="CL267" s="219">
        <v>11425066.892583899</v>
      </c>
      <c r="CM267" s="219">
        <v>11535269.420392999</v>
      </c>
      <c r="CN267" s="219">
        <v>11535269.420392999</v>
      </c>
    </row>
    <row r="268" spans="1:94" x14ac:dyDescent="0.2">
      <c r="A268" s="224" t="s">
        <v>545</v>
      </c>
      <c r="B268" s="248"/>
      <c r="C268" s="248"/>
      <c r="D268" s="248"/>
      <c r="E268" s="248"/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48"/>
      <c r="U268" s="248"/>
      <c r="V268" s="248"/>
      <c r="W268" s="248"/>
      <c r="X268" s="248"/>
      <c r="Y268" s="248"/>
      <c r="Z268" s="248"/>
      <c r="AA268" s="248"/>
      <c r="AB268" s="219">
        <v>96069657.275138393</v>
      </c>
      <c r="AC268" s="219">
        <v>96622663.363876894</v>
      </c>
      <c r="AD268" s="219">
        <v>97071912.881599903</v>
      </c>
      <c r="AE268" s="219">
        <v>97424191.212923005</v>
      </c>
      <c r="AF268" s="219">
        <v>97893168.357846096</v>
      </c>
      <c r="AG268" s="219">
        <v>98300649.700984597</v>
      </c>
      <c r="AH268" s="219">
        <v>98708726.011569202</v>
      </c>
      <c r="AI268" s="219">
        <v>99125562.674215302</v>
      </c>
      <c r="AJ268" s="219">
        <v>99553100.458153799</v>
      </c>
      <c r="AK268" s="219">
        <v>100037231.671076</v>
      </c>
      <c r="AL268" s="219">
        <v>100433940.928369</v>
      </c>
      <c r="AM268" s="219">
        <v>100803177.46079899</v>
      </c>
      <c r="AN268" s="219">
        <v>100803177.46079899</v>
      </c>
      <c r="AO268" s="219">
        <v>101106040.833729</v>
      </c>
      <c r="AP268" s="219">
        <v>101442378.935864</v>
      </c>
      <c r="AQ268" s="219">
        <v>101812282.214129</v>
      </c>
      <c r="AR268" s="219">
        <v>102215870.02083001</v>
      </c>
      <c r="AS268" s="219">
        <v>102653068.211353</v>
      </c>
      <c r="AT268" s="219">
        <v>103123949.642621</v>
      </c>
      <c r="AU268" s="219">
        <v>103628378.89155599</v>
      </c>
      <c r="AV268" s="219">
        <v>104166250.422006</v>
      </c>
      <c r="AW268" s="219">
        <v>104737714.013969</v>
      </c>
      <c r="AX268" s="219">
        <v>105342785.04898401</v>
      </c>
      <c r="AY268" s="219">
        <v>105981469.300129</v>
      </c>
      <c r="AZ268" s="219">
        <v>106653745.893556</v>
      </c>
      <c r="BA268" s="219">
        <v>106653745.893556</v>
      </c>
      <c r="BB268" s="219">
        <v>107327963.804142</v>
      </c>
      <c r="BC268" s="219">
        <v>107970584.23575699</v>
      </c>
      <c r="BD268" s="219">
        <v>108581671.255325</v>
      </c>
      <c r="BE268" s="219">
        <v>109161134.415921</v>
      </c>
      <c r="BF268" s="219">
        <v>109708854.365238</v>
      </c>
      <c r="BG268" s="219">
        <v>110224905.24789301</v>
      </c>
      <c r="BH268" s="219">
        <v>110709214.20696101</v>
      </c>
      <c r="BI268" s="219">
        <v>111161916.665519</v>
      </c>
      <c r="BJ268" s="219">
        <v>111583118.159722</v>
      </c>
      <c r="BK268" s="219">
        <v>111972668.90956999</v>
      </c>
      <c r="BL268" s="219">
        <v>112330553.53352299</v>
      </c>
      <c r="BM268" s="219">
        <v>112656766.340176</v>
      </c>
      <c r="BN268" s="219">
        <v>112656766.340176</v>
      </c>
      <c r="BO268" s="219">
        <v>112952090.884635</v>
      </c>
      <c r="BP268" s="219">
        <v>113248178.192026</v>
      </c>
      <c r="BQ268" s="219">
        <v>113545028.262348</v>
      </c>
      <c r="BR268" s="219">
        <v>113842641.095603</v>
      </c>
      <c r="BS268" s="219">
        <v>114141016.691789</v>
      </c>
      <c r="BT268" s="219">
        <v>114440155.050907</v>
      </c>
      <c r="BU268" s="219">
        <v>114740056.172956</v>
      </c>
      <c r="BV268" s="219">
        <v>115040720.057937</v>
      </c>
      <c r="BW268" s="219">
        <v>115342146.70585001</v>
      </c>
      <c r="BX268" s="219">
        <v>115644336.116695</v>
      </c>
      <c r="BY268" s="219">
        <v>115947288.290471</v>
      </c>
      <c r="BZ268" s="219">
        <v>116251003.310699</v>
      </c>
      <c r="CA268" s="219">
        <v>116251003.310699</v>
      </c>
      <c r="CB268" s="219">
        <v>116556262.851282</v>
      </c>
      <c r="CC268" s="219">
        <v>116862304.230958</v>
      </c>
      <c r="CD268" s="219">
        <v>117169127.449726</v>
      </c>
      <c r="CE268" s="219">
        <v>117476732.507587</v>
      </c>
      <c r="CF268" s="219">
        <v>117785119.404542</v>
      </c>
      <c r="CG268" s="219">
        <v>118094288.140589</v>
      </c>
      <c r="CH268" s="219">
        <v>118404238.715728</v>
      </c>
      <c r="CI268" s="219">
        <v>118714971.129961</v>
      </c>
      <c r="CJ268" s="219">
        <v>119026485.383287</v>
      </c>
      <c r="CK268" s="219">
        <v>119338781.475705</v>
      </c>
      <c r="CL268" s="219">
        <v>119651859.407216</v>
      </c>
      <c r="CM268" s="219">
        <v>119965719.17774899</v>
      </c>
      <c r="CN268" s="219">
        <v>119965719.17774899</v>
      </c>
    </row>
    <row r="269" spans="1:94" x14ac:dyDescent="0.2">
      <c r="A269" s="224" t="s">
        <v>546</v>
      </c>
      <c r="B269" s="248"/>
      <c r="C269" s="248"/>
      <c r="D269" s="248"/>
      <c r="E269" s="248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8"/>
      <c r="W269" s="248"/>
      <c r="X269" s="248"/>
      <c r="Y269" s="248"/>
      <c r="Z269" s="248"/>
      <c r="AA269" s="248"/>
      <c r="AB269" s="219">
        <v>269324.61538461503</v>
      </c>
      <c r="AC269" s="219">
        <v>308230.76923076902</v>
      </c>
      <c r="AD269" s="219">
        <v>347136.92307692301</v>
      </c>
      <c r="AE269" s="219">
        <v>386043.07692307601</v>
      </c>
      <c r="AF269" s="219">
        <v>424949.23076922999</v>
      </c>
      <c r="AG269" s="219">
        <v>463855.38461538398</v>
      </c>
      <c r="AH269" s="219">
        <v>502761.53846153797</v>
      </c>
      <c r="AI269" s="219">
        <v>503953.07692307601</v>
      </c>
      <c r="AJ269" s="219">
        <v>505144.61538461503</v>
      </c>
      <c r="AK269" s="219">
        <v>505462.30769230699</v>
      </c>
      <c r="AL269" s="219">
        <v>505779.99999999901</v>
      </c>
      <c r="AM269" s="219">
        <v>505779.99999999901</v>
      </c>
      <c r="AN269" s="219">
        <v>505779.99999999901</v>
      </c>
      <c r="AO269" s="219">
        <v>505779.99999999901</v>
      </c>
      <c r="AP269" s="219">
        <v>505779.99999999901</v>
      </c>
      <c r="AQ269" s="219">
        <v>505779.99999999901</v>
      </c>
      <c r="AR269" s="219">
        <v>505779.99999999901</v>
      </c>
      <c r="AS269" s="219">
        <v>505779.99999999901</v>
      </c>
      <c r="AT269" s="219">
        <v>505779.99999999901</v>
      </c>
      <c r="AU269" s="219">
        <v>505779.99999999901</v>
      </c>
      <c r="AV269" s="219">
        <v>505779.99999999901</v>
      </c>
      <c r="AW269" s="219">
        <v>505779.99999999901</v>
      </c>
      <c r="AX269" s="219">
        <v>505779.99999999901</v>
      </c>
      <c r="AY269" s="219">
        <v>505779.99999999901</v>
      </c>
      <c r="AZ269" s="219">
        <v>505779.99999999901</v>
      </c>
      <c r="BA269" s="219">
        <v>505779.99999999901</v>
      </c>
      <c r="BB269" s="219">
        <v>505779.99999999901</v>
      </c>
      <c r="BC269" s="219">
        <v>505779.99999999901</v>
      </c>
      <c r="BD269" s="219">
        <v>505779.99999999901</v>
      </c>
      <c r="BE269" s="219">
        <v>505779.99999999901</v>
      </c>
      <c r="BF269" s="219">
        <v>505779.99999999901</v>
      </c>
      <c r="BG269" s="219">
        <v>505779.99999999901</v>
      </c>
      <c r="BH269" s="219">
        <v>505779.99999999901</v>
      </c>
      <c r="BI269" s="219">
        <v>505779.99999999901</v>
      </c>
      <c r="BJ269" s="219">
        <v>505779.99999999901</v>
      </c>
      <c r="BK269" s="219">
        <v>505779.99999999901</v>
      </c>
      <c r="BL269" s="219">
        <v>505779.99999999901</v>
      </c>
      <c r="BM269" s="219">
        <v>505779.99999999901</v>
      </c>
      <c r="BN269" s="219">
        <v>505779.99999999901</v>
      </c>
      <c r="BO269" s="219">
        <v>505779.99999999901</v>
      </c>
      <c r="BP269" s="219">
        <v>505779.99999999901</v>
      </c>
      <c r="BQ269" s="219">
        <v>505779.99999999901</v>
      </c>
      <c r="BR269" s="219">
        <v>505779.99999999901</v>
      </c>
      <c r="BS269" s="219">
        <v>505779.99999999901</v>
      </c>
      <c r="BT269" s="219">
        <v>505779.99999999901</v>
      </c>
      <c r="BU269" s="219">
        <v>505779.99999999901</v>
      </c>
      <c r="BV269" s="219">
        <v>505779.99999999901</v>
      </c>
      <c r="BW269" s="219">
        <v>505779.99999999901</v>
      </c>
      <c r="BX269" s="219">
        <v>505779.99999999901</v>
      </c>
      <c r="BY269" s="219">
        <v>505779.99999999901</v>
      </c>
      <c r="BZ269" s="219">
        <v>505779.99999999901</v>
      </c>
      <c r="CA269" s="219">
        <v>505779.99999999901</v>
      </c>
      <c r="CB269" s="219">
        <v>505779.99999999901</v>
      </c>
      <c r="CC269" s="219">
        <v>505779.99999999901</v>
      </c>
      <c r="CD269" s="219">
        <v>505779.99999999901</v>
      </c>
      <c r="CE269" s="219">
        <v>505779.99999999901</v>
      </c>
      <c r="CF269" s="219">
        <v>505779.99999999901</v>
      </c>
      <c r="CG269" s="219">
        <v>505779.99999999901</v>
      </c>
      <c r="CH269" s="219">
        <v>505779.99999999901</v>
      </c>
      <c r="CI269" s="219">
        <v>505779.99999999901</v>
      </c>
      <c r="CJ269" s="219">
        <v>505779.99999999901</v>
      </c>
      <c r="CK269" s="219">
        <v>505779.99999999901</v>
      </c>
      <c r="CL269" s="219">
        <v>505779.99999999901</v>
      </c>
      <c r="CM269" s="219">
        <v>505779.99999999901</v>
      </c>
      <c r="CN269" s="219">
        <v>505779.99999999901</v>
      </c>
    </row>
    <row r="270" spans="1:94" x14ac:dyDescent="0.2">
      <c r="A270" s="224" t="s">
        <v>547</v>
      </c>
      <c r="B270" s="248"/>
      <c r="C270" s="248"/>
      <c r="D270" s="248"/>
      <c r="E270" s="248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8"/>
      <c r="W270" s="248"/>
      <c r="X270" s="248"/>
      <c r="Y270" s="248"/>
      <c r="Z270" s="248"/>
      <c r="AA270" s="248"/>
      <c r="AB270" s="219">
        <v>17562786.584659498</v>
      </c>
      <c r="AC270" s="219">
        <v>17702994.280916601</v>
      </c>
      <c r="AD270" s="219">
        <v>17851760.289464399</v>
      </c>
      <c r="AE270" s="219">
        <v>17888045.470482498</v>
      </c>
      <c r="AF270" s="219">
        <v>17932888.981749199</v>
      </c>
      <c r="AG270" s="219">
        <v>17986306.108105902</v>
      </c>
      <c r="AH270" s="219">
        <v>18049316.2613298</v>
      </c>
      <c r="AI270" s="219">
        <v>18120884.7209564</v>
      </c>
      <c r="AJ270" s="219">
        <v>18201011.4815397</v>
      </c>
      <c r="AK270" s="219">
        <v>18290731.2545649</v>
      </c>
      <c r="AL270" s="219">
        <v>18389009.336495198</v>
      </c>
      <c r="AM270" s="219">
        <v>18495861.027333301</v>
      </c>
      <c r="AN270" s="219">
        <v>18495861.027333301</v>
      </c>
      <c r="AO270" s="219">
        <v>18612306.581700601</v>
      </c>
      <c r="AP270" s="219">
        <v>18727727.0124694</v>
      </c>
      <c r="AQ270" s="219">
        <v>18843166.113406502</v>
      </c>
      <c r="AR270" s="219">
        <v>18959649.8627306</v>
      </c>
      <c r="AS270" s="219">
        <v>19075124.7389093</v>
      </c>
      <c r="AT270" s="219">
        <v>19190609.5344733</v>
      </c>
      <c r="AU270" s="219">
        <v>19307123.6622301</v>
      </c>
      <c r="AV270" s="219">
        <v>19422612.996120598</v>
      </c>
      <c r="AW270" s="219">
        <v>19538112.256167501</v>
      </c>
      <c r="AX270" s="219">
        <v>19654656.157977499</v>
      </c>
      <c r="AY270" s="219">
        <v>19770191.175602399</v>
      </c>
      <c r="AZ270" s="219">
        <v>19885736.113201398</v>
      </c>
      <c r="BA270" s="219">
        <v>19885736.113201398</v>
      </c>
      <c r="BB270" s="219">
        <v>19998693.2526084</v>
      </c>
      <c r="BC270" s="219">
        <v>20108042.339202002</v>
      </c>
      <c r="BD270" s="219">
        <v>20214818.083142899</v>
      </c>
      <c r="BE270" s="219">
        <v>20319011.394494999</v>
      </c>
      <c r="BF270" s="219">
        <v>20419587.555885401</v>
      </c>
      <c r="BG270" s="219">
        <v>20517565.3825128</v>
      </c>
      <c r="BH270" s="219">
        <v>20612960.770222198</v>
      </c>
      <c r="BI270" s="219">
        <v>20704739.021364599</v>
      </c>
      <c r="BJ270" s="219">
        <v>20793934.850221898</v>
      </c>
      <c r="BK270" s="219">
        <v>20880548.2572359</v>
      </c>
      <c r="BL270" s="219">
        <v>20963544.532246001</v>
      </c>
      <c r="BM270" s="219">
        <v>21043942.489689499</v>
      </c>
      <c r="BN270" s="219">
        <v>21043942.489689499</v>
      </c>
      <c r="BO270" s="219">
        <v>21121395.879740302</v>
      </c>
      <c r="BP270" s="219">
        <v>21198487.120562099</v>
      </c>
      <c r="BQ270" s="219">
        <v>21275216.212154701</v>
      </c>
      <c r="BR270" s="219">
        <v>21351583.154518299</v>
      </c>
      <c r="BS270" s="219">
        <v>21427587.947652701</v>
      </c>
      <c r="BT270" s="219">
        <v>21503230.591557998</v>
      </c>
      <c r="BU270" s="219">
        <v>21578511.086234201</v>
      </c>
      <c r="BV270" s="219">
        <v>21653429.431681301</v>
      </c>
      <c r="BW270" s="219">
        <v>21727985.6278993</v>
      </c>
      <c r="BX270" s="219">
        <v>21802179.674888201</v>
      </c>
      <c r="BY270" s="219">
        <v>21876011.572647899</v>
      </c>
      <c r="BZ270" s="219">
        <v>21949481.321191199</v>
      </c>
      <c r="CA270" s="219">
        <v>21949481.321191199</v>
      </c>
      <c r="CB270" s="219">
        <v>22022487.518755302</v>
      </c>
      <c r="CC270" s="219">
        <v>22095392.314543799</v>
      </c>
      <c r="CD270" s="219">
        <v>22168195.7085566</v>
      </c>
      <c r="CE270" s="219">
        <v>22240897.700793698</v>
      </c>
      <c r="CF270" s="219">
        <v>22313498.291255198</v>
      </c>
      <c r="CG270" s="219">
        <v>22385997.479940899</v>
      </c>
      <c r="CH270" s="219">
        <v>22458395.266851101</v>
      </c>
      <c r="CI270" s="219">
        <v>22530691.6519855</v>
      </c>
      <c r="CJ270" s="219">
        <v>22602886.6353443</v>
      </c>
      <c r="CK270" s="219">
        <v>22674980.216927402</v>
      </c>
      <c r="CL270" s="219">
        <v>22746972.3967348</v>
      </c>
      <c r="CM270" s="219">
        <v>22818863.174741101</v>
      </c>
      <c r="CN270" s="219">
        <v>22818863.174741101</v>
      </c>
    </row>
    <row r="271" spans="1:94" x14ac:dyDescent="0.2">
      <c r="A271" s="224" t="s">
        <v>548</v>
      </c>
      <c r="B271" s="248"/>
      <c r="C271" s="248"/>
      <c r="D271" s="248"/>
      <c r="E271" s="248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8"/>
      <c r="W271" s="248"/>
      <c r="X271" s="248"/>
      <c r="Y271" s="248"/>
      <c r="Z271" s="248"/>
      <c r="AA271" s="248"/>
      <c r="AB271" s="219">
        <v>124243186.923076</v>
      </c>
      <c r="AC271" s="219">
        <v>127144996.153846</v>
      </c>
      <c r="AD271" s="219">
        <v>129023266.923076</v>
      </c>
      <c r="AE271" s="219">
        <v>130623269.999999</v>
      </c>
      <c r="AF271" s="219">
        <v>132108286.923076</v>
      </c>
      <c r="AG271" s="219">
        <v>133496635.384615</v>
      </c>
      <c r="AH271" s="219">
        <v>134079473.84615301</v>
      </c>
      <c r="AI271" s="219">
        <v>134157415.384615</v>
      </c>
      <c r="AJ271" s="219">
        <v>133818200.76922999</v>
      </c>
      <c r="AK271" s="219">
        <v>133603515.384615</v>
      </c>
      <c r="AL271" s="219">
        <v>133265476.923076</v>
      </c>
      <c r="AM271" s="219">
        <v>132827839.999999</v>
      </c>
      <c r="AN271" s="219">
        <v>132827839.999999</v>
      </c>
      <c r="AO271" s="219">
        <v>132269439.999999</v>
      </c>
      <c r="AP271" s="219">
        <v>131711039.999999</v>
      </c>
      <c r="AQ271" s="219">
        <v>131152639.999999</v>
      </c>
      <c r="AR271" s="219">
        <v>130594239.999999</v>
      </c>
      <c r="AS271" s="219">
        <v>130035839.999999</v>
      </c>
      <c r="AT271" s="219">
        <v>129477439.999999</v>
      </c>
      <c r="AU271" s="219">
        <v>128919039.999999</v>
      </c>
      <c r="AV271" s="219">
        <v>128360639.999999</v>
      </c>
      <c r="AW271" s="219">
        <v>127802239.999999</v>
      </c>
      <c r="AX271" s="219">
        <v>127243839.999999</v>
      </c>
      <c r="AY271" s="219">
        <v>126685439.999999</v>
      </c>
      <c r="AZ271" s="219">
        <v>126127039.999999</v>
      </c>
      <c r="BA271" s="219">
        <v>126127039.999999</v>
      </c>
      <c r="BB271" s="219">
        <v>125568639.999999</v>
      </c>
      <c r="BC271" s="219">
        <v>125010239.999999</v>
      </c>
      <c r="BD271" s="219">
        <v>124451839.999999</v>
      </c>
      <c r="BE271" s="219">
        <v>123893439.999999</v>
      </c>
      <c r="BF271" s="219">
        <v>123335039.999999</v>
      </c>
      <c r="BG271" s="219">
        <v>122776639.999999</v>
      </c>
      <c r="BH271" s="219">
        <v>122218239.999999</v>
      </c>
      <c r="BI271" s="219">
        <v>121659839.999999</v>
      </c>
      <c r="BJ271" s="219">
        <v>121101439.999999</v>
      </c>
      <c r="BK271" s="219">
        <v>120543039.999999</v>
      </c>
      <c r="BL271" s="219">
        <v>119984639.999999</v>
      </c>
      <c r="BM271" s="219">
        <v>119426239.999999</v>
      </c>
      <c r="BN271" s="219">
        <v>119426239.999999</v>
      </c>
      <c r="BO271" s="219">
        <v>118867839.999999</v>
      </c>
      <c r="BP271" s="219">
        <v>118309439.999999</v>
      </c>
      <c r="BQ271" s="219">
        <v>117751039.999999</v>
      </c>
      <c r="BR271" s="219">
        <v>117192639.999999</v>
      </c>
      <c r="BS271" s="219">
        <v>116634239.999999</v>
      </c>
      <c r="BT271" s="219">
        <v>116075839.999999</v>
      </c>
      <c r="BU271" s="219">
        <v>115517439.999999</v>
      </c>
      <c r="BV271" s="219">
        <v>114959039.999999</v>
      </c>
      <c r="BW271" s="219">
        <v>114400639.999999</v>
      </c>
      <c r="BX271" s="219">
        <v>113842239.999999</v>
      </c>
      <c r="BY271" s="219">
        <v>113283839.999999</v>
      </c>
      <c r="BZ271" s="219">
        <v>112725439.999999</v>
      </c>
      <c r="CA271" s="219">
        <v>112725439.999999</v>
      </c>
      <c r="CB271" s="219">
        <v>112167039.999999</v>
      </c>
      <c r="CC271" s="219">
        <v>111608639.999999</v>
      </c>
      <c r="CD271" s="219">
        <v>111050239.999999</v>
      </c>
      <c r="CE271" s="219">
        <v>110491839.999999</v>
      </c>
      <c r="CF271" s="219">
        <v>109933439.999999</v>
      </c>
      <c r="CG271" s="219">
        <v>109375039.999999</v>
      </c>
      <c r="CH271" s="219">
        <v>108816639.999999</v>
      </c>
      <c r="CI271" s="219">
        <v>108258239.999999</v>
      </c>
      <c r="CJ271" s="219">
        <v>107699839.999999</v>
      </c>
      <c r="CK271" s="219">
        <v>107141439.999999</v>
      </c>
      <c r="CL271" s="219">
        <v>106583039.999999</v>
      </c>
      <c r="CM271" s="219">
        <v>106024639.999999</v>
      </c>
      <c r="CN271" s="219">
        <v>106024639.999999</v>
      </c>
    </row>
    <row r="272" spans="1:94" x14ac:dyDescent="0.2">
      <c r="A272" s="224" t="s">
        <v>549</v>
      </c>
      <c r="B272" s="248"/>
      <c r="C272" s="248"/>
      <c r="D272" s="248"/>
      <c r="E272" s="248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8"/>
      <c r="W272" s="248"/>
      <c r="X272" s="248"/>
      <c r="Y272" s="248"/>
      <c r="Z272" s="248"/>
      <c r="AA272" s="248"/>
      <c r="AB272" s="219">
        <v>8961663.8461538404</v>
      </c>
      <c r="AC272" s="219">
        <v>8984336.9230769202</v>
      </c>
      <c r="AD272" s="219">
        <v>9004076.9230769202</v>
      </c>
      <c r="AE272" s="219">
        <v>9008800</v>
      </c>
      <c r="AF272" s="219">
        <v>9009832.3076923005</v>
      </c>
      <c r="AG272" s="219">
        <v>9007883.0769230705</v>
      </c>
      <c r="AH272" s="219">
        <v>9002820.7692307606</v>
      </c>
      <c r="AI272" s="219">
        <v>8994800.7692307699</v>
      </c>
      <c r="AJ272" s="219">
        <v>8940172.3076923005</v>
      </c>
      <c r="AK272" s="219">
        <v>8913608.4615384601</v>
      </c>
      <c r="AL272" s="219">
        <v>8883714.6153846104</v>
      </c>
      <c r="AM272" s="219">
        <v>8850010</v>
      </c>
      <c r="AN272" s="219">
        <v>8850010</v>
      </c>
      <c r="AO272" s="219">
        <v>8811880</v>
      </c>
      <c r="AP272" s="219">
        <v>8773750</v>
      </c>
      <c r="AQ272" s="219">
        <v>8735619.9999999907</v>
      </c>
      <c r="AR272" s="219">
        <v>8697489.9999999907</v>
      </c>
      <c r="AS272" s="219">
        <v>8659359.9999999907</v>
      </c>
      <c r="AT272" s="219">
        <v>8621230</v>
      </c>
      <c r="AU272" s="219">
        <v>8583099.9999999907</v>
      </c>
      <c r="AV272" s="219">
        <v>8544970</v>
      </c>
      <c r="AW272" s="219">
        <v>8506840</v>
      </c>
      <c r="AX272" s="219">
        <v>8468710</v>
      </c>
      <c r="AY272" s="219">
        <v>8430580</v>
      </c>
      <c r="AZ272" s="219">
        <v>8392449.9999999907</v>
      </c>
      <c r="BA272" s="219">
        <v>8392449.9999999907</v>
      </c>
      <c r="BB272" s="219">
        <v>8354319.9999999898</v>
      </c>
      <c r="BC272" s="219">
        <v>8316189.9999999898</v>
      </c>
      <c r="BD272" s="219">
        <v>8278059.9999999898</v>
      </c>
      <c r="BE272" s="219">
        <v>8239929.9999999898</v>
      </c>
      <c r="BF272" s="219">
        <v>8201799.9999999898</v>
      </c>
      <c r="BG272" s="219">
        <v>8163669.9999999898</v>
      </c>
      <c r="BH272" s="219">
        <v>8125539.9999999898</v>
      </c>
      <c r="BI272" s="219">
        <v>8087409.9999999898</v>
      </c>
      <c r="BJ272" s="219">
        <v>8049279.9999999898</v>
      </c>
      <c r="BK272" s="219">
        <v>8011149.9999999898</v>
      </c>
      <c r="BL272" s="219">
        <v>7973019.9999999898</v>
      </c>
      <c r="BM272" s="219">
        <v>7934889.9999999898</v>
      </c>
      <c r="BN272" s="219">
        <v>7934889.9999999898</v>
      </c>
      <c r="BO272" s="219">
        <v>7896759.9999999898</v>
      </c>
      <c r="BP272" s="219">
        <v>7858629.9999999898</v>
      </c>
      <c r="BQ272" s="219">
        <v>7820499.9999999898</v>
      </c>
      <c r="BR272" s="219">
        <v>7782369.9999999898</v>
      </c>
      <c r="BS272" s="219">
        <v>7744239.9999999898</v>
      </c>
      <c r="BT272" s="219">
        <v>7706109.9999999898</v>
      </c>
      <c r="BU272" s="219">
        <v>7667979.9999999898</v>
      </c>
      <c r="BV272" s="219">
        <v>7629849.9999999898</v>
      </c>
      <c r="BW272" s="219">
        <v>7591719.9999999898</v>
      </c>
      <c r="BX272" s="219">
        <v>7553589.9999999898</v>
      </c>
      <c r="BY272" s="219">
        <v>7515459.9999999898</v>
      </c>
      <c r="BZ272" s="219">
        <v>7477329.9999999898</v>
      </c>
      <c r="CA272" s="219">
        <v>7477329.9999999898</v>
      </c>
      <c r="CB272" s="219">
        <v>7439199.9999999898</v>
      </c>
      <c r="CC272" s="219">
        <v>7401069.9999999898</v>
      </c>
      <c r="CD272" s="219">
        <v>7362939.9999999898</v>
      </c>
      <c r="CE272" s="219">
        <v>7324809.9999999898</v>
      </c>
      <c r="CF272" s="219">
        <v>7286679.9999999898</v>
      </c>
      <c r="CG272" s="219">
        <v>7248549.9999999898</v>
      </c>
      <c r="CH272" s="219">
        <v>7210419.9999999898</v>
      </c>
      <c r="CI272" s="219">
        <v>7172289.9999999898</v>
      </c>
      <c r="CJ272" s="219">
        <v>7134159.9999999898</v>
      </c>
      <c r="CK272" s="219">
        <v>7096029.9999999898</v>
      </c>
      <c r="CL272" s="219">
        <v>7057899.9999999898</v>
      </c>
      <c r="CM272" s="219">
        <v>7019769.9999999898</v>
      </c>
      <c r="CN272" s="219">
        <v>7019769.9999999898</v>
      </c>
    </row>
    <row r="273" spans="1:92" x14ac:dyDescent="0.2">
      <c r="A273" s="224" t="s">
        <v>550</v>
      </c>
      <c r="B273" s="248"/>
      <c r="C273" s="248"/>
      <c r="D273" s="248"/>
      <c r="E273" s="248"/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48"/>
      <c r="W273" s="248"/>
      <c r="X273" s="248"/>
      <c r="Y273" s="248"/>
      <c r="Z273" s="248"/>
      <c r="AA273" s="248"/>
      <c r="AB273" s="219">
        <v>0</v>
      </c>
      <c r="AC273" s="219">
        <v>0</v>
      </c>
      <c r="AD273" s="219">
        <v>0</v>
      </c>
      <c r="AE273" s="219">
        <v>0</v>
      </c>
      <c r="AF273" s="219">
        <v>0</v>
      </c>
      <c r="AG273" s="219">
        <v>0</v>
      </c>
      <c r="AH273" s="219">
        <v>0</v>
      </c>
      <c r="AI273" s="219">
        <v>0</v>
      </c>
      <c r="AJ273" s="219">
        <v>0</v>
      </c>
      <c r="AK273" s="219">
        <v>0</v>
      </c>
      <c r="AL273" s="219">
        <v>0</v>
      </c>
      <c r="AM273" s="219">
        <v>0</v>
      </c>
      <c r="AN273" s="219">
        <v>0</v>
      </c>
      <c r="AO273" s="219">
        <v>0</v>
      </c>
      <c r="AP273" s="219">
        <v>0</v>
      </c>
      <c r="AQ273" s="219">
        <v>0</v>
      </c>
      <c r="AR273" s="219">
        <v>0</v>
      </c>
      <c r="AS273" s="219">
        <v>0</v>
      </c>
      <c r="AT273" s="219">
        <v>0</v>
      </c>
      <c r="AU273" s="219">
        <v>0</v>
      </c>
      <c r="AV273" s="219">
        <v>0</v>
      </c>
      <c r="AW273" s="219">
        <v>0</v>
      </c>
      <c r="AX273" s="219">
        <v>0</v>
      </c>
      <c r="AY273" s="219">
        <v>0</v>
      </c>
      <c r="AZ273" s="219">
        <v>0</v>
      </c>
      <c r="BA273" s="219">
        <v>0</v>
      </c>
      <c r="BB273" s="219">
        <v>0</v>
      </c>
      <c r="BC273" s="219">
        <v>0</v>
      </c>
      <c r="BD273" s="219">
        <v>0</v>
      </c>
      <c r="BE273" s="219">
        <v>0</v>
      </c>
      <c r="BF273" s="219">
        <v>0</v>
      </c>
      <c r="BG273" s="219">
        <v>0</v>
      </c>
      <c r="BH273" s="219">
        <v>0</v>
      </c>
      <c r="BI273" s="219">
        <v>0</v>
      </c>
      <c r="BJ273" s="219">
        <v>0</v>
      </c>
      <c r="BK273" s="219">
        <v>0</v>
      </c>
      <c r="BL273" s="219">
        <v>0</v>
      </c>
      <c r="BM273" s="219">
        <v>0</v>
      </c>
      <c r="BN273" s="219">
        <v>0</v>
      </c>
      <c r="BO273" s="219">
        <v>0</v>
      </c>
      <c r="BP273" s="219">
        <v>0</v>
      </c>
      <c r="BQ273" s="219">
        <v>0</v>
      </c>
      <c r="BR273" s="219">
        <v>0</v>
      </c>
      <c r="BS273" s="219">
        <v>0</v>
      </c>
      <c r="BT273" s="219">
        <v>0</v>
      </c>
      <c r="BU273" s="219">
        <v>0</v>
      </c>
      <c r="BV273" s="219">
        <v>0</v>
      </c>
      <c r="BW273" s="219">
        <v>0</v>
      </c>
      <c r="BX273" s="219">
        <v>0</v>
      </c>
      <c r="BY273" s="219">
        <v>0</v>
      </c>
      <c r="BZ273" s="219">
        <v>0</v>
      </c>
      <c r="CA273" s="219">
        <v>0</v>
      </c>
      <c r="CB273" s="219">
        <v>0</v>
      </c>
      <c r="CC273" s="219">
        <v>0</v>
      </c>
      <c r="CD273" s="219">
        <v>0</v>
      </c>
      <c r="CE273" s="219">
        <v>0</v>
      </c>
      <c r="CF273" s="219">
        <v>0</v>
      </c>
      <c r="CG273" s="219">
        <v>0</v>
      </c>
      <c r="CH273" s="219">
        <v>0</v>
      </c>
      <c r="CI273" s="219">
        <v>0</v>
      </c>
      <c r="CJ273" s="219">
        <v>0</v>
      </c>
      <c r="CK273" s="219">
        <v>0</v>
      </c>
      <c r="CL273" s="219">
        <v>0</v>
      </c>
      <c r="CM273" s="219">
        <v>0</v>
      </c>
      <c r="CN273" s="219">
        <v>0</v>
      </c>
    </row>
    <row r="274" spans="1:92" x14ac:dyDescent="0.2">
      <c r="A274" s="224" t="s">
        <v>551</v>
      </c>
      <c r="B274" s="248"/>
      <c r="C274" s="248"/>
      <c r="D274" s="248"/>
      <c r="E274" s="248"/>
      <c r="F274" s="248"/>
      <c r="G274" s="248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48"/>
      <c r="W274" s="248"/>
      <c r="X274" s="248"/>
      <c r="Y274" s="248"/>
      <c r="Z274" s="248"/>
      <c r="AA274" s="248"/>
      <c r="AB274" s="219">
        <v>0</v>
      </c>
      <c r="AC274" s="219">
        <v>0</v>
      </c>
      <c r="AD274" s="219">
        <v>0</v>
      </c>
      <c r="AE274" s="219">
        <v>0</v>
      </c>
      <c r="AF274" s="219">
        <v>0</v>
      </c>
      <c r="AG274" s="219">
        <v>0</v>
      </c>
      <c r="AH274" s="219">
        <v>0</v>
      </c>
      <c r="AI274" s="219">
        <v>0</v>
      </c>
      <c r="AJ274" s="219">
        <v>0</v>
      </c>
      <c r="AK274" s="219">
        <v>0</v>
      </c>
      <c r="AL274" s="219">
        <v>0</v>
      </c>
      <c r="AM274" s="219">
        <v>0</v>
      </c>
      <c r="AN274" s="219">
        <v>0</v>
      </c>
      <c r="AO274" s="219">
        <v>0</v>
      </c>
      <c r="AP274" s="219">
        <v>0</v>
      </c>
      <c r="AQ274" s="219">
        <v>0</v>
      </c>
      <c r="AR274" s="219">
        <v>0</v>
      </c>
      <c r="AS274" s="219">
        <v>0</v>
      </c>
      <c r="AT274" s="219">
        <v>0</v>
      </c>
      <c r="AU274" s="219">
        <v>0</v>
      </c>
      <c r="AV274" s="219">
        <v>0</v>
      </c>
      <c r="AW274" s="219">
        <v>0</v>
      </c>
      <c r="AX274" s="219">
        <v>0</v>
      </c>
      <c r="AY274" s="219">
        <v>0</v>
      </c>
      <c r="AZ274" s="219">
        <v>0</v>
      </c>
      <c r="BA274" s="219">
        <v>0</v>
      </c>
      <c r="BB274" s="219">
        <v>0</v>
      </c>
      <c r="BC274" s="219">
        <v>0</v>
      </c>
      <c r="BD274" s="219">
        <v>0</v>
      </c>
      <c r="BE274" s="219">
        <v>0</v>
      </c>
      <c r="BF274" s="219">
        <v>0</v>
      </c>
      <c r="BG274" s="219">
        <v>0</v>
      </c>
      <c r="BH274" s="219">
        <v>0</v>
      </c>
      <c r="BI274" s="219">
        <v>0</v>
      </c>
      <c r="BJ274" s="219">
        <v>0</v>
      </c>
      <c r="BK274" s="219">
        <v>0</v>
      </c>
      <c r="BL274" s="219">
        <v>0</v>
      </c>
      <c r="BM274" s="219">
        <v>0</v>
      </c>
      <c r="BN274" s="219">
        <v>0</v>
      </c>
      <c r="BO274" s="219">
        <v>0</v>
      </c>
      <c r="BP274" s="219">
        <v>0</v>
      </c>
      <c r="BQ274" s="219">
        <v>0</v>
      </c>
      <c r="BR274" s="219">
        <v>0</v>
      </c>
      <c r="BS274" s="219">
        <v>0</v>
      </c>
      <c r="BT274" s="219">
        <v>0</v>
      </c>
      <c r="BU274" s="219">
        <v>0</v>
      </c>
      <c r="BV274" s="219">
        <v>0</v>
      </c>
      <c r="BW274" s="219">
        <v>0</v>
      </c>
      <c r="BX274" s="219">
        <v>0</v>
      </c>
      <c r="BY274" s="219">
        <v>0</v>
      </c>
      <c r="BZ274" s="219">
        <v>0</v>
      </c>
      <c r="CA274" s="219">
        <v>0</v>
      </c>
      <c r="CB274" s="219">
        <v>0</v>
      </c>
      <c r="CC274" s="219">
        <v>0</v>
      </c>
      <c r="CD274" s="219">
        <v>0</v>
      </c>
      <c r="CE274" s="219">
        <v>0</v>
      </c>
      <c r="CF274" s="219">
        <v>0</v>
      </c>
      <c r="CG274" s="219">
        <v>0</v>
      </c>
      <c r="CH274" s="219">
        <v>0</v>
      </c>
      <c r="CI274" s="219">
        <v>0</v>
      </c>
      <c r="CJ274" s="219">
        <v>0</v>
      </c>
      <c r="CK274" s="219">
        <v>0</v>
      </c>
      <c r="CL274" s="219">
        <v>0</v>
      </c>
      <c r="CM274" s="219">
        <v>0</v>
      </c>
      <c r="CN274" s="219">
        <v>0</v>
      </c>
    </row>
    <row r="275" spans="1:92" x14ac:dyDescent="0.2">
      <c r="A275" s="224" t="s">
        <v>552</v>
      </c>
      <c r="B275" s="248"/>
      <c r="C275" s="248"/>
      <c r="D275" s="248"/>
      <c r="E275" s="248"/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8"/>
      <c r="W275" s="248"/>
      <c r="X275" s="248"/>
      <c r="Y275" s="248"/>
      <c r="Z275" s="248"/>
      <c r="AA275" s="248"/>
      <c r="AB275" s="219">
        <v>8450030</v>
      </c>
      <c r="AC275" s="219">
        <v>8450030</v>
      </c>
      <c r="AD275" s="219">
        <v>8450030</v>
      </c>
      <c r="AE275" s="219">
        <v>8450030</v>
      </c>
      <c r="AF275" s="219">
        <v>8450030</v>
      </c>
      <c r="AG275" s="219">
        <v>8450030</v>
      </c>
      <c r="AH275" s="219">
        <v>8450030</v>
      </c>
      <c r="AI275" s="219">
        <v>8450030</v>
      </c>
      <c r="AJ275" s="219">
        <v>8450030</v>
      </c>
      <c r="AK275" s="219">
        <v>8450030</v>
      </c>
      <c r="AL275" s="219">
        <v>8450030</v>
      </c>
      <c r="AM275" s="219">
        <v>8450030</v>
      </c>
      <c r="AN275" s="219">
        <v>8450030</v>
      </c>
      <c r="AO275" s="219">
        <v>8450030</v>
      </c>
      <c r="AP275" s="219">
        <v>8450030</v>
      </c>
      <c r="AQ275" s="219">
        <v>8450030</v>
      </c>
      <c r="AR275" s="219">
        <v>8450030</v>
      </c>
      <c r="AS275" s="219">
        <v>8450030</v>
      </c>
      <c r="AT275" s="219">
        <v>8450030</v>
      </c>
      <c r="AU275" s="219">
        <v>8450030</v>
      </c>
      <c r="AV275" s="219">
        <v>8450030</v>
      </c>
      <c r="AW275" s="219">
        <v>8450030</v>
      </c>
      <c r="AX275" s="219">
        <v>8450030</v>
      </c>
      <c r="AY275" s="219">
        <v>8450030</v>
      </c>
      <c r="AZ275" s="219">
        <v>8450030</v>
      </c>
      <c r="BA275" s="219">
        <v>8450030</v>
      </c>
      <c r="BB275" s="219">
        <v>8450030</v>
      </c>
      <c r="BC275" s="219">
        <v>8450030</v>
      </c>
      <c r="BD275" s="219">
        <v>8450030</v>
      </c>
      <c r="BE275" s="219">
        <v>8450030</v>
      </c>
      <c r="BF275" s="219">
        <v>8450030</v>
      </c>
      <c r="BG275" s="219">
        <v>8450030</v>
      </c>
      <c r="BH275" s="219">
        <v>8450030</v>
      </c>
      <c r="BI275" s="219">
        <v>8450030</v>
      </c>
      <c r="BJ275" s="219">
        <v>8450030</v>
      </c>
      <c r="BK275" s="219">
        <v>8450030</v>
      </c>
      <c r="BL275" s="219">
        <v>8450030</v>
      </c>
      <c r="BM275" s="219">
        <v>8450030</v>
      </c>
      <c r="BN275" s="219">
        <v>8450030</v>
      </c>
      <c r="BO275" s="219">
        <v>8450030</v>
      </c>
      <c r="BP275" s="219">
        <v>8450030</v>
      </c>
      <c r="BQ275" s="219">
        <v>8450030</v>
      </c>
      <c r="BR275" s="219">
        <v>8450030</v>
      </c>
      <c r="BS275" s="219">
        <v>8450030</v>
      </c>
      <c r="BT275" s="219">
        <v>8450030</v>
      </c>
      <c r="BU275" s="219">
        <v>8450030</v>
      </c>
      <c r="BV275" s="219">
        <v>8450030</v>
      </c>
      <c r="BW275" s="219">
        <v>8450030</v>
      </c>
      <c r="BX275" s="219">
        <v>8450030</v>
      </c>
      <c r="BY275" s="219">
        <v>8450030</v>
      </c>
      <c r="BZ275" s="219">
        <v>8450030</v>
      </c>
      <c r="CA275" s="219">
        <v>8450030</v>
      </c>
      <c r="CB275" s="219">
        <v>8450030</v>
      </c>
      <c r="CC275" s="219">
        <v>8450030</v>
      </c>
      <c r="CD275" s="219">
        <v>8450030</v>
      </c>
      <c r="CE275" s="219">
        <v>8450030</v>
      </c>
      <c r="CF275" s="219">
        <v>8450030</v>
      </c>
      <c r="CG275" s="219">
        <v>8450030</v>
      </c>
      <c r="CH275" s="219">
        <v>8450030</v>
      </c>
      <c r="CI275" s="219">
        <v>8450030</v>
      </c>
      <c r="CJ275" s="219">
        <v>8450030</v>
      </c>
      <c r="CK275" s="219">
        <v>8450030</v>
      </c>
      <c r="CL275" s="219">
        <v>8450030</v>
      </c>
      <c r="CM275" s="219">
        <v>8450030</v>
      </c>
      <c r="CN275" s="219">
        <v>8450030</v>
      </c>
    </row>
    <row r="276" spans="1:92" x14ac:dyDescent="0.2">
      <c r="A276" s="224" t="s">
        <v>553</v>
      </c>
      <c r="B276" s="248"/>
      <c r="C276" s="248"/>
      <c r="D276" s="248"/>
      <c r="E276" s="248"/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8"/>
      <c r="W276" s="248"/>
      <c r="X276" s="248"/>
      <c r="Y276" s="248"/>
      <c r="Z276" s="248"/>
      <c r="AA276" s="248"/>
      <c r="AB276" s="219">
        <v>88170853.305607304</v>
      </c>
      <c r="AC276" s="219">
        <v>88912828.374808103</v>
      </c>
      <c r="AD276" s="219">
        <v>89709730.094067395</v>
      </c>
      <c r="AE276" s="219">
        <v>90594711.822784007</v>
      </c>
      <c r="AF276" s="219">
        <v>90939915.393331394</v>
      </c>
      <c r="AG276" s="219">
        <v>91343207.264944494</v>
      </c>
      <c r="AH276" s="219">
        <v>91817220.831453398</v>
      </c>
      <c r="AI276" s="219">
        <v>92375734.113631696</v>
      </c>
      <c r="AJ276" s="219">
        <v>93002813.605391994</v>
      </c>
      <c r="AK276" s="219">
        <v>93719725.812289104</v>
      </c>
      <c r="AL276" s="219">
        <v>94509055.713099599</v>
      </c>
      <c r="AM276" s="219">
        <v>95450654.131402597</v>
      </c>
      <c r="AN276" s="219">
        <v>95450654.131402597</v>
      </c>
      <c r="AO276" s="219">
        <v>96393327.899727196</v>
      </c>
      <c r="AP276" s="219">
        <v>97374193.972191706</v>
      </c>
      <c r="AQ276" s="219">
        <v>98327294.161890507</v>
      </c>
      <c r="AR276" s="219">
        <v>99250397.710988194</v>
      </c>
      <c r="AS276" s="219">
        <v>100126658.477074</v>
      </c>
      <c r="AT276" s="219">
        <v>100972614.933165</v>
      </c>
      <c r="AU276" s="219">
        <v>101788267.09077799</v>
      </c>
      <c r="AV276" s="219">
        <v>102570461.115318</v>
      </c>
      <c r="AW276" s="219">
        <v>103307889.326079</v>
      </c>
      <c r="AX276" s="219">
        <v>104015013.273164</v>
      </c>
      <c r="AY276" s="219">
        <v>104674756.04517899</v>
      </c>
      <c r="AZ276" s="219">
        <v>105457271.50000399</v>
      </c>
      <c r="BA276" s="219">
        <v>105457271.50000399</v>
      </c>
      <c r="BB276" s="219">
        <v>106088489.94120499</v>
      </c>
      <c r="BC276" s="219">
        <v>106757480.94982301</v>
      </c>
      <c r="BD276" s="219">
        <v>107428782.998752</v>
      </c>
      <c r="BE276" s="219">
        <v>108100011.48400401</v>
      </c>
      <c r="BF276" s="219">
        <v>108771320.26316699</v>
      </c>
      <c r="BG276" s="219">
        <v>109442170.886181</v>
      </c>
      <c r="BH276" s="219">
        <v>110112563.364563</v>
      </c>
      <c r="BI276" s="219">
        <v>110796420.786796</v>
      </c>
      <c r="BJ276" s="219">
        <v>111465358.549095</v>
      </c>
      <c r="BK276" s="219">
        <v>112133838.201565</v>
      </c>
      <c r="BL276" s="219">
        <v>112801859.755888</v>
      </c>
      <c r="BM276" s="219">
        <v>113505653.99302</v>
      </c>
      <c r="BN276" s="219">
        <v>113505653.99302</v>
      </c>
      <c r="BO276" s="219">
        <v>114015333.972682</v>
      </c>
      <c r="BP276" s="219">
        <v>114562786.51976199</v>
      </c>
      <c r="BQ276" s="219">
        <v>115112857.79946101</v>
      </c>
      <c r="BR276" s="219">
        <v>115663086.284713</v>
      </c>
      <c r="BS276" s="219">
        <v>116213856.602337</v>
      </c>
      <c r="BT276" s="219">
        <v>116764630.302274</v>
      </c>
      <c r="BU276" s="219">
        <v>117315407.39604101</v>
      </c>
      <c r="BV276" s="219">
        <v>117880110.97212</v>
      </c>
      <c r="BW276" s="219">
        <v>118430356.426727</v>
      </c>
      <c r="BX276" s="219">
        <v>118980605.309966</v>
      </c>
      <c r="BY276" s="219">
        <v>119530857.63351899</v>
      </c>
      <c r="BZ276" s="219">
        <v>120117344.178344</v>
      </c>
      <c r="CA276" s="219">
        <v>120117344.178344</v>
      </c>
      <c r="CB276" s="219">
        <v>120627024.158006</v>
      </c>
      <c r="CC276" s="219">
        <v>121174476.70508599</v>
      </c>
      <c r="CD276" s="219">
        <v>121724547.98478501</v>
      </c>
      <c r="CE276" s="219">
        <v>122274776.470036</v>
      </c>
      <c r="CF276" s="219">
        <v>122825546.787661</v>
      </c>
      <c r="CG276" s="219">
        <v>123376320.487598</v>
      </c>
      <c r="CH276" s="219">
        <v>123927097.581365</v>
      </c>
      <c r="CI276" s="219">
        <v>124491801.157444</v>
      </c>
      <c r="CJ276" s="219">
        <v>125042046.612051</v>
      </c>
      <c r="CK276" s="219">
        <v>125592295.49529</v>
      </c>
      <c r="CL276" s="219">
        <v>126142547.81884301</v>
      </c>
      <c r="CM276" s="219">
        <v>126729034.36366799</v>
      </c>
      <c r="CN276" s="219">
        <v>126729034.36366799</v>
      </c>
    </row>
    <row r="277" spans="1:92" x14ac:dyDescent="0.2">
      <c r="A277" s="224" t="s">
        <v>554</v>
      </c>
      <c r="B277" s="248"/>
      <c r="C277" s="248"/>
      <c r="D277" s="248"/>
      <c r="E277" s="248"/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8"/>
      <c r="W277" s="248"/>
      <c r="X277" s="248"/>
      <c r="Y277" s="248"/>
      <c r="Z277" s="248"/>
      <c r="AA277" s="248"/>
      <c r="AB277" s="219">
        <v>272208634.20856899</v>
      </c>
      <c r="AC277" s="219">
        <v>274522389.54878402</v>
      </c>
      <c r="AD277" s="219">
        <v>276640900.983594</v>
      </c>
      <c r="AE277" s="219">
        <v>278697347.95094299</v>
      </c>
      <c r="AF277" s="219">
        <v>280748635.83544499</v>
      </c>
      <c r="AG277" s="219">
        <v>282767394.64126801</v>
      </c>
      <c r="AH277" s="219">
        <v>284367091.23066801</v>
      </c>
      <c r="AI277" s="219">
        <v>285771569.35852998</v>
      </c>
      <c r="AJ277" s="219">
        <v>287018606.75958902</v>
      </c>
      <c r="AK277" s="219">
        <v>288046822.62218601</v>
      </c>
      <c r="AL277" s="219">
        <v>288989249.25401402</v>
      </c>
      <c r="AM277" s="219">
        <v>294532342.10363197</v>
      </c>
      <c r="AN277" s="219">
        <v>294532342.10363197</v>
      </c>
      <c r="AO277" s="219">
        <v>299984824.95324898</v>
      </c>
      <c r="AP277" s="219">
        <v>305030142.82506698</v>
      </c>
      <c r="AQ277" s="219">
        <v>310083491.095146</v>
      </c>
      <c r="AR277" s="219">
        <v>315116391.73216897</v>
      </c>
      <c r="AS277" s="219">
        <v>320146603.75972998</v>
      </c>
      <c r="AT277" s="219">
        <v>325184920.187599</v>
      </c>
      <c r="AU277" s="219">
        <v>330204964.92491698</v>
      </c>
      <c r="AV277" s="219">
        <v>335223520.34019601</v>
      </c>
      <c r="AW277" s="219">
        <v>340252868.76524502</v>
      </c>
      <c r="AX277" s="219">
        <v>345266634.07094198</v>
      </c>
      <c r="AY277" s="219">
        <v>350280399.37663901</v>
      </c>
      <c r="AZ277" s="219">
        <v>357735036.19125497</v>
      </c>
      <c r="BA277" s="219">
        <v>357735036.19125497</v>
      </c>
      <c r="BB277" s="219">
        <v>360208172.17269701</v>
      </c>
      <c r="BC277" s="219">
        <v>362681308.15413898</v>
      </c>
      <c r="BD277" s="219">
        <v>365154444.13558102</v>
      </c>
      <c r="BE277" s="219">
        <v>367616901.664038</v>
      </c>
      <c r="BF277" s="219">
        <v>370079359.19249499</v>
      </c>
      <c r="BG277" s="219">
        <v>372541816.72095197</v>
      </c>
      <c r="BH277" s="219">
        <v>374993481.23964</v>
      </c>
      <c r="BI277" s="219">
        <v>377445145.75832802</v>
      </c>
      <c r="BJ277" s="219">
        <v>379896810.27701598</v>
      </c>
      <c r="BK277" s="219">
        <v>382337681.78593498</v>
      </c>
      <c r="BL277" s="219">
        <v>384778553.29485399</v>
      </c>
      <c r="BM277" s="219">
        <v>388790959.77563202</v>
      </c>
      <c r="BN277" s="219">
        <v>388790959.77563202</v>
      </c>
      <c r="BO277" s="219">
        <v>390362494.74749202</v>
      </c>
      <c r="BP277" s="219">
        <v>391934029.71935201</v>
      </c>
      <c r="BQ277" s="219">
        <v>393505564.691212</v>
      </c>
      <c r="BR277" s="219">
        <v>395077099.66307199</v>
      </c>
      <c r="BS277" s="219">
        <v>396648634.63493198</v>
      </c>
      <c r="BT277" s="219">
        <v>398220169.60679197</v>
      </c>
      <c r="BU277" s="219">
        <v>399791704.57865202</v>
      </c>
      <c r="BV277" s="219">
        <v>401363239.55051202</v>
      </c>
      <c r="BW277" s="219">
        <v>402934774.52237201</v>
      </c>
      <c r="BX277" s="219">
        <v>404506309.494232</v>
      </c>
      <c r="BY277" s="219">
        <v>406077844.46609199</v>
      </c>
      <c r="BZ277" s="219">
        <v>409058552.98973602</v>
      </c>
      <c r="CA277" s="219">
        <v>409058552.98973602</v>
      </c>
      <c r="CB277" s="219">
        <v>410467726.54152</v>
      </c>
      <c r="CC277" s="219">
        <v>411876900.09330398</v>
      </c>
      <c r="CD277" s="219">
        <v>413286073.64508897</v>
      </c>
      <c r="CE277" s="219">
        <v>414695247.19687301</v>
      </c>
      <c r="CF277" s="219">
        <v>416104420.74865699</v>
      </c>
      <c r="CG277" s="219">
        <v>417513594.30044103</v>
      </c>
      <c r="CH277" s="219">
        <v>418922767.85222602</v>
      </c>
      <c r="CI277" s="219">
        <v>420331941.40401</v>
      </c>
      <c r="CJ277" s="219">
        <v>421741114.95579398</v>
      </c>
      <c r="CK277" s="219">
        <v>423150288.50757903</v>
      </c>
      <c r="CL277" s="219">
        <v>424559462.05936301</v>
      </c>
      <c r="CM277" s="219">
        <v>426942596.35518301</v>
      </c>
      <c r="CN277" s="219">
        <v>426942596.35518301</v>
      </c>
    </row>
    <row r="278" spans="1:92" x14ac:dyDescent="0.2">
      <c r="A278" s="224" t="s">
        <v>555</v>
      </c>
      <c r="B278" s="248"/>
      <c r="C278" s="248"/>
      <c r="D278" s="248"/>
      <c r="E278" s="248"/>
      <c r="F278" s="248"/>
      <c r="G278" s="248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8"/>
      <c r="W278" s="248"/>
      <c r="X278" s="248"/>
      <c r="Y278" s="248"/>
      <c r="Z278" s="248"/>
      <c r="AA278" s="248"/>
      <c r="AB278" s="219">
        <v>0</v>
      </c>
      <c r="AC278" s="219">
        <v>0</v>
      </c>
      <c r="AD278" s="219">
        <v>0</v>
      </c>
      <c r="AE278" s="219">
        <v>0</v>
      </c>
      <c r="AF278" s="219">
        <v>0</v>
      </c>
      <c r="AG278" s="219">
        <v>0</v>
      </c>
      <c r="AH278" s="219">
        <v>0</v>
      </c>
      <c r="AI278" s="219">
        <v>0</v>
      </c>
      <c r="AJ278" s="219">
        <v>0</v>
      </c>
      <c r="AK278" s="219">
        <v>0</v>
      </c>
      <c r="AL278" s="219">
        <v>0</v>
      </c>
      <c r="AM278" s="219">
        <v>0</v>
      </c>
      <c r="AN278" s="219">
        <v>0</v>
      </c>
      <c r="AO278" s="219">
        <v>0</v>
      </c>
      <c r="AP278" s="219">
        <v>0</v>
      </c>
      <c r="AQ278" s="219">
        <v>0</v>
      </c>
      <c r="AR278" s="219">
        <v>0</v>
      </c>
      <c r="AS278" s="219">
        <v>0</v>
      </c>
      <c r="AT278" s="219">
        <v>0</v>
      </c>
      <c r="AU278" s="219">
        <v>0</v>
      </c>
      <c r="AV278" s="219">
        <v>0</v>
      </c>
      <c r="AW278" s="219">
        <v>0</v>
      </c>
      <c r="AX278" s="219">
        <v>0</v>
      </c>
      <c r="AY278" s="219">
        <v>0</v>
      </c>
      <c r="AZ278" s="219">
        <v>0</v>
      </c>
      <c r="BA278" s="219">
        <v>0</v>
      </c>
      <c r="BB278" s="219">
        <v>0</v>
      </c>
      <c r="BC278" s="219">
        <v>0</v>
      </c>
      <c r="BD278" s="219">
        <v>0</v>
      </c>
      <c r="BE278" s="219">
        <v>0</v>
      </c>
      <c r="BF278" s="219">
        <v>0</v>
      </c>
      <c r="BG278" s="219">
        <v>0</v>
      </c>
      <c r="BH278" s="219">
        <v>0</v>
      </c>
      <c r="BI278" s="219">
        <v>0</v>
      </c>
      <c r="BJ278" s="219">
        <v>0</v>
      </c>
      <c r="BK278" s="219">
        <v>0</v>
      </c>
      <c r="BL278" s="219">
        <v>0</v>
      </c>
      <c r="BM278" s="219">
        <v>0</v>
      </c>
      <c r="BN278" s="219">
        <v>0</v>
      </c>
      <c r="BO278" s="219">
        <v>0</v>
      </c>
      <c r="BP278" s="219">
        <v>0</v>
      </c>
      <c r="BQ278" s="219">
        <v>0</v>
      </c>
      <c r="BR278" s="219">
        <v>0</v>
      </c>
      <c r="BS278" s="219">
        <v>0</v>
      </c>
      <c r="BT278" s="219">
        <v>0</v>
      </c>
      <c r="BU278" s="219">
        <v>0</v>
      </c>
      <c r="BV278" s="219">
        <v>0</v>
      </c>
      <c r="BW278" s="219">
        <v>0</v>
      </c>
      <c r="BX278" s="219">
        <v>0</v>
      </c>
      <c r="BY278" s="219">
        <v>0</v>
      </c>
      <c r="BZ278" s="219">
        <v>0</v>
      </c>
      <c r="CA278" s="219">
        <v>0</v>
      </c>
      <c r="CB278" s="219">
        <v>0</v>
      </c>
      <c r="CC278" s="219">
        <v>0</v>
      </c>
      <c r="CD278" s="219">
        <v>0</v>
      </c>
      <c r="CE278" s="219">
        <v>0</v>
      </c>
      <c r="CF278" s="219">
        <v>0</v>
      </c>
      <c r="CG278" s="219">
        <v>0</v>
      </c>
      <c r="CH278" s="219">
        <v>0</v>
      </c>
      <c r="CI278" s="219">
        <v>0</v>
      </c>
      <c r="CJ278" s="219">
        <v>0</v>
      </c>
      <c r="CK278" s="219">
        <v>0</v>
      </c>
      <c r="CL278" s="219">
        <v>0</v>
      </c>
      <c r="CM278" s="219">
        <v>0</v>
      </c>
      <c r="CN278" s="219">
        <v>0</v>
      </c>
    </row>
    <row r="279" spans="1:92" x14ac:dyDescent="0.2">
      <c r="A279" s="224" t="s">
        <v>556</v>
      </c>
      <c r="B279" s="248"/>
      <c r="C279" s="248"/>
      <c r="D279" s="248"/>
      <c r="E279" s="248"/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8"/>
      <c r="W279" s="248"/>
      <c r="X279" s="248"/>
      <c r="Y279" s="248"/>
      <c r="Z279" s="248"/>
      <c r="AA279" s="248"/>
      <c r="AB279" s="219">
        <v>1086741715.9091201</v>
      </c>
      <c r="AC279" s="219">
        <v>1096000455.2765601</v>
      </c>
      <c r="AD279" s="219">
        <v>1105880745.9237299</v>
      </c>
      <c r="AE279" s="219">
        <v>1114637583.9340999</v>
      </c>
      <c r="AF279" s="219">
        <v>1122927114.34813</v>
      </c>
      <c r="AG279" s="219">
        <v>1131623850.72419</v>
      </c>
      <c r="AH279" s="219">
        <v>1139213818.0411501</v>
      </c>
      <c r="AI279" s="219">
        <v>1145134598.0176101</v>
      </c>
      <c r="AJ279" s="219">
        <v>1149722642.62837</v>
      </c>
      <c r="AK279" s="219">
        <v>1155299544.4874201</v>
      </c>
      <c r="AL279" s="219">
        <v>1160694012.6693499</v>
      </c>
      <c r="AM279" s="219">
        <v>1173921580.5523601</v>
      </c>
      <c r="AN279" s="219">
        <v>1173921580.5523601</v>
      </c>
      <c r="AO279" s="219">
        <v>1186837638.1063299</v>
      </c>
      <c r="AP279" s="219">
        <v>1199126450.96068</v>
      </c>
      <c r="AQ279" s="219">
        <v>1211487663.5892999</v>
      </c>
      <c r="AR279" s="219">
        <v>1221788121.54128</v>
      </c>
      <c r="AS279" s="219">
        <v>1232080618.48915</v>
      </c>
      <c r="AT279" s="219">
        <v>1242445675.3808899</v>
      </c>
      <c r="AU279" s="219">
        <v>1252309287.5318</v>
      </c>
      <c r="AV279" s="219">
        <v>1262179189.1161201</v>
      </c>
      <c r="AW279" s="219">
        <v>1272109686.1877401</v>
      </c>
      <c r="AX279" s="219">
        <v>1281669369.16239</v>
      </c>
      <c r="AY279" s="219">
        <v>1291223295.78918</v>
      </c>
      <c r="AZ279" s="219">
        <v>1306946059.21434</v>
      </c>
      <c r="BA279" s="219">
        <v>1306946059.21434</v>
      </c>
      <c r="BB279" s="219">
        <v>1314364887.79177</v>
      </c>
      <c r="BC279" s="219">
        <v>1321764141.8113</v>
      </c>
      <c r="BD279" s="219">
        <v>1329116539.5439501</v>
      </c>
      <c r="BE279" s="219">
        <v>1336360700.1721799</v>
      </c>
      <c r="BF279" s="219">
        <v>1343547132.4655499</v>
      </c>
      <c r="BG279" s="219">
        <v>1350685029.2811401</v>
      </c>
      <c r="BH279" s="219">
        <v>1357748809.9198699</v>
      </c>
      <c r="BI279" s="219">
        <v>1364773919.6826701</v>
      </c>
      <c r="BJ279" s="219">
        <v>1371741841.2949901</v>
      </c>
      <c r="BK279" s="219">
        <v>1378603850.41293</v>
      </c>
      <c r="BL279" s="219">
        <v>1385413161.9324701</v>
      </c>
      <c r="BM279" s="219">
        <v>1396191654.2876201</v>
      </c>
      <c r="BN279" s="219">
        <v>1396191654.2876201</v>
      </c>
      <c r="BO279" s="219">
        <v>1400697901.2332101</v>
      </c>
      <c r="BP279" s="219">
        <v>1405247416.6814799</v>
      </c>
      <c r="BQ279" s="219">
        <v>1409807816.0283899</v>
      </c>
      <c r="BR279" s="219">
        <v>1414371099.2853501</v>
      </c>
      <c r="BS279" s="219">
        <v>1418940420.3099301</v>
      </c>
      <c r="BT279" s="219">
        <v>1423519625.2674699</v>
      </c>
      <c r="BU279" s="219">
        <v>1428143945.23827</v>
      </c>
      <c r="BV279" s="219">
        <v>1432794221.4152901</v>
      </c>
      <c r="BW279" s="219">
        <v>1437446453.8101399</v>
      </c>
      <c r="BX279" s="219">
        <v>1442106334.7421401</v>
      </c>
      <c r="BY279" s="219">
        <v>1446778248.8383701</v>
      </c>
      <c r="BZ279" s="219">
        <v>1453770567.9577401</v>
      </c>
      <c r="CA279" s="219">
        <v>1453770567.9577401</v>
      </c>
      <c r="CB279" s="219">
        <v>1456679469.6118</v>
      </c>
      <c r="CC279" s="219">
        <v>1459631943.46926</v>
      </c>
      <c r="CD279" s="219">
        <v>1462595604.92609</v>
      </c>
      <c r="CE279" s="219">
        <v>1465562453.9937</v>
      </c>
      <c r="CF279" s="219">
        <v>1468535644.52967</v>
      </c>
      <c r="CG279" s="219">
        <v>1471519022.6993201</v>
      </c>
      <c r="CH279" s="219">
        <v>1474553553.04807</v>
      </c>
      <c r="CI279" s="219">
        <v>1477613542.9802401</v>
      </c>
      <c r="CJ279" s="219">
        <v>1480674992.5074201</v>
      </c>
      <c r="CK279" s="219">
        <v>1483743593.9489501</v>
      </c>
      <c r="CL279" s="219">
        <v>1486823731.93189</v>
      </c>
      <c r="CM279" s="219">
        <v>1491561011.17611</v>
      </c>
      <c r="CN279" s="219">
        <v>1491561011.17611</v>
      </c>
    </row>
    <row r="280" spans="1:92" x14ac:dyDescent="0.2">
      <c r="A280" s="224" t="s">
        <v>557</v>
      </c>
      <c r="B280" s="248"/>
      <c r="C280" s="248"/>
      <c r="D280" s="248"/>
      <c r="E280" s="248"/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8"/>
      <c r="W280" s="248"/>
      <c r="X280" s="248"/>
      <c r="Y280" s="248"/>
      <c r="Z280" s="248"/>
      <c r="AA280" s="248"/>
      <c r="AB280" s="219"/>
      <c r="AC280" s="219"/>
      <c r="AD280" s="219"/>
      <c r="AE280" s="219"/>
      <c r="AF280" s="219"/>
      <c r="AG280" s="219"/>
      <c r="AH280" s="219"/>
      <c r="AI280" s="219"/>
      <c r="AJ280" s="219"/>
      <c r="AK280" s="219"/>
      <c r="AL280" s="219"/>
      <c r="AM280" s="219"/>
      <c r="AN280" s="219"/>
      <c r="AO280" s="219"/>
      <c r="AP280" s="219"/>
      <c r="AQ280" s="219"/>
      <c r="AR280" s="219"/>
      <c r="AS280" s="219"/>
      <c r="AT280" s="219"/>
      <c r="AU280" s="219"/>
      <c r="AV280" s="219"/>
      <c r="AW280" s="219"/>
      <c r="AX280" s="219"/>
      <c r="AY280" s="219"/>
      <c r="AZ280" s="219"/>
      <c r="BA280" s="219"/>
      <c r="BB280" s="219"/>
      <c r="BC280" s="219"/>
      <c r="BD280" s="219"/>
      <c r="BE280" s="219"/>
      <c r="BF280" s="219"/>
      <c r="BG280" s="219"/>
      <c r="BH280" s="219"/>
      <c r="BI280" s="219"/>
      <c r="BJ280" s="219"/>
      <c r="BK280" s="219"/>
      <c r="BL280" s="219"/>
      <c r="BM280" s="219"/>
      <c r="BN280" s="219"/>
      <c r="BO280" s="219"/>
      <c r="BP280" s="219"/>
      <c r="BQ280" s="219"/>
      <c r="BR280" s="219"/>
      <c r="BS280" s="219"/>
      <c r="BT280" s="219"/>
      <c r="BU280" s="219"/>
      <c r="BV280" s="219"/>
      <c r="BW280" s="219"/>
      <c r="BX280" s="219"/>
      <c r="BY280" s="219"/>
      <c r="BZ280" s="219"/>
      <c r="CA280" s="219"/>
      <c r="CB280" s="219"/>
      <c r="CC280" s="219"/>
      <c r="CD280" s="219"/>
      <c r="CE280" s="219"/>
      <c r="CF280" s="219"/>
      <c r="CG280" s="219"/>
      <c r="CH280" s="219"/>
      <c r="CI280" s="219"/>
      <c r="CJ280" s="219"/>
      <c r="CK280" s="219"/>
      <c r="CL280" s="219"/>
      <c r="CM280" s="219"/>
      <c r="CN280" s="219"/>
    </row>
    <row r="281" spans="1:92" x14ac:dyDescent="0.2">
      <c r="A281" s="223" t="s">
        <v>558</v>
      </c>
      <c r="B281" s="248"/>
      <c r="C281" s="248"/>
      <c r="D281" s="248"/>
      <c r="E281" s="248"/>
      <c r="F281" s="248"/>
      <c r="G281" s="248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48"/>
      <c r="U281" s="248"/>
      <c r="V281" s="248"/>
      <c r="W281" s="248"/>
      <c r="X281" s="248"/>
      <c r="Y281" s="248"/>
      <c r="Z281" s="248"/>
      <c r="AA281" s="248"/>
      <c r="AB281" s="219">
        <v>23150528331.038898</v>
      </c>
      <c r="AC281" s="219">
        <v>23288464806.1007</v>
      </c>
      <c r="AD281" s="219">
        <v>23460274417.0896</v>
      </c>
      <c r="AE281" s="219">
        <v>23636665999.909599</v>
      </c>
      <c r="AF281" s="219">
        <v>23823298049.963001</v>
      </c>
      <c r="AG281" s="219">
        <v>24011136013.750301</v>
      </c>
      <c r="AH281" s="219">
        <v>24181201120.8311</v>
      </c>
      <c r="AI281" s="219">
        <v>24346629979.833801</v>
      </c>
      <c r="AJ281" s="219">
        <v>24504379208.9963</v>
      </c>
      <c r="AK281" s="219">
        <v>24659060896.5942</v>
      </c>
      <c r="AL281" s="219">
        <v>24809579715.232101</v>
      </c>
      <c r="AM281" s="219">
        <v>25001390836.490799</v>
      </c>
      <c r="AN281" s="219">
        <v>25001390836.490799</v>
      </c>
      <c r="AO281" s="219">
        <v>25198843223.136902</v>
      </c>
      <c r="AP281" s="219">
        <v>25404432277.395599</v>
      </c>
      <c r="AQ281" s="219">
        <v>25611230127.534901</v>
      </c>
      <c r="AR281" s="219">
        <v>25779489153.426201</v>
      </c>
      <c r="AS281" s="219">
        <v>25940949916.267101</v>
      </c>
      <c r="AT281" s="219">
        <v>26110156610.468899</v>
      </c>
      <c r="AU281" s="219">
        <v>26271064610.640499</v>
      </c>
      <c r="AV281" s="219">
        <v>26429967142.607899</v>
      </c>
      <c r="AW281" s="219">
        <v>26594890777.7374</v>
      </c>
      <c r="AX281" s="219">
        <v>26764108216.4711</v>
      </c>
      <c r="AY281" s="219">
        <v>26937408914.0392</v>
      </c>
      <c r="AZ281" s="219">
        <v>27171918044.935501</v>
      </c>
      <c r="BA281" s="219">
        <v>27171918044.935501</v>
      </c>
      <c r="BB281" s="219">
        <v>27367371195.276798</v>
      </c>
      <c r="BC281" s="219">
        <v>27546383853.660999</v>
      </c>
      <c r="BD281" s="219">
        <v>27734602456.033699</v>
      </c>
      <c r="BE281" s="219">
        <v>27917484212.543301</v>
      </c>
      <c r="BF281" s="219">
        <v>28101809006.137199</v>
      </c>
      <c r="BG281" s="219">
        <v>28296808639.234501</v>
      </c>
      <c r="BH281" s="219">
        <v>28469266459.336201</v>
      </c>
      <c r="BI281" s="219">
        <v>28643560570.7845</v>
      </c>
      <c r="BJ281" s="219">
        <v>28831621250.822399</v>
      </c>
      <c r="BK281" s="219">
        <v>29013967991.125599</v>
      </c>
      <c r="BL281" s="219">
        <v>29187459355.168701</v>
      </c>
      <c r="BM281" s="219">
        <v>29469717899.0984</v>
      </c>
      <c r="BN281" s="219">
        <v>29469717899.0984</v>
      </c>
      <c r="BO281" s="219">
        <v>29689216346.449402</v>
      </c>
      <c r="BP281" s="219">
        <v>29905928353.248402</v>
      </c>
      <c r="BQ281" s="219">
        <v>30128630351.123699</v>
      </c>
      <c r="BR281" s="219">
        <v>30329912260.540501</v>
      </c>
      <c r="BS281" s="219">
        <v>30532135384.3965</v>
      </c>
      <c r="BT281" s="219">
        <v>30768901906.871201</v>
      </c>
      <c r="BU281" s="219">
        <v>31004186097.3055</v>
      </c>
      <c r="BV281" s="219">
        <v>31242737650.996101</v>
      </c>
      <c r="BW281" s="219">
        <v>31486641894.552101</v>
      </c>
      <c r="BX281" s="219">
        <v>31718625487.828899</v>
      </c>
      <c r="BY281" s="219">
        <v>31952696876.062</v>
      </c>
      <c r="BZ281" s="219">
        <v>32218476934.558601</v>
      </c>
      <c r="CA281" s="219">
        <v>32218476934.558601</v>
      </c>
      <c r="CB281" s="219">
        <v>32370080916.893799</v>
      </c>
      <c r="CC281" s="219">
        <v>32520107374.981602</v>
      </c>
      <c r="CD281" s="219">
        <v>32683518889.3601</v>
      </c>
      <c r="CE281" s="219">
        <v>32841954939.9744</v>
      </c>
      <c r="CF281" s="219">
        <v>33002283166.909801</v>
      </c>
      <c r="CG281" s="219">
        <v>33194180694.249802</v>
      </c>
      <c r="CH281" s="219">
        <v>33362604650.959999</v>
      </c>
      <c r="CI281" s="219">
        <v>33523097650.2868</v>
      </c>
      <c r="CJ281" s="219">
        <v>33687707533.0028</v>
      </c>
      <c r="CK281" s="219">
        <v>33851435493.516201</v>
      </c>
      <c r="CL281" s="219">
        <v>34015706993.341301</v>
      </c>
      <c r="CM281" s="219">
        <v>34207015283.969398</v>
      </c>
      <c r="CN281" s="219">
        <v>34207015283.969398</v>
      </c>
    </row>
    <row r="282" spans="1:92" x14ac:dyDescent="0.2">
      <c r="A282" s="224" t="s">
        <v>559</v>
      </c>
      <c r="B282" s="248"/>
      <c r="C282" s="248"/>
      <c r="D282" s="248"/>
      <c r="E282" s="248"/>
      <c r="F282" s="248"/>
      <c r="G282" s="248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48"/>
      <c r="U282" s="248"/>
      <c r="V282" s="248"/>
      <c r="W282" s="248"/>
      <c r="X282" s="248"/>
      <c r="Y282" s="248"/>
      <c r="Z282" s="248"/>
      <c r="AA282" s="248"/>
      <c r="AB282" s="219"/>
      <c r="AC282" s="219"/>
      <c r="AD282" s="219"/>
      <c r="AE282" s="219"/>
      <c r="AF282" s="219"/>
      <c r="AG282" s="219"/>
      <c r="AH282" s="219"/>
      <c r="AI282" s="219"/>
      <c r="AJ282" s="219"/>
      <c r="AK282" s="219"/>
      <c r="AL282" s="219"/>
      <c r="AM282" s="219"/>
      <c r="AN282" s="219"/>
      <c r="AO282" s="219"/>
      <c r="AP282" s="219"/>
      <c r="AQ282" s="219"/>
      <c r="AR282" s="219"/>
      <c r="AS282" s="219"/>
      <c r="AT282" s="219"/>
      <c r="AU282" s="219"/>
      <c r="AV282" s="219"/>
      <c r="AW282" s="219"/>
      <c r="AX282" s="219"/>
      <c r="AY282" s="219"/>
      <c r="AZ282" s="219"/>
      <c r="BA282" s="219"/>
      <c r="BB282" s="219"/>
      <c r="BC282" s="219"/>
      <c r="BD282" s="219"/>
      <c r="BE282" s="219"/>
      <c r="BF282" s="219"/>
      <c r="BG282" s="219"/>
      <c r="BH282" s="219"/>
      <c r="BI282" s="219"/>
      <c r="BJ282" s="219"/>
      <c r="BK282" s="219"/>
      <c r="BL282" s="219"/>
      <c r="BM282" s="219"/>
      <c r="BN282" s="219"/>
      <c r="BO282" s="219"/>
      <c r="BP282" s="219"/>
      <c r="BQ282" s="219"/>
      <c r="BR282" s="219"/>
      <c r="BS282" s="219"/>
      <c r="BT282" s="219"/>
      <c r="BU282" s="219"/>
      <c r="BV282" s="219"/>
      <c r="BW282" s="219"/>
      <c r="BX282" s="219"/>
      <c r="BY282" s="219"/>
      <c r="BZ282" s="219"/>
      <c r="CA282" s="219"/>
      <c r="CB282" s="219"/>
      <c r="CC282" s="219"/>
      <c r="CD282" s="219"/>
      <c r="CE282" s="219"/>
      <c r="CF282" s="219"/>
      <c r="CG282" s="219"/>
      <c r="CH282" s="219"/>
      <c r="CI282" s="219"/>
      <c r="CJ282" s="219"/>
      <c r="CK282" s="219"/>
      <c r="CL282" s="219"/>
      <c r="CM282" s="219"/>
      <c r="CN282" s="219"/>
    </row>
    <row r="283" spans="1:92" x14ac:dyDescent="0.2">
      <c r="A283" s="223" t="s">
        <v>560</v>
      </c>
      <c r="B283" s="248"/>
      <c r="C283" s="248"/>
      <c r="D283" s="248"/>
      <c r="E283" s="248"/>
      <c r="F283" s="248"/>
      <c r="G283" s="24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48"/>
      <c r="U283" s="248"/>
      <c r="V283" s="248"/>
      <c r="W283" s="248"/>
      <c r="X283" s="248"/>
      <c r="Y283" s="248"/>
      <c r="Z283" s="248"/>
      <c r="AA283" s="248"/>
      <c r="AB283" s="219"/>
      <c r="AC283" s="219"/>
      <c r="AD283" s="219"/>
      <c r="AE283" s="219"/>
      <c r="AF283" s="219"/>
      <c r="AG283" s="219"/>
      <c r="AH283" s="219"/>
      <c r="AI283" s="219"/>
      <c r="AJ283" s="219"/>
      <c r="AK283" s="219"/>
      <c r="AL283" s="219"/>
      <c r="AM283" s="219"/>
      <c r="AN283" s="219"/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9"/>
      <c r="AY283" s="219"/>
      <c r="AZ283" s="219"/>
      <c r="BA283" s="219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19"/>
      <c r="BL283" s="219"/>
      <c r="BM283" s="219"/>
      <c r="BN283" s="219"/>
      <c r="BO283" s="219"/>
      <c r="BP283" s="219"/>
      <c r="BQ283" s="219"/>
      <c r="BR283" s="219"/>
      <c r="BS283" s="219"/>
      <c r="BT283" s="219"/>
      <c r="BU283" s="219"/>
      <c r="BV283" s="219"/>
      <c r="BW283" s="219"/>
      <c r="BX283" s="219"/>
      <c r="BY283" s="219"/>
      <c r="BZ283" s="219"/>
      <c r="CA283" s="219"/>
      <c r="CB283" s="219"/>
      <c r="CC283" s="219"/>
      <c r="CD283" s="219"/>
      <c r="CE283" s="219"/>
      <c r="CF283" s="219"/>
      <c r="CG283" s="219"/>
      <c r="CH283" s="219"/>
      <c r="CI283" s="219"/>
      <c r="CJ283" s="219"/>
      <c r="CK283" s="219"/>
      <c r="CL283" s="219"/>
      <c r="CM283" s="219"/>
      <c r="CN283" s="219"/>
    </row>
    <row r="284" spans="1:92" x14ac:dyDescent="0.2">
      <c r="A284" s="224" t="s">
        <v>561</v>
      </c>
      <c r="B284" s="248"/>
      <c r="C284" s="248"/>
      <c r="D284" s="248"/>
      <c r="E284" s="248"/>
      <c r="F284" s="248"/>
      <c r="G284" s="248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48"/>
      <c r="U284" s="248"/>
      <c r="V284" s="248"/>
      <c r="W284" s="248"/>
      <c r="X284" s="248"/>
      <c r="Y284" s="248"/>
      <c r="Z284" s="248"/>
      <c r="AA284" s="248"/>
      <c r="AB284" s="219">
        <v>235782330.39999899</v>
      </c>
      <c r="AC284" s="219">
        <v>235782330.39999899</v>
      </c>
      <c r="AD284" s="219">
        <v>235782330.39999899</v>
      </c>
      <c r="AE284" s="219">
        <v>235782330.39999899</v>
      </c>
      <c r="AF284" s="219">
        <v>235782330.39999899</v>
      </c>
      <c r="AG284" s="219">
        <v>235782330.39999899</v>
      </c>
      <c r="AH284" s="219">
        <v>235782330.39999899</v>
      </c>
      <c r="AI284" s="219">
        <v>235782330.39999899</v>
      </c>
      <c r="AJ284" s="219">
        <v>235782330.39999899</v>
      </c>
      <c r="AK284" s="219">
        <v>235782330.39999899</v>
      </c>
      <c r="AL284" s="219">
        <v>235782330.39999899</v>
      </c>
      <c r="AM284" s="219">
        <v>235782330.39999899</v>
      </c>
      <c r="AN284" s="219">
        <v>235782330.39999899</v>
      </c>
      <c r="AO284" s="219">
        <v>235782330.39999899</v>
      </c>
      <c r="AP284" s="219">
        <v>235782330.39999899</v>
      </c>
      <c r="AQ284" s="219">
        <v>235782330.39999899</v>
      </c>
      <c r="AR284" s="219">
        <v>235782330.39999899</v>
      </c>
      <c r="AS284" s="219">
        <v>235782330.39999899</v>
      </c>
      <c r="AT284" s="219">
        <v>235782330.39999899</v>
      </c>
      <c r="AU284" s="219">
        <v>235782330.39999899</v>
      </c>
      <c r="AV284" s="219">
        <v>235782330.39999899</v>
      </c>
      <c r="AW284" s="219">
        <v>235782330.39999899</v>
      </c>
      <c r="AX284" s="219">
        <v>235782330.39999899</v>
      </c>
      <c r="AY284" s="219">
        <v>235782330.39999899</v>
      </c>
      <c r="AZ284" s="219">
        <v>235782330.39999899</v>
      </c>
      <c r="BA284" s="219">
        <v>235782330.39999899</v>
      </c>
      <c r="BB284" s="219">
        <v>235782330.39999899</v>
      </c>
      <c r="BC284" s="219">
        <v>235782330.39999899</v>
      </c>
      <c r="BD284" s="219">
        <v>235782330.39999899</v>
      </c>
      <c r="BE284" s="219">
        <v>235782330.39999899</v>
      </c>
      <c r="BF284" s="219">
        <v>235782330.39999899</v>
      </c>
      <c r="BG284" s="219">
        <v>235782330.39999899</v>
      </c>
      <c r="BH284" s="219">
        <v>235782330.39999899</v>
      </c>
      <c r="BI284" s="219">
        <v>235782330.39999899</v>
      </c>
      <c r="BJ284" s="219">
        <v>235782330.39999899</v>
      </c>
      <c r="BK284" s="219">
        <v>235782330.39999899</v>
      </c>
      <c r="BL284" s="219">
        <v>235782330.39999899</v>
      </c>
      <c r="BM284" s="219">
        <v>235782330.39999899</v>
      </c>
      <c r="BN284" s="219">
        <v>235782330.39999899</v>
      </c>
      <c r="BO284" s="219">
        <v>235782330.39999899</v>
      </c>
      <c r="BP284" s="219">
        <v>235782330.39999899</v>
      </c>
      <c r="BQ284" s="219">
        <v>235782330.39999899</v>
      </c>
      <c r="BR284" s="219">
        <v>235782330.39999899</v>
      </c>
      <c r="BS284" s="219">
        <v>235782330.39999899</v>
      </c>
      <c r="BT284" s="219">
        <v>235782330.39999899</v>
      </c>
      <c r="BU284" s="219">
        <v>235782330.39999899</v>
      </c>
      <c r="BV284" s="219">
        <v>235782330.39999899</v>
      </c>
      <c r="BW284" s="219">
        <v>235782330.39999899</v>
      </c>
      <c r="BX284" s="219">
        <v>235782330.39999899</v>
      </c>
      <c r="BY284" s="219">
        <v>235782330.39999899</v>
      </c>
      <c r="BZ284" s="219">
        <v>235782330.39999899</v>
      </c>
      <c r="CA284" s="219">
        <v>235782330.39999899</v>
      </c>
      <c r="CB284" s="219">
        <v>235782330.39999899</v>
      </c>
      <c r="CC284" s="219">
        <v>235782330.39999899</v>
      </c>
      <c r="CD284" s="219">
        <v>235782330.39999899</v>
      </c>
      <c r="CE284" s="219">
        <v>235782330.39999899</v>
      </c>
      <c r="CF284" s="219">
        <v>235782330.39999899</v>
      </c>
      <c r="CG284" s="219">
        <v>235782330.39999899</v>
      </c>
      <c r="CH284" s="219">
        <v>235782330.39999899</v>
      </c>
      <c r="CI284" s="219">
        <v>235782330.39999899</v>
      </c>
      <c r="CJ284" s="219">
        <v>235782330.39999899</v>
      </c>
      <c r="CK284" s="219">
        <v>235782330.39999899</v>
      </c>
      <c r="CL284" s="219">
        <v>235782330.39999899</v>
      </c>
      <c r="CM284" s="219">
        <v>235782330.39999899</v>
      </c>
      <c r="CN284" s="219">
        <v>235782330.39999899</v>
      </c>
    </row>
    <row r="285" spans="1:92" x14ac:dyDescent="0.2">
      <c r="A285" s="224" t="s">
        <v>562</v>
      </c>
      <c r="B285" s="248"/>
      <c r="C285" s="248"/>
      <c r="D285" s="248"/>
      <c r="E285" s="248"/>
      <c r="F285" s="248"/>
      <c r="G285" s="248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48"/>
      <c r="U285" s="248"/>
      <c r="V285" s="248"/>
      <c r="W285" s="248"/>
      <c r="X285" s="248"/>
      <c r="Y285" s="248"/>
      <c r="Z285" s="248"/>
      <c r="AA285" s="248"/>
      <c r="AB285" s="219">
        <v>422472187.16000003</v>
      </c>
      <c r="AC285" s="219">
        <v>422472187.16000003</v>
      </c>
      <c r="AD285" s="219">
        <v>422472187.16000003</v>
      </c>
      <c r="AE285" s="219">
        <v>422472187.16000003</v>
      </c>
      <c r="AF285" s="219">
        <v>422472187.16000003</v>
      </c>
      <c r="AG285" s="219">
        <v>422472187.16000003</v>
      </c>
      <c r="AH285" s="219">
        <v>422472187.16000003</v>
      </c>
      <c r="AI285" s="219">
        <v>422472187.16000003</v>
      </c>
      <c r="AJ285" s="219">
        <v>422472187.16000003</v>
      </c>
      <c r="AK285" s="219">
        <v>422472187.16000003</v>
      </c>
      <c r="AL285" s="219">
        <v>422472187.16000003</v>
      </c>
      <c r="AM285" s="219">
        <v>422472187.16000003</v>
      </c>
      <c r="AN285" s="219">
        <v>422472187.16000003</v>
      </c>
      <c r="AO285" s="219">
        <v>422472187.16000003</v>
      </c>
      <c r="AP285" s="219">
        <v>422472187.16000003</v>
      </c>
      <c r="AQ285" s="219">
        <v>422472187.16000003</v>
      </c>
      <c r="AR285" s="219">
        <v>422472187.16000003</v>
      </c>
      <c r="AS285" s="219">
        <v>422472187.16000003</v>
      </c>
      <c r="AT285" s="219">
        <v>422472187.16000003</v>
      </c>
      <c r="AU285" s="219">
        <v>422472187.16000003</v>
      </c>
      <c r="AV285" s="219">
        <v>422472187.16000003</v>
      </c>
      <c r="AW285" s="219">
        <v>422472187.16000003</v>
      </c>
      <c r="AX285" s="219">
        <v>422472187.16000003</v>
      </c>
      <c r="AY285" s="219">
        <v>422472187.16000003</v>
      </c>
      <c r="AZ285" s="219">
        <v>422472187.16000003</v>
      </c>
      <c r="BA285" s="219">
        <v>422472187.16000003</v>
      </c>
      <c r="BB285" s="219">
        <v>422472187.16000003</v>
      </c>
      <c r="BC285" s="219">
        <v>422472187.16000003</v>
      </c>
      <c r="BD285" s="219">
        <v>422472187.16000003</v>
      </c>
      <c r="BE285" s="219">
        <v>422472187.16000003</v>
      </c>
      <c r="BF285" s="219">
        <v>422472187.16000003</v>
      </c>
      <c r="BG285" s="219">
        <v>422472187.16000003</v>
      </c>
      <c r="BH285" s="219">
        <v>422472187.16000003</v>
      </c>
      <c r="BI285" s="219">
        <v>422472187.16000003</v>
      </c>
      <c r="BJ285" s="219">
        <v>422472187.16000003</v>
      </c>
      <c r="BK285" s="219">
        <v>422472187.16000003</v>
      </c>
      <c r="BL285" s="219">
        <v>422472187.16000003</v>
      </c>
      <c r="BM285" s="219">
        <v>422472187.16000003</v>
      </c>
      <c r="BN285" s="219">
        <v>422472187.16000003</v>
      </c>
      <c r="BO285" s="219">
        <v>422472187.16000003</v>
      </c>
      <c r="BP285" s="219">
        <v>422472187.16000003</v>
      </c>
      <c r="BQ285" s="219">
        <v>422472187.16000003</v>
      </c>
      <c r="BR285" s="219">
        <v>422472187.16000003</v>
      </c>
      <c r="BS285" s="219">
        <v>422472187.16000003</v>
      </c>
      <c r="BT285" s="219">
        <v>422472187.16000003</v>
      </c>
      <c r="BU285" s="219">
        <v>422472187.16000003</v>
      </c>
      <c r="BV285" s="219">
        <v>422472187.16000003</v>
      </c>
      <c r="BW285" s="219">
        <v>422472187.16000003</v>
      </c>
      <c r="BX285" s="219">
        <v>422472187.16000003</v>
      </c>
      <c r="BY285" s="219">
        <v>422472187.16000003</v>
      </c>
      <c r="BZ285" s="219">
        <v>422472187.16000003</v>
      </c>
      <c r="CA285" s="219">
        <v>422472187.16000003</v>
      </c>
      <c r="CB285" s="219">
        <v>422472187.16000003</v>
      </c>
      <c r="CC285" s="219">
        <v>422472187.16000003</v>
      </c>
      <c r="CD285" s="219">
        <v>422472187.16000003</v>
      </c>
      <c r="CE285" s="219">
        <v>422472187.16000003</v>
      </c>
      <c r="CF285" s="219">
        <v>422472187.16000003</v>
      </c>
      <c r="CG285" s="219">
        <v>422472187.16000003</v>
      </c>
      <c r="CH285" s="219">
        <v>422472187.16000003</v>
      </c>
      <c r="CI285" s="219">
        <v>422472187.16000003</v>
      </c>
      <c r="CJ285" s="219">
        <v>422472187.16000003</v>
      </c>
      <c r="CK285" s="219">
        <v>422472187.16000003</v>
      </c>
      <c r="CL285" s="219">
        <v>422472187.16000003</v>
      </c>
      <c r="CM285" s="219">
        <v>422472187.16000003</v>
      </c>
      <c r="CN285" s="219">
        <v>422472187.16000003</v>
      </c>
    </row>
    <row r="286" spans="1:92" x14ac:dyDescent="0.2">
      <c r="A286" s="224" t="s">
        <v>563</v>
      </c>
      <c r="B286" s="248"/>
      <c r="C286" s="248"/>
      <c r="D286" s="248"/>
      <c r="E286" s="248"/>
      <c r="F286" s="248"/>
      <c r="G286" s="248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48"/>
      <c r="U286" s="248"/>
      <c r="V286" s="248"/>
      <c r="W286" s="248"/>
      <c r="X286" s="248"/>
      <c r="Y286" s="248"/>
      <c r="Z286" s="248"/>
      <c r="AA286" s="248"/>
      <c r="AB286" s="219">
        <v>0</v>
      </c>
      <c r="AC286" s="219">
        <v>0</v>
      </c>
      <c r="AD286" s="219">
        <v>0</v>
      </c>
      <c r="AE286" s="219">
        <v>0</v>
      </c>
      <c r="AF286" s="219">
        <v>0</v>
      </c>
      <c r="AG286" s="219">
        <v>0</v>
      </c>
      <c r="AH286" s="219">
        <v>0</v>
      </c>
      <c r="AI286" s="219">
        <v>0</v>
      </c>
      <c r="AJ286" s="219">
        <v>0</v>
      </c>
      <c r="AK286" s="219">
        <v>0</v>
      </c>
      <c r="AL286" s="219">
        <v>0</v>
      </c>
      <c r="AM286" s="219">
        <v>0</v>
      </c>
      <c r="AN286" s="219">
        <v>0</v>
      </c>
      <c r="AO286" s="219">
        <v>0</v>
      </c>
      <c r="AP286" s="219">
        <v>0</v>
      </c>
      <c r="AQ286" s="219">
        <v>0</v>
      </c>
      <c r="AR286" s="219">
        <v>0</v>
      </c>
      <c r="AS286" s="219">
        <v>0</v>
      </c>
      <c r="AT286" s="219">
        <v>0</v>
      </c>
      <c r="AU286" s="219">
        <v>0</v>
      </c>
      <c r="AV286" s="219">
        <v>0</v>
      </c>
      <c r="AW286" s="219">
        <v>0</v>
      </c>
      <c r="AX286" s="219">
        <v>0</v>
      </c>
      <c r="AY286" s="219">
        <v>0</v>
      </c>
      <c r="AZ286" s="219">
        <v>0</v>
      </c>
      <c r="BA286" s="219">
        <v>0</v>
      </c>
      <c r="BB286" s="219">
        <v>0</v>
      </c>
      <c r="BC286" s="219">
        <v>0</v>
      </c>
      <c r="BD286" s="219">
        <v>0</v>
      </c>
      <c r="BE286" s="219">
        <v>0</v>
      </c>
      <c r="BF286" s="219">
        <v>0</v>
      </c>
      <c r="BG286" s="219">
        <v>0</v>
      </c>
      <c r="BH286" s="219">
        <v>0</v>
      </c>
      <c r="BI286" s="219">
        <v>0</v>
      </c>
      <c r="BJ286" s="219">
        <v>0</v>
      </c>
      <c r="BK286" s="219">
        <v>0</v>
      </c>
      <c r="BL286" s="219">
        <v>0</v>
      </c>
      <c r="BM286" s="219">
        <v>0</v>
      </c>
      <c r="BN286" s="219">
        <v>0</v>
      </c>
      <c r="BO286" s="219">
        <v>0</v>
      </c>
      <c r="BP286" s="219">
        <v>0</v>
      </c>
      <c r="BQ286" s="219">
        <v>0</v>
      </c>
      <c r="BR286" s="219">
        <v>0</v>
      </c>
      <c r="BS286" s="219">
        <v>0</v>
      </c>
      <c r="BT286" s="219">
        <v>0</v>
      </c>
      <c r="BU286" s="219">
        <v>0</v>
      </c>
      <c r="BV286" s="219">
        <v>0</v>
      </c>
      <c r="BW286" s="219">
        <v>0</v>
      </c>
      <c r="BX286" s="219">
        <v>0</v>
      </c>
      <c r="BY286" s="219">
        <v>0</v>
      </c>
      <c r="BZ286" s="219">
        <v>0</v>
      </c>
      <c r="CA286" s="219">
        <v>0</v>
      </c>
      <c r="CB286" s="219">
        <v>0</v>
      </c>
      <c r="CC286" s="219">
        <v>0</v>
      </c>
      <c r="CD286" s="219">
        <v>0</v>
      </c>
      <c r="CE286" s="219">
        <v>0</v>
      </c>
      <c r="CF286" s="219">
        <v>0</v>
      </c>
      <c r="CG286" s="219">
        <v>0</v>
      </c>
      <c r="CH286" s="219">
        <v>0</v>
      </c>
      <c r="CI286" s="219">
        <v>0</v>
      </c>
      <c r="CJ286" s="219">
        <v>0</v>
      </c>
      <c r="CK286" s="219">
        <v>0</v>
      </c>
      <c r="CL286" s="219">
        <v>0</v>
      </c>
      <c r="CM286" s="219">
        <v>0</v>
      </c>
      <c r="CN286" s="219">
        <v>0</v>
      </c>
    </row>
    <row r="287" spans="1:92" x14ac:dyDescent="0.2">
      <c r="A287" s="224" t="s">
        <v>564</v>
      </c>
      <c r="B287" s="248"/>
      <c r="C287" s="248"/>
      <c r="D287" s="248"/>
      <c r="E287" s="248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48"/>
      <c r="U287" s="248"/>
      <c r="V287" s="248"/>
      <c r="W287" s="248"/>
      <c r="X287" s="248"/>
      <c r="Y287" s="248"/>
      <c r="Z287" s="248"/>
      <c r="AA287" s="248"/>
      <c r="AB287" s="219">
        <v>29136959.122307599</v>
      </c>
      <c r="AC287" s="219">
        <v>30516454.41</v>
      </c>
      <c r="AD287" s="219">
        <v>31895949.697692301</v>
      </c>
      <c r="AE287" s="219">
        <v>33275444.985384598</v>
      </c>
      <c r="AF287" s="219">
        <v>34654940.273076899</v>
      </c>
      <c r="AG287" s="219">
        <v>36034435.5607692</v>
      </c>
      <c r="AH287" s="219">
        <v>37413930.848461501</v>
      </c>
      <c r="AI287" s="219">
        <v>38793426.136153802</v>
      </c>
      <c r="AJ287" s="219">
        <v>40172921.423846103</v>
      </c>
      <c r="AK287" s="219">
        <v>41552416.711538397</v>
      </c>
      <c r="AL287" s="219">
        <v>42931911.999230698</v>
      </c>
      <c r="AM287" s="219">
        <v>43263724.819999903</v>
      </c>
      <c r="AN287" s="219">
        <v>43263724.819999903</v>
      </c>
      <c r="AO287" s="219">
        <v>43263724.819999903</v>
      </c>
      <c r="AP287" s="219">
        <v>43263724.819999903</v>
      </c>
      <c r="AQ287" s="219">
        <v>43263724.819999903</v>
      </c>
      <c r="AR287" s="219">
        <v>43263724.819999903</v>
      </c>
      <c r="AS287" s="219">
        <v>43263724.819999903</v>
      </c>
      <c r="AT287" s="219">
        <v>43263724.819999903</v>
      </c>
      <c r="AU287" s="219">
        <v>43263724.819999903</v>
      </c>
      <c r="AV287" s="219">
        <v>43263724.819999903</v>
      </c>
      <c r="AW287" s="219">
        <v>43263724.819999903</v>
      </c>
      <c r="AX287" s="219">
        <v>43263724.819999903</v>
      </c>
      <c r="AY287" s="219">
        <v>43263724.819999903</v>
      </c>
      <c r="AZ287" s="219">
        <v>43263724.819999903</v>
      </c>
      <c r="BA287" s="219">
        <v>43263724.819999903</v>
      </c>
      <c r="BB287" s="219">
        <v>43263724.819999903</v>
      </c>
      <c r="BC287" s="219">
        <v>43263724.819999903</v>
      </c>
      <c r="BD287" s="219">
        <v>43263724.819999903</v>
      </c>
      <c r="BE287" s="219">
        <v>43263724.819999903</v>
      </c>
      <c r="BF287" s="219">
        <v>43263724.819999903</v>
      </c>
      <c r="BG287" s="219">
        <v>43263724.819999903</v>
      </c>
      <c r="BH287" s="219">
        <v>43263724.819999903</v>
      </c>
      <c r="BI287" s="219">
        <v>43263724.819999903</v>
      </c>
      <c r="BJ287" s="219">
        <v>43263724.819999903</v>
      </c>
      <c r="BK287" s="219">
        <v>43263724.819999903</v>
      </c>
      <c r="BL287" s="219">
        <v>43263724.819999903</v>
      </c>
      <c r="BM287" s="219">
        <v>43263724.819999903</v>
      </c>
      <c r="BN287" s="219">
        <v>43263724.819999903</v>
      </c>
      <c r="BO287" s="219">
        <v>43263724.819999903</v>
      </c>
      <c r="BP287" s="219">
        <v>43263724.819999903</v>
      </c>
      <c r="BQ287" s="219">
        <v>43263724.819999903</v>
      </c>
      <c r="BR287" s="219">
        <v>43263724.819999903</v>
      </c>
      <c r="BS287" s="219">
        <v>43263724.819999903</v>
      </c>
      <c r="BT287" s="219">
        <v>43263724.819999903</v>
      </c>
      <c r="BU287" s="219">
        <v>43263724.819999903</v>
      </c>
      <c r="BV287" s="219">
        <v>43263724.819999903</v>
      </c>
      <c r="BW287" s="219">
        <v>43263724.819999903</v>
      </c>
      <c r="BX287" s="219">
        <v>43263724.819999903</v>
      </c>
      <c r="BY287" s="219">
        <v>43263724.819999903</v>
      </c>
      <c r="BZ287" s="219">
        <v>43263724.819999903</v>
      </c>
      <c r="CA287" s="219">
        <v>43263724.819999903</v>
      </c>
      <c r="CB287" s="219">
        <v>43263724.819999903</v>
      </c>
      <c r="CC287" s="219">
        <v>43263724.819999903</v>
      </c>
      <c r="CD287" s="219">
        <v>43263724.819999903</v>
      </c>
      <c r="CE287" s="219">
        <v>43263724.819999903</v>
      </c>
      <c r="CF287" s="219">
        <v>43263724.819999903</v>
      </c>
      <c r="CG287" s="219">
        <v>43263724.819999903</v>
      </c>
      <c r="CH287" s="219">
        <v>43263724.819999903</v>
      </c>
      <c r="CI287" s="219">
        <v>43263724.819999903</v>
      </c>
      <c r="CJ287" s="219">
        <v>43263724.819999903</v>
      </c>
      <c r="CK287" s="219">
        <v>43263724.819999903</v>
      </c>
      <c r="CL287" s="219">
        <v>43263724.819999903</v>
      </c>
      <c r="CM287" s="219">
        <v>43263724.819999903</v>
      </c>
      <c r="CN287" s="219">
        <v>43263724.819999903</v>
      </c>
    </row>
    <row r="288" spans="1:92" x14ac:dyDescent="0.2">
      <c r="A288" s="224" t="s">
        <v>565</v>
      </c>
      <c r="B288" s="248"/>
      <c r="C288" s="248"/>
      <c r="D288" s="248"/>
      <c r="E288" s="248"/>
      <c r="F288" s="248"/>
      <c r="G288" s="248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48"/>
      <c r="U288" s="248"/>
      <c r="V288" s="248"/>
      <c r="W288" s="248"/>
      <c r="X288" s="248"/>
      <c r="Y288" s="248"/>
      <c r="Z288" s="248"/>
      <c r="AA288" s="248"/>
      <c r="AB288" s="219">
        <v>28218804.895384599</v>
      </c>
      <c r="AC288" s="219">
        <v>27866171.298461501</v>
      </c>
      <c r="AD288" s="219">
        <v>27513537.701538399</v>
      </c>
      <c r="AE288" s="219">
        <v>27160904.104615301</v>
      </c>
      <c r="AF288" s="219">
        <v>26808270.5076923</v>
      </c>
      <c r="AG288" s="219">
        <v>26455636.910769202</v>
      </c>
      <c r="AH288" s="219">
        <v>26103003.3138461</v>
      </c>
      <c r="AI288" s="219">
        <v>25750369.716922998</v>
      </c>
      <c r="AJ288" s="219">
        <v>25397736.120000001</v>
      </c>
      <c r="AK288" s="219">
        <v>25397736.120000001</v>
      </c>
      <c r="AL288" s="219">
        <v>25397736.120000001</v>
      </c>
      <c r="AM288" s="219">
        <v>25397736.120000001</v>
      </c>
      <c r="AN288" s="219">
        <v>25397736.120000001</v>
      </c>
      <c r="AO288" s="219">
        <v>25397736.120000001</v>
      </c>
      <c r="AP288" s="219">
        <v>25397736.120000001</v>
      </c>
      <c r="AQ288" s="219">
        <v>25397736.120000001</v>
      </c>
      <c r="AR288" s="219">
        <v>25397736.120000001</v>
      </c>
      <c r="AS288" s="219">
        <v>25397736.120000001</v>
      </c>
      <c r="AT288" s="219">
        <v>25397736.120000001</v>
      </c>
      <c r="AU288" s="219">
        <v>25397736.120000001</v>
      </c>
      <c r="AV288" s="219">
        <v>25397736.120000001</v>
      </c>
      <c r="AW288" s="219">
        <v>25397736.120000001</v>
      </c>
      <c r="AX288" s="219">
        <v>25397736.120000001</v>
      </c>
      <c r="AY288" s="219">
        <v>25397736.120000001</v>
      </c>
      <c r="AZ288" s="219">
        <v>25397736.120000001</v>
      </c>
      <c r="BA288" s="219">
        <v>25397736.120000001</v>
      </c>
      <c r="BB288" s="219">
        <v>25397736.120000001</v>
      </c>
      <c r="BC288" s="219">
        <v>25397736.120000001</v>
      </c>
      <c r="BD288" s="219">
        <v>25397736.120000001</v>
      </c>
      <c r="BE288" s="219">
        <v>25397736.120000001</v>
      </c>
      <c r="BF288" s="219">
        <v>25397736.120000001</v>
      </c>
      <c r="BG288" s="219">
        <v>25397736.120000001</v>
      </c>
      <c r="BH288" s="219">
        <v>25397736.120000001</v>
      </c>
      <c r="BI288" s="219">
        <v>25397736.120000001</v>
      </c>
      <c r="BJ288" s="219">
        <v>25397736.120000001</v>
      </c>
      <c r="BK288" s="219">
        <v>25397736.120000001</v>
      </c>
      <c r="BL288" s="219">
        <v>25397736.120000001</v>
      </c>
      <c r="BM288" s="219">
        <v>25397736.120000001</v>
      </c>
      <c r="BN288" s="219">
        <v>25397736.120000001</v>
      </c>
      <c r="BO288" s="219">
        <v>25397736.120000001</v>
      </c>
      <c r="BP288" s="219">
        <v>25397736.120000001</v>
      </c>
      <c r="BQ288" s="219">
        <v>25397736.120000001</v>
      </c>
      <c r="BR288" s="219">
        <v>25397736.120000001</v>
      </c>
      <c r="BS288" s="219">
        <v>25397736.120000001</v>
      </c>
      <c r="BT288" s="219">
        <v>25397736.120000001</v>
      </c>
      <c r="BU288" s="219">
        <v>25397736.120000001</v>
      </c>
      <c r="BV288" s="219">
        <v>25397736.120000001</v>
      </c>
      <c r="BW288" s="219">
        <v>25397736.120000001</v>
      </c>
      <c r="BX288" s="219">
        <v>25397736.120000001</v>
      </c>
      <c r="BY288" s="219">
        <v>25397736.120000001</v>
      </c>
      <c r="BZ288" s="219">
        <v>25397736.120000001</v>
      </c>
      <c r="CA288" s="219">
        <v>25397736.120000001</v>
      </c>
      <c r="CB288" s="219">
        <v>25397736.120000001</v>
      </c>
      <c r="CC288" s="219">
        <v>25397736.120000001</v>
      </c>
      <c r="CD288" s="219">
        <v>25397736.120000001</v>
      </c>
      <c r="CE288" s="219">
        <v>25397736.120000001</v>
      </c>
      <c r="CF288" s="219">
        <v>25397736.120000001</v>
      </c>
      <c r="CG288" s="219">
        <v>25397736.120000001</v>
      </c>
      <c r="CH288" s="219">
        <v>25397736.120000001</v>
      </c>
      <c r="CI288" s="219">
        <v>25397736.120000001</v>
      </c>
      <c r="CJ288" s="219">
        <v>25397736.120000001</v>
      </c>
      <c r="CK288" s="219">
        <v>25397736.120000001</v>
      </c>
      <c r="CL288" s="219">
        <v>25397736.120000001</v>
      </c>
      <c r="CM288" s="219">
        <v>25397736.120000001</v>
      </c>
      <c r="CN288" s="219">
        <v>25397736.120000001</v>
      </c>
    </row>
    <row r="289" spans="1:92" x14ac:dyDescent="0.2">
      <c r="A289" s="224" t="s">
        <v>566</v>
      </c>
      <c r="B289" s="248"/>
      <c r="C289" s="248"/>
      <c r="D289" s="248"/>
      <c r="E289" s="248"/>
      <c r="F289" s="248"/>
      <c r="G289" s="248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48"/>
      <c r="U289" s="248"/>
      <c r="V289" s="248"/>
      <c r="W289" s="248"/>
      <c r="X289" s="248"/>
      <c r="Y289" s="248"/>
      <c r="Z289" s="248"/>
      <c r="AA289" s="248"/>
      <c r="AB289" s="219">
        <v>-2489592.16</v>
      </c>
      <c r="AC289" s="219">
        <v>-2489592.16</v>
      </c>
      <c r="AD289" s="219">
        <v>-2489592.16</v>
      </c>
      <c r="AE289" s="219">
        <v>-2489592.16</v>
      </c>
      <c r="AF289" s="219">
        <v>-2489592.16</v>
      </c>
      <c r="AG289" s="219">
        <v>-2489592.16</v>
      </c>
      <c r="AH289" s="219">
        <v>-2489592.16</v>
      </c>
      <c r="AI289" s="219">
        <v>-2489592.16</v>
      </c>
      <c r="AJ289" s="219">
        <v>-2489592.16</v>
      </c>
      <c r="AK289" s="219">
        <v>-2489592.16</v>
      </c>
      <c r="AL289" s="219">
        <v>-2489592.16</v>
      </c>
      <c r="AM289" s="219">
        <v>-2489592.16</v>
      </c>
      <c r="AN289" s="219">
        <v>-2489592.16</v>
      </c>
      <c r="AO289" s="219">
        <v>-2489592.16</v>
      </c>
      <c r="AP289" s="219">
        <v>-2489592.16</v>
      </c>
      <c r="AQ289" s="219">
        <v>-2489592.16</v>
      </c>
      <c r="AR289" s="219">
        <v>-2489592.16</v>
      </c>
      <c r="AS289" s="219">
        <v>-2489592.16</v>
      </c>
      <c r="AT289" s="219">
        <v>-2489592.16</v>
      </c>
      <c r="AU289" s="219">
        <v>-2489592.16</v>
      </c>
      <c r="AV289" s="219">
        <v>-2489592.16</v>
      </c>
      <c r="AW289" s="219">
        <v>-2489592.16</v>
      </c>
      <c r="AX289" s="219">
        <v>-2489592.16</v>
      </c>
      <c r="AY289" s="219">
        <v>-2489592.16</v>
      </c>
      <c r="AZ289" s="219">
        <v>-2489592.16</v>
      </c>
      <c r="BA289" s="219">
        <v>-2489592.16</v>
      </c>
      <c r="BB289" s="219">
        <v>-2489592.16</v>
      </c>
      <c r="BC289" s="219">
        <v>-2489592.16</v>
      </c>
      <c r="BD289" s="219">
        <v>-2489592.16</v>
      </c>
      <c r="BE289" s="219">
        <v>-2489592.16</v>
      </c>
      <c r="BF289" s="219">
        <v>-2489592.16</v>
      </c>
      <c r="BG289" s="219">
        <v>-2489592.16</v>
      </c>
      <c r="BH289" s="219">
        <v>-2489592.16</v>
      </c>
      <c r="BI289" s="219">
        <v>-2489592.16</v>
      </c>
      <c r="BJ289" s="219">
        <v>-2489592.16</v>
      </c>
      <c r="BK289" s="219">
        <v>-2489592.16</v>
      </c>
      <c r="BL289" s="219">
        <v>-2489592.16</v>
      </c>
      <c r="BM289" s="219">
        <v>-2489592.16</v>
      </c>
      <c r="BN289" s="219">
        <v>-2489592.16</v>
      </c>
      <c r="BO289" s="219">
        <v>-2489592.16</v>
      </c>
      <c r="BP289" s="219">
        <v>-2489592.16</v>
      </c>
      <c r="BQ289" s="219">
        <v>-2489592.16</v>
      </c>
      <c r="BR289" s="219">
        <v>-2489592.16</v>
      </c>
      <c r="BS289" s="219">
        <v>-2489592.16</v>
      </c>
      <c r="BT289" s="219">
        <v>-2489592.16</v>
      </c>
      <c r="BU289" s="219">
        <v>-2489592.16</v>
      </c>
      <c r="BV289" s="219">
        <v>-2489592.16</v>
      </c>
      <c r="BW289" s="219">
        <v>-2489592.16</v>
      </c>
      <c r="BX289" s="219">
        <v>-2489592.16</v>
      </c>
      <c r="BY289" s="219">
        <v>-2489592.16</v>
      </c>
      <c r="BZ289" s="219">
        <v>-2489592.16</v>
      </c>
      <c r="CA289" s="219">
        <v>-2489592.16</v>
      </c>
      <c r="CB289" s="219">
        <v>-2489592.16</v>
      </c>
      <c r="CC289" s="219">
        <v>-2489592.16</v>
      </c>
      <c r="CD289" s="219">
        <v>-2489592.16</v>
      </c>
      <c r="CE289" s="219">
        <v>-2489592.16</v>
      </c>
      <c r="CF289" s="219">
        <v>-2489592.16</v>
      </c>
      <c r="CG289" s="219">
        <v>-2489592.16</v>
      </c>
      <c r="CH289" s="219">
        <v>-2489592.16</v>
      </c>
      <c r="CI289" s="219">
        <v>-2489592.16</v>
      </c>
      <c r="CJ289" s="219">
        <v>-2489592.16</v>
      </c>
      <c r="CK289" s="219">
        <v>-2489592.16</v>
      </c>
      <c r="CL289" s="219">
        <v>-2489592.16</v>
      </c>
      <c r="CM289" s="219">
        <v>-2489592.16</v>
      </c>
      <c r="CN289" s="219">
        <v>-2489592.16</v>
      </c>
    </row>
    <row r="290" spans="1:92" x14ac:dyDescent="0.2">
      <c r="A290" s="224" t="s">
        <v>567</v>
      </c>
      <c r="B290" s="248"/>
      <c r="C290" s="248"/>
      <c r="D290" s="248"/>
      <c r="E290" s="248"/>
      <c r="F290" s="248"/>
      <c r="G290" s="248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48"/>
      <c r="U290" s="248"/>
      <c r="V290" s="248"/>
      <c r="W290" s="248"/>
      <c r="X290" s="248"/>
      <c r="Y290" s="248"/>
      <c r="Z290" s="248"/>
      <c r="AA290" s="248"/>
      <c r="AB290" s="219">
        <v>0</v>
      </c>
      <c r="AC290" s="219">
        <v>0</v>
      </c>
      <c r="AD290" s="219">
        <v>0</v>
      </c>
      <c r="AE290" s="219">
        <v>0</v>
      </c>
      <c r="AF290" s="219">
        <v>0</v>
      </c>
      <c r="AG290" s="219">
        <v>0</v>
      </c>
      <c r="AH290" s="219">
        <v>0</v>
      </c>
      <c r="AI290" s="219">
        <v>0</v>
      </c>
      <c r="AJ290" s="219">
        <v>0</v>
      </c>
      <c r="AK290" s="219">
        <v>0</v>
      </c>
      <c r="AL290" s="219">
        <v>0</v>
      </c>
      <c r="AM290" s="219">
        <v>0</v>
      </c>
      <c r="AN290" s="219">
        <v>0</v>
      </c>
      <c r="AO290" s="219">
        <v>0</v>
      </c>
      <c r="AP290" s="219">
        <v>0</v>
      </c>
      <c r="AQ290" s="219">
        <v>0</v>
      </c>
      <c r="AR290" s="219">
        <v>0</v>
      </c>
      <c r="AS290" s="219">
        <v>0</v>
      </c>
      <c r="AT290" s="219">
        <v>0</v>
      </c>
      <c r="AU290" s="219">
        <v>0</v>
      </c>
      <c r="AV290" s="219">
        <v>0</v>
      </c>
      <c r="AW290" s="219">
        <v>0</v>
      </c>
      <c r="AX290" s="219">
        <v>0</v>
      </c>
      <c r="AY290" s="219">
        <v>0</v>
      </c>
      <c r="AZ290" s="219">
        <v>0</v>
      </c>
      <c r="BA290" s="219">
        <v>0</v>
      </c>
      <c r="BB290" s="219">
        <v>0</v>
      </c>
      <c r="BC290" s="219">
        <v>0</v>
      </c>
      <c r="BD290" s="219">
        <v>0</v>
      </c>
      <c r="BE290" s="219">
        <v>0</v>
      </c>
      <c r="BF290" s="219">
        <v>0</v>
      </c>
      <c r="BG290" s="219">
        <v>0</v>
      </c>
      <c r="BH290" s="219">
        <v>0</v>
      </c>
      <c r="BI290" s="219">
        <v>0</v>
      </c>
      <c r="BJ290" s="219">
        <v>0</v>
      </c>
      <c r="BK290" s="219">
        <v>0</v>
      </c>
      <c r="BL290" s="219">
        <v>0</v>
      </c>
      <c r="BM290" s="219">
        <v>0</v>
      </c>
      <c r="BN290" s="219">
        <v>0</v>
      </c>
      <c r="BO290" s="219">
        <v>0</v>
      </c>
      <c r="BP290" s="219">
        <v>0</v>
      </c>
      <c r="BQ290" s="219">
        <v>0</v>
      </c>
      <c r="BR290" s="219">
        <v>0</v>
      </c>
      <c r="BS290" s="219">
        <v>0</v>
      </c>
      <c r="BT290" s="219">
        <v>0</v>
      </c>
      <c r="BU290" s="219">
        <v>0</v>
      </c>
      <c r="BV290" s="219">
        <v>0</v>
      </c>
      <c r="BW290" s="219">
        <v>0</v>
      </c>
      <c r="BX290" s="219">
        <v>0</v>
      </c>
      <c r="BY290" s="219">
        <v>0</v>
      </c>
      <c r="BZ290" s="219">
        <v>0</v>
      </c>
      <c r="CA290" s="219">
        <v>0</v>
      </c>
      <c r="CB290" s="219">
        <v>0</v>
      </c>
      <c r="CC290" s="219">
        <v>0</v>
      </c>
      <c r="CD290" s="219">
        <v>0</v>
      </c>
      <c r="CE290" s="219">
        <v>0</v>
      </c>
      <c r="CF290" s="219">
        <v>0</v>
      </c>
      <c r="CG290" s="219">
        <v>0</v>
      </c>
      <c r="CH290" s="219">
        <v>0</v>
      </c>
      <c r="CI290" s="219">
        <v>0</v>
      </c>
      <c r="CJ290" s="219">
        <v>0</v>
      </c>
      <c r="CK290" s="219">
        <v>0</v>
      </c>
      <c r="CL290" s="219">
        <v>0</v>
      </c>
      <c r="CM290" s="219">
        <v>0</v>
      </c>
      <c r="CN290" s="219">
        <v>0</v>
      </c>
    </row>
    <row r="291" spans="1:92" x14ac:dyDescent="0.2">
      <c r="A291" s="224" t="s">
        <v>568</v>
      </c>
      <c r="B291" s="248"/>
      <c r="C291" s="248"/>
      <c r="D291" s="248"/>
      <c r="E291" s="248"/>
      <c r="F291" s="248"/>
      <c r="G291" s="248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48"/>
      <c r="U291" s="248"/>
      <c r="V291" s="248"/>
      <c r="W291" s="248"/>
      <c r="X291" s="248"/>
      <c r="Y291" s="248"/>
      <c r="Z291" s="248"/>
      <c r="AA291" s="248"/>
      <c r="AB291" s="219">
        <v>0</v>
      </c>
      <c r="AC291" s="219">
        <v>0</v>
      </c>
      <c r="AD291" s="219">
        <v>0</v>
      </c>
      <c r="AE291" s="219">
        <v>0</v>
      </c>
      <c r="AF291" s="219">
        <v>0</v>
      </c>
      <c r="AG291" s="219">
        <v>0</v>
      </c>
      <c r="AH291" s="219">
        <v>0</v>
      </c>
      <c r="AI291" s="219">
        <v>0</v>
      </c>
      <c r="AJ291" s="219">
        <v>0</v>
      </c>
      <c r="AK291" s="219">
        <v>0</v>
      </c>
      <c r="AL291" s="219">
        <v>0</v>
      </c>
      <c r="AM291" s="219">
        <v>0</v>
      </c>
      <c r="AN291" s="219">
        <v>0</v>
      </c>
      <c r="AO291" s="219">
        <v>0</v>
      </c>
      <c r="AP291" s="219">
        <v>0</v>
      </c>
      <c r="AQ291" s="219">
        <v>0</v>
      </c>
      <c r="AR291" s="219">
        <v>0</v>
      </c>
      <c r="AS291" s="219">
        <v>0</v>
      </c>
      <c r="AT291" s="219">
        <v>0</v>
      </c>
      <c r="AU291" s="219">
        <v>0</v>
      </c>
      <c r="AV291" s="219">
        <v>0</v>
      </c>
      <c r="AW291" s="219">
        <v>0</v>
      </c>
      <c r="AX291" s="219">
        <v>0</v>
      </c>
      <c r="AY291" s="219">
        <v>0</v>
      </c>
      <c r="AZ291" s="219">
        <v>0</v>
      </c>
      <c r="BA291" s="219">
        <v>0</v>
      </c>
      <c r="BB291" s="219">
        <v>0</v>
      </c>
      <c r="BC291" s="219">
        <v>0</v>
      </c>
      <c r="BD291" s="219">
        <v>0</v>
      </c>
      <c r="BE291" s="219">
        <v>0</v>
      </c>
      <c r="BF291" s="219">
        <v>0</v>
      </c>
      <c r="BG291" s="219">
        <v>0</v>
      </c>
      <c r="BH291" s="219">
        <v>0</v>
      </c>
      <c r="BI291" s="219">
        <v>0</v>
      </c>
      <c r="BJ291" s="219">
        <v>0</v>
      </c>
      <c r="BK291" s="219">
        <v>0</v>
      </c>
      <c r="BL291" s="219">
        <v>0</v>
      </c>
      <c r="BM291" s="219">
        <v>0</v>
      </c>
      <c r="BN291" s="219">
        <v>0</v>
      </c>
      <c r="BO291" s="219">
        <v>0</v>
      </c>
      <c r="BP291" s="219">
        <v>0</v>
      </c>
      <c r="BQ291" s="219">
        <v>0</v>
      </c>
      <c r="BR291" s="219">
        <v>0</v>
      </c>
      <c r="BS291" s="219">
        <v>0</v>
      </c>
      <c r="BT291" s="219">
        <v>0</v>
      </c>
      <c r="BU291" s="219">
        <v>0</v>
      </c>
      <c r="BV291" s="219">
        <v>0</v>
      </c>
      <c r="BW291" s="219">
        <v>0</v>
      </c>
      <c r="BX291" s="219">
        <v>0</v>
      </c>
      <c r="BY291" s="219">
        <v>0</v>
      </c>
      <c r="BZ291" s="219">
        <v>0</v>
      </c>
      <c r="CA291" s="219">
        <v>0</v>
      </c>
      <c r="CB291" s="219">
        <v>0</v>
      </c>
      <c r="CC291" s="219">
        <v>0</v>
      </c>
      <c r="CD291" s="219">
        <v>0</v>
      </c>
      <c r="CE291" s="219">
        <v>0</v>
      </c>
      <c r="CF291" s="219">
        <v>0</v>
      </c>
      <c r="CG291" s="219">
        <v>0</v>
      </c>
      <c r="CH291" s="219">
        <v>0</v>
      </c>
      <c r="CI291" s="219">
        <v>0</v>
      </c>
      <c r="CJ291" s="219">
        <v>0</v>
      </c>
      <c r="CK291" s="219">
        <v>0</v>
      </c>
      <c r="CL291" s="219">
        <v>0</v>
      </c>
      <c r="CM291" s="219">
        <v>0</v>
      </c>
      <c r="CN291" s="219">
        <v>0</v>
      </c>
    </row>
    <row r="292" spans="1:92" x14ac:dyDescent="0.2">
      <c r="A292" s="224" t="s">
        <v>569</v>
      </c>
      <c r="B292" s="248"/>
      <c r="C292" s="248"/>
      <c r="D292" s="248"/>
      <c r="E292" s="248"/>
      <c r="F292" s="248"/>
      <c r="G292" s="248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48"/>
      <c r="U292" s="248"/>
      <c r="V292" s="248"/>
      <c r="W292" s="248"/>
      <c r="X292" s="248"/>
      <c r="Y292" s="248"/>
      <c r="Z292" s="248"/>
      <c r="AA292" s="248"/>
      <c r="AB292" s="219">
        <v>0</v>
      </c>
      <c r="AC292" s="219">
        <v>0</v>
      </c>
      <c r="AD292" s="219">
        <v>0</v>
      </c>
      <c r="AE292" s="219">
        <v>0</v>
      </c>
      <c r="AF292" s="219">
        <v>0</v>
      </c>
      <c r="AG292" s="219">
        <v>0</v>
      </c>
      <c r="AH292" s="219">
        <v>0</v>
      </c>
      <c r="AI292" s="219">
        <v>0</v>
      </c>
      <c r="AJ292" s="219">
        <v>0</v>
      </c>
      <c r="AK292" s="219">
        <v>0</v>
      </c>
      <c r="AL292" s="219">
        <v>0</v>
      </c>
      <c r="AM292" s="219">
        <v>0</v>
      </c>
      <c r="AN292" s="219">
        <v>0</v>
      </c>
      <c r="AO292" s="219">
        <v>0</v>
      </c>
      <c r="AP292" s="219">
        <v>0</v>
      </c>
      <c r="AQ292" s="219">
        <v>0</v>
      </c>
      <c r="AR292" s="219">
        <v>0</v>
      </c>
      <c r="AS292" s="219">
        <v>0</v>
      </c>
      <c r="AT292" s="219">
        <v>0</v>
      </c>
      <c r="AU292" s="219">
        <v>0</v>
      </c>
      <c r="AV292" s="219">
        <v>0</v>
      </c>
      <c r="AW292" s="219">
        <v>0</v>
      </c>
      <c r="AX292" s="219">
        <v>0</v>
      </c>
      <c r="AY292" s="219">
        <v>0</v>
      </c>
      <c r="AZ292" s="219">
        <v>0</v>
      </c>
      <c r="BA292" s="219">
        <v>0</v>
      </c>
      <c r="BB292" s="219">
        <v>0</v>
      </c>
      <c r="BC292" s="219">
        <v>0</v>
      </c>
      <c r="BD292" s="219">
        <v>0</v>
      </c>
      <c r="BE292" s="219">
        <v>0</v>
      </c>
      <c r="BF292" s="219">
        <v>0</v>
      </c>
      <c r="BG292" s="219">
        <v>0</v>
      </c>
      <c r="BH292" s="219">
        <v>0</v>
      </c>
      <c r="BI292" s="219">
        <v>0</v>
      </c>
      <c r="BJ292" s="219">
        <v>0</v>
      </c>
      <c r="BK292" s="219">
        <v>0</v>
      </c>
      <c r="BL292" s="219">
        <v>0</v>
      </c>
      <c r="BM292" s="219">
        <v>0</v>
      </c>
      <c r="BN292" s="219">
        <v>0</v>
      </c>
      <c r="BO292" s="219">
        <v>0</v>
      </c>
      <c r="BP292" s="219">
        <v>0</v>
      </c>
      <c r="BQ292" s="219">
        <v>0</v>
      </c>
      <c r="BR292" s="219">
        <v>0</v>
      </c>
      <c r="BS292" s="219">
        <v>0</v>
      </c>
      <c r="BT292" s="219">
        <v>0</v>
      </c>
      <c r="BU292" s="219">
        <v>0</v>
      </c>
      <c r="BV292" s="219">
        <v>0</v>
      </c>
      <c r="BW292" s="219">
        <v>0</v>
      </c>
      <c r="BX292" s="219">
        <v>0</v>
      </c>
      <c r="BY292" s="219">
        <v>0</v>
      </c>
      <c r="BZ292" s="219">
        <v>0</v>
      </c>
      <c r="CA292" s="219">
        <v>0</v>
      </c>
      <c r="CB292" s="219">
        <v>0</v>
      </c>
      <c r="CC292" s="219">
        <v>0</v>
      </c>
      <c r="CD292" s="219">
        <v>0</v>
      </c>
      <c r="CE292" s="219">
        <v>0</v>
      </c>
      <c r="CF292" s="219">
        <v>0</v>
      </c>
      <c r="CG292" s="219">
        <v>0</v>
      </c>
      <c r="CH292" s="219">
        <v>0</v>
      </c>
      <c r="CI292" s="219">
        <v>0</v>
      </c>
      <c r="CJ292" s="219">
        <v>0</v>
      </c>
      <c r="CK292" s="219">
        <v>0</v>
      </c>
      <c r="CL292" s="219">
        <v>0</v>
      </c>
      <c r="CM292" s="219">
        <v>0</v>
      </c>
      <c r="CN292" s="219">
        <v>0</v>
      </c>
    </row>
    <row r="293" spans="1:92" x14ac:dyDescent="0.2">
      <c r="A293" s="224" t="s">
        <v>570</v>
      </c>
      <c r="B293" s="248"/>
      <c r="C293" s="248"/>
      <c r="D293" s="248"/>
      <c r="E293" s="248"/>
      <c r="F293" s="248"/>
      <c r="G293" s="248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48"/>
      <c r="U293" s="248"/>
      <c r="V293" s="248"/>
      <c r="W293" s="248"/>
      <c r="X293" s="248"/>
      <c r="Y293" s="248"/>
      <c r="Z293" s="248"/>
      <c r="AA293" s="248"/>
      <c r="AB293" s="219">
        <v>20325435.300000001</v>
      </c>
      <c r="AC293" s="219">
        <v>20325435.300000001</v>
      </c>
      <c r="AD293" s="219">
        <v>20325435.300000001</v>
      </c>
      <c r="AE293" s="219">
        <v>20325435.300000001</v>
      </c>
      <c r="AF293" s="219">
        <v>20325435.300000001</v>
      </c>
      <c r="AG293" s="219">
        <v>20325435.300000001</v>
      </c>
      <c r="AH293" s="219">
        <v>20325435.300000001</v>
      </c>
      <c r="AI293" s="219">
        <v>20325435.300000001</v>
      </c>
      <c r="AJ293" s="219">
        <v>20325435.300000001</v>
      </c>
      <c r="AK293" s="219">
        <v>20325435.300000001</v>
      </c>
      <c r="AL293" s="219">
        <v>20325435.300000001</v>
      </c>
      <c r="AM293" s="219">
        <v>20325435.300000001</v>
      </c>
      <c r="AN293" s="219">
        <v>20325435.300000001</v>
      </c>
      <c r="AO293" s="219">
        <v>20325435.300000001</v>
      </c>
      <c r="AP293" s="219">
        <v>20325435.300000001</v>
      </c>
      <c r="AQ293" s="219">
        <v>20325435.300000001</v>
      </c>
      <c r="AR293" s="219">
        <v>20325435.300000001</v>
      </c>
      <c r="AS293" s="219">
        <v>20325435.300000001</v>
      </c>
      <c r="AT293" s="219">
        <v>20325435.300000001</v>
      </c>
      <c r="AU293" s="219">
        <v>20325435.300000001</v>
      </c>
      <c r="AV293" s="219">
        <v>20325435.300000001</v>
      </c>
      <c r="AW293" s="219">
        <v>20325435.300000001</v>
      </c>
      <c r="AX293" s="219">
        <v>20325435.300000001</v>
      </c>
      <c r="AY293" s="219">
        <v>20325435.300000001</v>
      </c>
      <c r="AZ293" s="219">
        <v>20325435.300000001</v>
      </c>
      <c r="BA293" s="219">
        <v>20325435.300000001</v>
      </c>
      <c r="BB293" s="219">
        <v>20325435.300000001</v>
      </c>
      <c r="BC293" s="219">
        <v>20325435.300000001</v>
      </c>
      <c r="BD293" s="219">
        <v>20325435.300000001</v>
      </c>
      <c r="BE293" s="219">
        <v>20325435.300000001</v>
      </c>
      <c r="BF293" s="219">
        <v>20325435.300000001</v>
      </c>
      <c r="BG293" s="219">
        <v>20325435.300000001</v>
      </c>
      <c r="BH293" s="219">
        <v>20325435.300000001</v>
      </c>
      <c r="BI293" s="219">
        <v>20325435.300000001</v>
      </c>
      <c r="BJ293" s="219">
        <v>20325435.300000001</v>
      </c>
      <c r="BK293" s="219">
        <v>20325435.300000001</v>
      </c>
      <c r="BL293" s="219">
        <v>20325435.300000001</v>
      </c>
      <c r="BM293" s="219">
        <v>20325435.300000001</v>
      </c>
      <c r="BN293" s="219">
        <v>20325435.300000001</v>
      </c>
      <c r="BO293" s="219">
        <v>20325435.300000001</v>
      </c>
      <c r="BP293" s="219">
        <v>20325435.300000001</v>
      </c>
      <c r="BQ293" s="219">
        <v>20325435.300000001</v>
      </c>
      <c r="BR293" s="219">
        <v>20325435.300000001</v>
      </c>
      <c r="BS293" s="219">
        <v>20325435.300000001</v>
      </c>
      <c r="BT293" s="219">
        <v>20325435.300000001</v>
      </c>
      <c r="BU293" s="219">
        <v>20325435.300000001</v>
      </c>
      <c r="BV293" s="219">
        <v>20325435.300000001</v>
      </c>
      <c r="BW293" s="219">
        <v>20325435.300000001</v>
      </c>
      <c r="BX293" s="219">
        <v>20325435.300000001</v>
      </c>
      <c r="BY293" s="219">
        <v>20325435.300000001</v>
      </c>
      <c r="BZ293" s="219">
        <v>20325435.300000001</v>
      </c>
      <c r="CA293" s="219">
        <v>20325435.300000001</v>
      </c>
      <c r="CB293" s="219">
        <v>20325435.300000001</v>
      </c>
      <c r="CC293" s="219">
        <v>20325435.300000001</v>
      </c>
      <c r="CD293" s="219">
        <v>20325435.300000001</v>
      </c>
      <c r="CE293" s="219">
        <v>20325435.300000001</v>
      </c>
      <c r="CF293" s="219">
        <v>20325435.300000001</v>
      </c>
      <c r="CG293" s="219">
        <v>20325435.300000001</v>
      </c>
      <c r="CH293" s="219">
        <v>20325435.300000001</v>
      </c>
      <c r="CI293" s="219">
        <v>20325435.300000001</v>
      </c>
      <c r="CJ293" s="219">
        <v>20325435.300000001</v>
      </c>
      <c r="CK293" s="219">
        <v>20325435.300000001</v>
      </c>
      <c r="CL293" s="219">
        <v>20325435.300000001</v>
      </c>
      <c r="CM293" s="219">
        <v>20325435.300000001</v>
      </c>
      <c r="CN293" s="219">
        <v>20325435.300000001</v>
      </c>
    </row>
    <row r="294" spans="1:92" x14ac:dyDescent="0.2">
      <c r="A294" s="224" t="s">
        <v>571</v>
      </c>
      <c r="B294" s="248"/>
      <c r="C294" s="248"/>
      <c r="D294" s="248"/>
      <c r="E294" s="248"/>
      <c r="F294" s="248"/>
      <c r="G294" s="248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48"/>
      <c r="U294" s="248"/>
      <c r="V294" s="248"/>
      <c r="W294" s="248"/>
      <c r="X294" s="248"/>
      <c r="Y294" s="248"/>
      <c r="Z294" s="248"/>
      <c r="AA294" s="248"/>
      <c r="AB294" s="219">
        <v>0</v>
      </c>
      <c r="AC294" s="219">
        <v>0</v>
      </c>
      <c r="AD294" s="219">
        <v>0</v>
      </c>
      <c r="AE294" s="219">
        <v>0</v>
      </c>
      <c r="AF294" s="219">
        <v>0</v>
      </c>
      <c r="AG294" s="219">
        <v>0</v>
      </c>
      <c r="AH294" s="219">
        <v>0</v>
      </c>
      <c r="AI294" s="219">
        <v>0</v>
      </c>
      <c r="AJ294" s="219">
        <v>0</v>
      </c>
      <c r="AK294" s="219">
        <v>0</v>
      </c>
      <c r="AL294" s="219">
        <v>0</v>
      </c>
      <c r="AM294" s="219">
        <v>0</v>
      </c>
      <c r="AN294" s="219">
        <v>0</v>
      </c>
      <c r="AO294" s="219">
        <v>0</v>
      </c>
      <c r="AP294" s="219">
        <v>0</v>
      </c>
      <c r="AQ294" s="219">
        <v>0</v>
      </c>
      <c r="AR294" s="219">
        <v>0</v>
      </c>
      <c r="AS294" s="219">
        <v>0</v>
      </c>
      <c r="AT294" s="219">
        <v>0</v>
      </c>
      <c r="AU294" s="219">
        <v>0</v>
      </c>
      <c r="AV294" s="219">
        <v>0</v>
      </c>
      <c r="AW294" s="219">
        <v>0</v>
      </c>
      <c r="AX294" s="219">
        <v>0</v>
      </c>
      <c r="AY294" s="219">
        <v>0</v>
      </c>
      <c r="AZ294" s="219">
        <v>0</v>
      </c>
      <c r="BA294" s="219">
        <v>0</v>
      </c>
      <c r="BB294" s="219">
        <v>0</v>
      </c>
      <c r="BC294" s="219">
        <v>0</v>
      </c>
      <c r="BD294" s="219">
        <v>0</v>
      </c>
      <c r="BE294" s="219">
        <v>0</v>
      </c>
      <c r="BF294" s="219">
        <v>0</v>
      </c>
      <c r="BG294" s="219">
        <v>0</v>
      </c>
      <c r="BH294" s="219">
        <v>0</v>
      </c>
      <c r="BI294" s="219">
        <v>0</v>
      </c>
      <c r="BJ294" s="219">
        <v>0</v>
      </c>
      <c r="BK294" s="219">
        <v>0</v>
      </c>
      <c r="BL294" s="219">
        <v>0</v>
      </c>
      <c r="BM294" s="219">
        <v>0</v>
      </c>
      <c r="BN294" s="219">
        <v>0</v>
      </c>
      <c r="BO294" s="219">
        <v>0</v>
      </c>
      <c r="BP294" s="219">
        <v>0</v>
      </c>
      <c r="BQ294" s="219">
        <v>0</v>
      </c>
      <c r="BR294" s="219">
        <v>0</v>
      </c>
      <c r="BS294" s="219">
        <v>0</v>
      </c>
      <c r="BT294" s="219">
        <v>0</v>
      </c>
      <c r="BU294" s="219">
        <v>0</v>
      </c>
      <c r="BV294" s="219">
        <v>0</v>
      </c>
      <c r="BW294" s="219">
        <v>0</v>
      </c>
      <c r="BX294" s="219">
        <v>0</v>
      </c>
      <c r="BY294" s="219">
        <v>0</v>
      </c>
      <c r="BZ294" s="219">
        <v>0</v>
      </c>
      <c r="CA294" s="219">
        <v>0</v>
      </c>
      <c r="CB294" s="219">
        <v>0</v>
      </c>
      <c r="CC294" s="219">
        <v>0</v>
      </c>
      <c r="CD294" s="219">
        <v>0</v>
      </c>
      <c r="CE294" s="219">
        <v>0</v>
      </c>
      <c r="CF294" s="219">
        <v>0</v>
      </c>
      <c r="CG294" s="219">
        <v>0</v>
      </c>
      <c r="CH294" s="219">
        <v>0</v>
      </c>
      <c r="CI294" s="219">
        <v>0</v>
      </c>
      <c r="CJ294" s="219">
        <v>0</v>
      </c>
      <c r="CK294" s="219">
        <v>0</v>
      </c>
      <c r="CL294" s="219">
        <v>0</v>
      </c>
      <c r="CM294" s="219">
        <v>0</v>
      </c>
      <c r="CN294" s="219">
        <v>0</v>
      </c>
    </row>
    <row r="295" spans="1:92" x14ac:dyDescent="0.2">
      <c r="A295" s="224" t="s">
        <v>572</v>
      </c>
      <c r="B295" s="248"/>
      <c r="C295" s="248"/>
      <c r="D295" s="248"/>
      <c r="E295" s="248"/>
      <c r="F295" s="248"/>
      <c r="G295" s="248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48"/>
      <c r="U295" s="248"/>
      <c r="V295" s="248"/>
      <c r="W295" s="248"/>
      <c r="X295" s="248"/>
      <c r="Y295" s="248"/>
      <c r="Z295" s="248"/>
      <c r="AA295" s="248"/>
      <c r="AB295" s="219">
        <v>22260727.488461498</v>
      </c>
      <c r="AC295" s="219">
        <v>22255654.4115384</v>
      </c>
      <c r="AD295" s="219">
        <v>22250581.334615301</v>
      </c>
      <c r="AE295" s="219">
        <v>22245508.2576923</v>
      </c>
      <c r="AF295" s="219">
        <v>22240435.180769201</v>
      </c>
      <c r="AG295" s="219">
        <v>22235362.103846099</v>
      </c>
      <c r="AH295" s="219">
        <v>22230289.026923001</v>
      </c>
      <c r="AI295" s="219">
        <v>22225215.949999999</v>
      </c>
      <c r="AJ295" s="219">
        <v>22220142.873076901</v>
      </c>
      <c r="AK295" s="219">
        <v>22215069.796153799</v>
      </c>
      <c r="AL295" s="219">
        <v>22215015.949999899</v>
      </c>
      <c r="AM295" s="219">
        <v>22215015.949999899</v>
      </c>
      <c r="AN295" s="219">
        <v>22215015.949999899</v>
      </c>
      <c r="AO295" s="219">
        <v>22215015.949999899</v>
      </c>
      <c r="AP295" s="219">
        <v>22215015.949999899</v>
      </c>
      <c r="AQ295" s="219">
        <v>22215015.949999899</v>
      </c>
      <c r="AR295" s="219">
        <v>22215015.949999899</v>
      </c>
      <c r="AS295" s="219">
        <v>22215015.949999899</v>
      </c>
      <c r="AT295" s="219">
        <v>22215015.949999899</v>
      </c>
      <c r="AU295" s="219">
        <v>22215015.949999899</v>
      </c>
      <c r="AV295" s="219">
        <v>22215015.949999899</v>
      </c>
      <c r="AW295" s="219">
        <v>22215015.949999899</v>
      </c>
      <c r="AX295" s="219">
        <v>22215015.949999899</v>
      </c>
      <c r="AY295" s="219">
        <v>22215015.949999899</v>
      </c>
      <c r="AZ295" s="219">
        <v>22215015.949999899</v>
      </c>
      <c r="BA295" s="219">
        <v>22215015.949999899</v>
      </c>
      <c r="BB295" s="219">
        <v>22215015.949999899</v>
      </c>
      <c r="BC295" s="219">
        <v>22215015.949999899</v>
      </c>
      <c r="BD295" s="219">
        <v>22215015.949999899</v>
      </c>
      <c r="BE295" s="219">
        <v>22215015.949999899</v>
      </c>
      <c r="BF295" s="219">
        <v>22215015.949999899</v>
      </c>
      <c r="BG295" s="219">
        <v>22215015.949999899</v>
      </c>
      <c r="BH295" s="219">
        <v>22215015.949999899</v>
      </c>
      <c r="BI295" s="219">
        <v>22215015.949999899</v>
      </c>
      <c r="BJ295" s="219">
        <v>22215015.949999899</v>
      </c>
      <c r="BK295" s="219">
        <v>22215015.949999899</v>
      </c>
      <c r="BL295" s="219">
        <v>22215015.949999899</v>
      </c>
      <c r="BM295" s="219">
        <v>22215015.949999899</v>
      </c>
      <c r="BN295" s="219">
        <v>22215015.949999899</v>
      </c>
      <c r="BO295" s="219">
        <v>22215015.949999899</v>
      </c>
      <c r="BP295" s="219">
        <v>22215015.949999899</v>
      </c>
      <c r="BQ295" s="219">
        <v>22215015.949999899</v>
      </c>
      <c r="BR295" s="219">
        <v>22215015.949999899</v>
      </c>
      <c r="BS295" s="219">
        <v>22215015.949999899</v>
      </c>
      <c r="BT295" s="219">
        <v>22215015.949999899</v>
      </c>
      <c r="BU295" s="219">
        <v>22215015.949999899</v>
      </c>
      <c r="BV295" s="219">
        <v>22215015.949999899</v>
      </c>
      <c r="BW295" s="219">
        <v>22215015.949999899</v>
      </c>
      <c r="BX295" s="219">
        <v>22215015.949999899</v>
      </c>
      <c r="BY295" s="219">
        <v>22215015.949999899</v>
      </c>
      <c r="BZ295" s="219">
        <v>22215015.949999899</v>
      </c>
      <c r="CA295" s="219">
        <v>22215015.949999899</v>
      </c>
      <c r="CB295" s="219">
        <v>22215015.949999899</v>
      </c>
      <c r="CC295" s="219">
        <v>22215015.949999899</v>
      </c>
      <c r="CD295" s="219">
        <v>22215015.949999899</v>
      </c>
      <c r="CE295" s="219">
        <v>22215015.949999899</v>
      </c>
      <c r="CF295" s="219">
        <v>22215015.949999899</v>
      </c>
      <c r="CG295" s="219">
        <v>22215015.949999899</v>
      </c>
      <c r="CH295" s="219">
        <v>22215015.949999899</v>
      </c>
      <c r="CI295" s="219">
        <v>22215015.949999899</v>
      </c>
      <c r="CJ295" s="219">
        <v>22215015.949999899</v>
      </c>
      <c r="CK295" s="219">
        <v>22215015.949999899</v>
      </c>
      <c r="CL295" s="219">
        <v>22215015.949999899</v>
      </c>
      <c r="CM295" s="219">
        <v>22215015.949999899</v>
      </c>
      <c r="CN295" s="219">
        <v>22215015.949999899</v>
      </c>
    </row>
    <row r="296" spans="1:92" x14ac:dyDescent="0.2">
      <c r="A296" s="224" t="s">
        <v>573</v>
      </c>
      <c r="B296" s="248"/>
      <c r="C296" s="248"/>
      <c r="D296" s="248"/>
      <c r="E296" s="248"/>
      <c r="F296" s="248"/>
      <c r="G296" s="248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48"/>
      <c r="U296" s="248"/>
      <c r="V296" s="248"/>
      <c r="W296" s="248"/>
      <c r="X296" s="248"/>
      <c r="Y296" s="248"/>
      <c r="Z296" s="248"/>
      <c r="AA296" s="248"/>
      <c r="AB296" s="219">
        <v>4.0000000008149001</v>
      </c>
      <c r="AC296" s="219">
        <v>4.0000000008149001</v>
      </c>
      <c r="AD296" s="219">
        <v>4.0000000008149001</v>
      </c>
      <c r="AE296" s="219">
        <v>4.0000000008149001</v>
      </c>
      <c r="AF296" s="219">
        <v>4.0000000008149001</v>
      </c>
      <c r="AG296" s="219">
        <v>4.0000000008149001</v>
      </c>
      <c r="AH296" s="219">
        <v>4.0000000008149001</v>
      </c>
      <c r="AI296" s="219">
        <v>4.0000000008149001</v>
      </c>
      <c r="AJ296" s="219">
        <v>4.0000000008149001</v>
      </c>
      <c r="AK296" s="219">
        <v>4.0000000008149001</v>
      </c>
      <c r="AL296" s="219">
        <v>4.0000000008149001</v>
      </c>
      <c r="AM296" s="219">
        <v>4.0000000008149001</v>
      </c>
      <c r="AN296" s="219">
        <v>4.0000000008149001</v>
      </c>
      <c r="AO296" s="219">
        <v>4.0000000008149001</v>
      </c>
      <c r="AP296" s="219">
        <v>4.0000000008149001</v>
      </c>
      <c r="AQ296" s="219">
        <v>4.0000000008149001</v>
      </c>
      <c r="AR296" s="219">
        <v>4.0000000008149001</v>
      </c>
      <c r="AS296" s="219">
        <v>4.0000000008149001</v>
      </c>
      <c r="AT296" s="219">
        <v>4.0000000008149001</v>
      </c>
      <c r="AU296" s="219">
        <v>4.0000000008149001</v>
      </c>
      <c r="AV296" s="219">
        <v>4.0000000008149001</v>
      </c>
      <c r="AW296" s="219">
        <v>4.0000000008149001</v>
      </c>
      <c r="AX296" s="219">
        <v>4.0000000008149001</v>
      </c>
      <c r="AY296" s="219">
        <v>4.0000000008149001</v>
      </c>
      <c r="AZ296" s="219">
        <v>4.0000000008149001</v>
      </c>
      <c r="BA296" s="219">
        <v>4.0000000008149001</v>
      </c>
      <c r="BB296" s="219">
        <v>4.0000000008149001</v>
      </c>
      <c r="BC296" s="219">
        <v>4.0000000008149001</v>
      </c>
      <c r="BD296" s="219">
        <v>4.0000000008149001</v>
      </c>
      <c r="BE296" s="219">
        <v>4.0000000008149001</v>
      </c>
      <c r="BF296" s="219">
        <v>4.0000000008149001</v>
      </c>
      <c r="BG296" s="219">
        <v>4.0000000008149001</v>
      </c>
      <c r="BH296" s="219">
        <v>4.0000000008149001</v>
      </c>
      <c r="BI296" s="219">
        <v>4.0000000008149001</v>
      </c>
      <c r="BJ296" s="219">
        <v>4.0000000008149001</v>
      </c>
      <c r="BK296" s="219">
        <v>4.0000000008149001</v>
      </c>
      <c r="BL296" s="219">
        <v>4.0000000008149001</v>
      </c>
      <c r="BM296" s="219">
        <v>4.0000000008149001</v>
      </c>
      <c r="BN296" s="219">
        <v>4.0000000008149001</v>
      </c>
      <c r="BO296" s="219">
        <v>4.0000000008149001</v>
      </c>
      <c r="BP296" s="219">
        <v>4.0000000008149001</v>
      </c>
      <c r="BQ296" s="219">
        <v>4.0000000008149001</v>
      </c>
      <c r="BR296" s="219">
        <v>4.0000000008149001</v>
      </c>
      <c r="BS296" s="219">
        <v>4.0000000008149001</v>
      </c>
      <c r="BT296" s="219">
        <v>4.0000000008149001</v>
      </c>
      <c r="BU296" s="219">
        <v>4.0000000008149001</v>
      </c>
      <c r="BV296" s="219">
        <v>4.0000000008149001</v>
      </c>
      <c r="BW296" s="219">
        <v>4.0000000008149001</v>
      </c>
      <c r="BX296" s="219">
        <v>4.0000000008149001</v>
      </c>
      <c r="BY296" s="219">
        <v>4.0000000008149001</v>
      </c>
      <c r="BZ296" s="219">
        <v>4.0000000008149001</v>
      </c>
      <c r="CA296" s="219">
        <v>4.0000000008149001</v>
      </c>
      <c r="CB296" s="219">
        <v>4.0000000008149001</v>
      </c>
      <c r="CC296" s="219">
        <v>4.0000000008149001</v>
      </c>
      <c r="CD296" s="219">
        <v>4.0000000008149001</v>
      </c>
      <c r="CE296" s="219">
        <v>4.0000000008149001</v>
      </c>
      <c r="CF296" s="219">
        <v>4.0000000008149001</v>
      </c>
      <c r="CG296" s="219">
        <v>4.0000000008149001</v>
      </c>
      <c r="CH296" s="219">
        <v>4.0000000008149001</v>
      </c>
      <c r="CI296" s="219">
        <v>4.0000000008149001</v>
      </c>
      <c r="CJ296" s="219">
        <v>4.0000000008149001</v>
      </c>
      <c r="CK296" s="219">
        <v>4.0000000008149001</v>
      </c>
      <c r="CL296" s="219">
        <v>4.0000000008149001</v>
      </c>
      <c r="CM296" s="219">
        <v>4.0000000008149001</v>
      </c>
      <c r="CN296" s="219">
        <v>4.0000000008149001</v>
      </c>
    </row>
    <row r="297" spans="1:92" x14ac:dyDescent="0.2">
      <c r="A297" s="224" t="s">
        <v>574</v>
      </c>
      <c r="B297" s="248"/>
      <c r="C297" s="248"/>
      <c r="D297" s="248"/>
      <c r="E297" s="248"/>
      <c r="F297" s="248"/>
      <c r="G297" s="248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48"/>
      <c r="U297" s="248"/>
      <c r="V297" s="248"/>
      <c r="W297" s="248"/>
      <c r="X297" s="248"/>
      <c r="Y297" s="248"/>
      <c r="Z297" s="248"/>
      <c r="AA297" s="248"/>
      <c r="AB297" s="219">
        <v>-1062.3076923076901</v>
      </c>
      <c r="AC297" s="219">
        <v>0</v>
      </c>
      <c r="AD297" s="219">
        <v>0</v>
      </c>
      <c r="AE297" s="219">
        <v>0</v>
      </c>
      <c r="AF297" s="219">
        <v>0</v>
      </c>
      <c r="AG297" s="219">
        <v>0</v>
      </c>
      <c r="AH297" s="219">
        <v>0</v>
      </c>
      <c r="AI297" s="219">
        <v>0</v>
      </c>
      <c r="AJ297" s="219">
        <v>0</v>
      </c>
      <c r="AK297" s="219">
        <v>0</v>
      </c>
      <c r="AL297" s="219">
        <v>0</v>
      </c>
      <c r="AM297" s="219">
        <v>0</v>
      </c>
      <c r="AN297" s="219">
        <v>0</v>
      </c>
      <c r="AO297" s="219">
        <v>0</v>
      </c>
      <c r="AP297" s="219">
        <v>0</v>
      </c>
      <c r="AQ297" s="219">
        <v>0</v>
      </c>
      <c r="AR297" s="219">
        <v>0</v>
      </c>
      <c r="AS297" s="219">
        <v>0</v>
      </c>
      <c r="AT297" s="219">
        <v>0</v>
      </c>
      <c r="AU297" s="219">
        <v>0</v>
      </c>
      <c r="AV297" s="219">
        <v>0</v>
      </c>
      <c r="AW297" s="219">
        <v>0</v>
      </c>
      <c r="AX297" s="219">
        <v>0</v>
      </c>
      <c r="AY297" s="219">
        <v>0</v>
      </c>
      <c r="AZ297" s="219">
        <v>0</v>
      </c>
      <c r="BA297" s="219">
        <v>0</v>
      </c>
      <c r="BB297" s="219">
        <v>0</v>
      </c>
      <c r="BC297" s="219">
        <v>0</v>
      </c>
      <c r="BD297" s="219">
        <v>0</v>
      </c>
      <c r="BE297" s="219">
        <v>0</v>
      </c>
      <c r="BF297" s="219">
        <v>0</v>
      </c>
      <c r="BG297" s="219">
        <v>0</v>
      </c>
      <c r="BH297" s="219">
        <v>0</v>
      </c>
      <c r="BI297" s="219">
        <v>0</v>
      </c>
      <c r="BJ297" s="219">
        <v>0</v>
      </c>
      <c r="BK297" s="219">
        <v>0</v>
      </c>
      <c r="BL297" s="219">
        <v>0</v>
      </c>
      <c r="BM297" s="219">
        <v>0</v>
      </c>
      <c r="BN297" s="219">
        <v>0</v>
      </c>
      <c r="BO297" s="219">
        <v>0</v>
      </c>
      <c r="BP297" s="219">
        <v>0</v>
      </c>
      <c r="BQ297" s="219">
        <v>0</v>
      </c>
      <c r="BR297" s="219">
        <v>0</v>
      </c>
      <c r="BS297" s="219">
        <v>0</v>
      </c>
      <c r="BT297" s="219">
        <v>0</v>
      </c>
      <c r="BU297" s="219">
        <v>0</v>
      </c>
      <c r="BV297" s="219">
        <v>0</v>
      </c>
      <c r="BW297" s="219">
        <v>0</v>
      </c>
      <c r="BX297" s="219">
        <v>0</v>
      </c>
      <c r="BY297" s="219">
        <v>0</v>
      </c>
      <c r="BZ297" s="219">
        <v>0</v>
      </c>
      <c r="CA297" s="219">
        <v>0</v>
      </c>
      <c r="CB297" s="219">
        <v>0</v>
      </c>
      <c r="CC297" s="219">
        <v>0</v>
      </c>
      <c r="CD297" s="219">
        <v>0</v>
      </c>
      <c r="CE297" s="219">
        <v>0</v>
      </c>
      <c r="CF297" s="219">
        <v>0</v>
      </c>
      <c r="CG297" s="219">
        <v>0</v>
      </c>
      <c r="CH297" s="219">
        <v>0</v>
      </c>
      <c r="CI297" s="219">
        <v>0</v>
      </c>
      <c r="CJ297" s="219">
        <v>0</v>
      </c>
      <c r="CK297" s="219">
        <v>0</v>
      </c>
      <c r="CL297" s="219">
        <v>0</v>
      </c>
      <c r="CM297" s="219">
        <v>0</v>
      </c>
      <c r="CN297" s="219">
        <v>0</v>
      </c>
    </row>
    <row r="298" spans="1:92" x14ac:dyDescent="0.2">
      <c r="A298" s="278" t="s">
        <v>575</v>
      </c>
      <c r="B298" s="248"/>
      <c r="C298" s="248"/>
      <c r="D298" s="248"/>
      <c r="E298" s="248"/>
      <c r="F298" s="248"/>
      <c r="G298" s="248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48"/>
      <c r="U298" s="248"/>
      <c r="V298" s="248"/>
      <c r="W298" s="248"/>
      <c r="X298" s="248"/>
      <c r="Y298" s="248"/>
      <c r="Z298" s="248"/>
      <c r="AA298" s="248"/>
      <c r="AB298" s="219">
        <v>-309750.09846153797</v>
      </c>
      <c r="AC298" s="219">
        <v>-463955.483076923</v>
      </c>
      <c r="AD298" s="219">
        <v>-618160.86769230699</v>
      </c>
      <c r="AE298" s="219">
        <v>-772366.25230769196</v>
      </c>
      <c r="AF298" s="219">
        <v>-926571.63692307705</v>
      </c>
      <c r="AG298" s="219">
        <v>-1080777.0215384599</v>
      </c>
      <c r="AH298" s="219">
        <v>-1234982.40615384</v>
      </c>
      <c r="AI298" s="219">
        <v>-1388518.12615384</v>
      </c>
      <c r="AJ298" s="219">
        <v>-1542053.84615384</v>
      </c>
      <c r="AK298" s="219">
        <v>-1696259.2307692301</v>
      </c>
      <c r="AL298" s="219">
        <v>-1850464.6153846099</v>
      </c>
      <c r="AM298" s="219">
        <v>-2004669.99999999</v>
      </c>
      <c r="AN298" s="219">
        <v>-2004669.99999999</v>
      </c>
      <c r="AO298" s="219">
        <v>-2004669.99999999</v>
      </c>
      <c r="AP298" s="219">
        <v>-2004669.99999999</v>
      </c>
      <c r="AQ298" s="219">
        <v>-2004669.99999999</v>
      </c>
      <c r="AR298" s="219">
        <v>-2004669.99999999</v>
      </c>
      <c r="AS298" s="219">
        <v>-2004669.99999999</v>
      </c>
      <c r="AT298" s="219">
        <v>-2004669.99999999</v>
      </c>
      <c r="AU298" s="219">
        <v>-2004669.99999999</v>
      </c>
      <c r="AV298" s="219">
        <v>-2004669.99999999</v>
      </c>
      <c r="AW298" s="219">
        <v>-2004669.99999999</v>
      </c>
      <c r="AX298" s="219">
        <v>-2004669.99999999</v>
      </c>
      <c r="AY298" s="219">
        <v>-2004669.99999999</v>
      </c>
      <c r="AZ298" s="219">
        <v>-2004669.99999999</v>
      </c>
      <c r="BA298" s="219">
        <v>-2004669.99999999</v>
      </c>
      <c r="BB298" s="219">
        <v>-2004669.99999999</v>
      </c>
      <c r="BC298" s="219">
        <v>-2004669.99999999</v>
      </c>
      <c r="BD298" s="219">
        <v>-2004669.99999999</v>
      </c>
      <c r="BE298" s="219">
        <v>-2004669.99999999</v>
      </c>
      <c r="BF298" s="219">
        <v>-2004669.99999999</v>
      </c>
      <c r="BG298" s="219">
        <v>-2004669.99999999</v>
      </c>
      <c r="BH298" s="219">
        <v>-2004669.99999999</v>
      </c>
      <c r="BI298" s="219">
        <v>-2004669.99999999</v>
      </c>
      <c r="BJ298" s="219">
        <v>-2004669.99999999</v>
      </c>
      <c r="BK298" s="219">
        <v>-2004669.99999999</v>
      </c>
      <c r="BL298" s="219">
        <v>-2004669.99999999</v>
      </c>
      <c r="BM298" s="219">
        <v>-2004669.99999999</v>
      </c>
      <c r="BN298" s="219">
        <v>-2004669.99999999</v>
      </c>
      <c r="BO298" s="219">
        <v>-2004669.99999999</v>
      </c>
      <c r="BP298" s="219">
        <v>-2004669.99999999</v>
      </c>
      <c r="BQ298" s="219">
        <v>-2004669.99999999</v>
      </c>
      <c r="BR298" s="219">
        <v>-2004669.99999999</v>
      </c>
      <c r="BS298" s="219">
        <v>-2004669.99999999</v>
      </c>
      <c r="BT298" s="219">
        <v>-2004669.99999999</v>
      </c>
      <c r="BU298" s="219">
        <v>-2004669.99999999</v>
      </c>
      <c r="BV298" s="219">
        <v>-2004669.99999999</v>
      </c>
      <c r="BW298" s="219">
        <v>-2004669.99999999</v>
      </c>
      <c r="BX298" s="219">
        <v>-2004669.99999999</v>
      </c>
      <c r="BY298" s="219">
        <v>-2004669.99999999</v>
      </c>
      <c r="BZ298" s="219">
        <v>-2004669.99999999</v>
      </c>
      <c r="CA298" s="219">
        <v>-2004669.99999999</v>
      </c>
      <c r="CB298" s="219">
        <v>-2004669.99999999</v>
      </c>
      <c r="CC298" s="219">
        <v>-2004669.99999999</v>
      </c>
      <c r="CD298" s="219">
        <v>-2004669.99999999</v>
      </c>
      <c r="CE298" s="219">
        <v>-2004669.99999999</v>
      </c>
      <c r="CF298" s="219">
        <v>-2004669.99999999</v>
      </c>
      <c r="CG298" s="219">
        <v>-2004669.99999999</v>
      </c>
      <c r="CH298" s="219">
        <v>-2004669.99999999</v>
      </c>
      <c r="CI298" s="219">
        <v>-2004669.99999999</v>
      </c>
      <c r="CJ298" s="219">
        <v>-2004669.99999999</v>
      </c>
      <c r="CK298" s="219">
        <v>-2004669.99999999</v>
      </c>
      <c r="CL298" s="219">
        <v>-2004669.99999999</v>
      </c>
      <c r="CM298" s="219">
        <v>-2004669.99999999</v>
      </c>
      <c r="CN298" s="219">
        <v>-2004669.99999999</v>
      </c>
    </row>
    <row r="299" spans="1:92" x14ac:dyDescent="0.2">
      <c r="A299" s="224" t="s">
        <v>576</v>
      </c>
      <c r="B299" s="248"/>
      <c r="C299" s="248"/>
      <c r="D299" s="248"/>
      <c r="E299" s="248"/>
      <c r="F299" s="248"/>
      <c r="G299" s="248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48"/>
      <c r="U299" s="248"/>
      <c r="V299" s="248"/>
      <c r="W299" s="248"/>
      <c r="X299" s="248"/>
      <c r="Y299" s="248"/>
      <c r="Z299" s="248"/>
      <c r="AA299" s="248"/>
      <c r="AB299" s="219">
        <v>0</v>
      </c>
      <c r="AC299" s="219">
        <v>0</v>
      </c>
      <c r="AD299" s="219">
        <v>0</v>
      </c>
      <c r="AE299" s="219">
        <v>0</v>
      </c>
      <c r="AF299" s="219">
        <v>0</v>
      </c>
      <c r="AG299" s="219">
        <v>0</v>
      </c>
      <c r="AH299" s="219">
        <v>0</v>
      </c>
      <c r="AI299" s="219">
        <v>0</v>
      </c>
      <c r="AJ299" s="219">
        <v>0</v>
      </c>
      <c r="AK299" s="219">
        <v>0</v>
      </c>
      <c r="AL299" s="219">
        <v>0</v>
      </c>
      <c r="AM299" s="219">
        <v>0</v>
      </c>
      <c r="AN299" s="219">
        <v>0</v>
      </c>
      <c r="AO299" s="219">
        <v>0</v>
      </c>
      <c r="AP299" s="219">
        <v>0</v>
      </c>
      <c r="AQ299" s="219">
        <v>0</v>
      </c>
      <c r="AR299" s="219">
        <v>0</v>
      </c>
      <c r="AS299" s="219">
        <v>0</v>
      </c>
      <c r="AT299" s="219">
        <v>0</v>
      </c>
      <c r="AU299" s="219">
        <v>0</v>
      </c>
      <c r="AV299" s="219">
        <v>0</v>
      </c>
      <c r="AW299" s="219">
        <v>0</v>
      </c>
      <c r="AX299" s="219">
        <v>0</v>
      </c>
      <c r="AY299" s="219">
        <v>0</v>
      </c>
      <c r="AZ299" s="219">
        <v>0</v>
      </c>
      <c r="BA299" s="219">
        <v>0</v>
      </c>
      <c r="BB299" s="219">
        <v>0</v>
      </c>
      <c r="BC299" s="219">
        <v>0</v>
      </c>
      <c r="BD299" s="219">
        <v>0</v>
      </c>
      <c r="BE299" s="219">
        <v>0</v>
      </c>
      <c r="BF299" s="219">
        <v>0</v>
      </c>
      <c r="BG299" s="219">
        <v>0</v>
      </c>
      <c r="BH299" s="219">
        <v>0</v>
      </c>
      <c r="BI299" s="219">
        <v>0</v>
      </c>
      <c r="BJ299" s="219">
        <v>0</v>
      </c>
      <c r="BK299" s="219">
        <v>0</v>
      </c>
      <c r="BL299" s="219">
        <v>0</v>
      </c>
      <c r="BM299" s="219">
        <v>0</v>
      </c>
      <c r="BN299" s="219">
        <v>0</v>
      </c>
      <c r="BO299" s="219">
        <v>0</v>
      </c>
      <c r="BP299" s="219">
        <v>0</v>
      </c>
      <c r="BQ299" s="219">
        <v>0</v>
      </c>
      <c r="BR299" s="219">
        <v>0</v>
      </c>
      <c r="BS299" s="219">
        <v>0</v>
      </c>
      <c r="BT299" s="219">
        <v>0</v>
      </c>
      <c r="BU299" s="219">
        <v>0</v>
      </c>
      <c r="BV299" s="219">
        <v>0</v>
      </c>
      <c r="BW299" s="219">
        <v>0</v>
      </c>
      <c r="BX299" s="219">
        <v>0</v>
      </c>
      <c r="BY299" s="219">
        <v>0</v>
      </c>
      <c r="BZ299" s="219">
        <v>0</v>
      </c>
      <c r="CA299" s="219">
        <v>0</v>
      </c>
      <c r="CB299" s="219">
        <v>0</v>
      </c>
      <c r="CC299" s="219">
        <v>0</v>
      </c>
      <c r="CD299" s="219">
        <v>0</v>
      </c>
      <c r="CE299" s="219">
        <v>0</v>
      </c>
      <c r="CF299" s="219">
        <v>0</v>
      </c>
      <c r="CG299" s="219">
        <v>0</v>
      </c>
      <c r="CH299" s="219">
        <v>0</v>
      </c>
      <c r="CI299" s="219">
        <v>0</v>
      </c>
      <c r="CJ299" s="219">
        <v>0</v>
      </c>
      <c r="CK299" s="219">
        <v>0</v>
      </c>
      <c r="CL299" s="219">
        <v>0</v>
      </c>
      <c r="CM299" s="219">
        <v>0</v>
      </c>
      <c r="CN299" s="219">
        <v>0</v>
      </c>
    </row>
    <row r="300" spans="1:92" x14ac:dyDescent="0.2">
      <c r="A300" s="223" t="s">
        <v>577</v>
      </c>
      <c r="B300" s="248"/>
      <c r="C300" s="248"/>
      <c r="D300" s="248"/>
      <c r="E300" s="248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8"/>
      <c r="W300" s="248"/>
      <c r="X300" s="248"/>
      <c r="Y300" s="248"/>
      <c r="Z300" s="248"/>
      <c r="AA300" s="248"/>
      <c r="AB300" s="219">
        <v>755396043.79999995</v>
      </c>
      <c r="AC300" s="219">
        <v>756264689.336923</v>
      </c>
      <c r="AD300" s="219">
        <v>757132272.56615305</v>
      </c>
      <c r="AE300" s="219">
        <v>757999855.79538405</v>
      </c>
      <c r="AF300" s="219">
        <v>758867439.02461505</v>
      </c>
      <c r="AG300" s="219">
        <v>759735022.25384605</v>
      </c>
      <c r="AH300" s="219">
        <v>760602605.48307705</v>
      </c>
      <c r="AI300" s="219">
        <v>761470858.37692297</v>
      </c>
      <c r="AJ300" s="219">
        <v>762339111.270769</v>
      </c>
      <c r="AK300" s="219">
        <v>763559328.09692299</v>
      </c>
      <c r="AL300" s="219">
        <v>764784564.15384603</v>
      </c>
      <c r="AM300" s="219">
        <v>764962171.59000003</v>
      </c>
      <c r="AN300" s="219">
        <v>764962171.59000003</v>
      </c>
      <c r="AO300" s="219">
        <v>764962171.59000003</v>
      </c>
      <c r="AP300" s="219">
        <v>764962171.59000003</v>
      </c>
      <c r="AQ300" s="219">
        <v>764962171.59000003</v>
      </c>
      <c r="AR300" s="219">
        <v>764962171.59000003</v>
      </c>
      <c r="AS300" s="219">
        <v>764962171.59000003</v>
      </c>
      <c r="AT300" s="219">
        <v>764962171.59000003</v>
      </c>
      <c r="AU300" s="219">
        <v>764962171.59000003</v>
      </c>
      <c r="AV300" s="219">
        <v>764962171.59000003</v>
      </c>
      <c r="AW300" s="219">
        <v>764962171.59000003</v>
      </c>
      <c r="AX300" s="219">
        <v>764962171.59000003</v>
      </c>
      <c r="AY300" s="219">
        <v>764962171.59000003</v>
      </c>
      <c r="AZ300" s="219">
        <v>764962171.59000003</v>
      </c>
      <c r="BA300" s="219">
        <v>764962171.59000003</v>
      </c>
      <c r="BB300" s="219">
        <v>764962171.59000003</v>
      </c>
      <c r="BC300" s="219">
        <v>764962171.59000003</v>
      </c>
      <c r="BD300" s="219">
        <v>764962171.59000003</v>
      </c>
      <c r="BE300" s="219">
        <v>764962171.59000003</v>
      </c>
      <c r="BF300" s="219">
        <v>764962171.59000003</v>
      </c>
      <c r="BG300" s="219">
        <v>764962171.59000003</v>
      </c>
      <c r="BH300" s="219">
        <v>764962171.59000003</v>
      </c>
      <c r="BI300" s="219">
        <v>764962171.59000003</v>
      </c>
      <c r="BJ300" s="219">
        <v>764962171.59000003</v>
      </c>
      <c r="BK300" s="219">
        <v>764962171.59000003</v>
      </c>
      <c r="BL300" s="219">
        <v>764962171.59000003</v>
      </c>
      <c r="BM300" s="219">
        <v>764962171.59000003</v>
      </c>
      <c r="BN300" s="219">
        <v>764962171.59000003</v>
      </c>
      <c r="BO300" s="219">
        <v>764962171.59000003</v>
      </c>
      <c r="BP300" s="219">
        <v>764962171.59000003</v>
      </c>
      <c r="BQ300" s="219">
        <v>764962171.59000003</v>
      </c>
      <c r="BR300" s="219">
        <v>764962171.59000003</v>
      </c>
      <c r="BS300" s="219">
        <v>764962171.59000003</v>
      </c>
      <c r="BT300" s="219">
        <v>764962171.59000003</v>
      </c>
      <c r="BU300" s="219">
        <v>764962171.59000003</v>
      </c>
      <c r="BV300" s="219">
        <v>764962171.59000003</v>
      </c>
      <c r="BW300" s="219">
        <v>764962171.59000003</v>
      </c>
      <c r="BX300" s="219">
        <v>764962171.59000003</v>
      </c>
      <c r="BY300" s="219">
        <v>764962171.59000003</v>
      </c>
      <c r="BZ300" s="219">
        <v>764962171.59000003</v>
      </c>
      <c r="CA300" s="219">
        <v>764962171.59000003</v>
      </c>
      <c r="CB300" s="219">
        <v>764962171.59000003</v>
      </c>
      <c r="CC300" s="219">
        <v>764962171.59000003</v>
      </c>
      <c r="CD300" s="219">
        <v>764962171.59000003</v>
      </c>
      <c r="CE300" s="219">
        <v>764962171.59000003</v>
      </c>
      <c r="CF300" s="219">
        <v>764962171.59000003</v>
      </c>
      <c r="CG300" s="219">
        <v>764962171.59000003</v>
      </c>
      <c r="CH300" s="219">
        <v>764962171.59000003</v>
      </c>
      <c r="CI300" s="219">
        <v>764962171.59000003</v>
      </c>
      <c r="CJ300" s="219">
        <v>764962171.59000003</v>
      </c>
      <c r="CK300" s="219">
        <v>764962171.59000003</v>
      </c>
      <c r="CL300" s="219">
        <v>764962171.59000003</v>
      </c>
      <c r="CM300" s="219">
        <v>764962171.59000003</v>
      </c>
      <c r="CN300" s="219">
        <v>764962171.59000003</v>
      </c>
    </row>
    <row r="301" spans="1:92" x14ac:dyDescent="0.2">
      <c r="A301" s="224" t="s">
        <v>578</v>
      </c>
      <c r="B301" s="248"/>
      <c r="C301" s="248"/>
      <c r="D301" s="248"/>
      <c r="E301" s="248"/>
      <c r="F301" s="248"/>
      <c r="G301" s="248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48"/>
      <c r="U301" s="248"/>
      <c r="V301" s="248"/>
      <c r="W301" s="248"/>
      <c r="X301" s="248"/>
      <c r="Y301" s="248"/>
      <c r="Z301" s="248"/>
      <c r="AA301" s="248"/>
      <c r="AB301" s="219"/>
      <c r="AC301" s="219"/>
      <c r="AD301" s="219"/>
      <c r="AE301" s="219"/>
      <c r="AF301" s="219"/>
      <c r="AG301" s="219"/>
      <c r="AH301" s="219"/>
      <c r="AI301" s="219"/>
      <c r="AJ301" s="219"/>
      <c r="AK301" s="219"/>
      <c r="AL301" s="219"/>
      <c r="AM301" s="219"/>
      <c r="AN301" s="219"/>
      <c r="AO301" s="219"/>
      <c r="AP301" s="219"/>
      <c r="AQ301" s="219"/>
      <c r="AR301" s="219"/>
      <c r="AS301" s="219"/>
      <c r="AT301" s="219"/>
      <c r="AU301" s="219"/>
      <c r="AV301" s="219"/>
      <c r="AW301" s="219"/>
      <c r="AX301" s="219"/>
      <c r="AY301" s="219"/>
      <c r="AZ301" s="219"/>
      <c r="BA301" s="219"/>
      <c r="BB301" s="219"/>
      <c r="BC301" s="219"/>
      <c r="BD301" s="219"/>
      <c r="BE301" s="219"/>
      <c r="BF301" s="219"/>
      <c r="BG301" s="219"/>
      <c r="BH301" s="219"/>
      <c r="BI301" s="219"/>
      <c r="BJ301" s="219"/>
      <c r="BK301" s="219"/>
      <c r="BL301" s="219"/>
      <c r="BM301" s="219"/>
      <c r="BN301" s="219"/>
      <c r="BO301" s="219"/>
      <c r="BP301" s="219"/>
      <c r="BQ301" s="219"/>
      <c r="BR301" s="219"/>
      <c r="BS301" s="219"/>
      <c r="BT301" s="219"/>
      <c r="BU301" s="219"/>
      <c r="BV301" s="219"/>
      <c r="BW301" s="219"/>
      <c r="BX301" s="219"/>
      <c r="BY301" s="219"/>
      <c r="BZ301" s="219"/>
      <c r="CA301" s="219"/>
      <c r="CB301" s="219"/>
      <c r="CC301" s="219"/>
      <c r="CD301" s="219"/>
      <c r="CE301" s="219"/>
      <c r="CF301" s="219"/>
      <c r="CG301" s="219"/>
      <c r="CH301" s="219"/>
      <c r="CI301" s="219"/>
      <c r="CJ301" s="219"/>
      <c r="CK301" s="219"/>
      <c r="CL301" s="219"/>
      <c r="CM301" s="219"/>
      <c r="CN301" s="219"/>
    </row>
    <row r="302" spans="1:92" x14ac:dyDescent="0.2">
      <c r="A302" s="224" t="s">
        <v>579</v>
      </c>
      <c r="B302" s="248"/>
      <c r="C302" s="248"/>
      <c r="D302" s="248"/>
      <c r="E302" s="248"/>
      <c r="F302" s="248"/>
      <c r="G302" s="248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48"/>
      <c r="U302" s="248"/>
      <c r="V302" s="248"/>
      <c r="W302" s="248"/>
      <c r="X302" s="248"/>
      <c r="Y302" s="248"/>
      <c r="Z302" s="248"/>
      <c r="AA302" s="248"/>
      <c r="AB302" s="219">
        <v>23905924374.838902</v>
      </c>
      <c r="AC302" s="219">
        <v>24044729495.437599</v>
      </c>
      <c r="AD302" s="219">
        <v>24217406689.6558</v>
      </c>
      <c r="AE302" s="219">
        <v>24394665855.705002</v>
      </c>
      <c r="AF302" s="219">
        <v>24582165488.987598</v>
      </c>
      <c r="AG302" s="219">
        <v>24770871036.004101</v>
      </c>
      <c r="AH302" s="219">
        <v>24941803726.314201</v>
      </c>
      <c r="AI302" s="219">
        <v>25108100838.2108</v>
      </c>
      <c r="AJ302" s="219">
        <v>25266718320.267101</v>
      </c>
      <c r="AK302" s="219">
        <v>25422620224.691101</v>
      </c>
      <c r="AL302" s="219">
        <v>25574364279.385899</v>
      </c>
      <c r="AM302" s="219">
        <v>25766353008.080799</v>
      </c>
      <c r="AN302" s="219">
        <v>25766353008.080799</v>
      </c>
      <c r="AO302" s="219">
        <v>25963805394.726898</v>
      </c>
      <c r="AP302" s="219">
        <v>26169394448.9856</v>
      </c>
      <c r="AQ302" s="219">
        <v>26376192299.124901</v>
      </c>
      <c r="AR302" s="219">
        <v>26544451325.016201</v>
      </c>
      <c r="AS302" s="219">
        <v>26705912087.857101</v>
      </c>
      <c r="AT302" s="219">
        <v>26875118782.058899</v>
      </c>
      <c r="AU302" s="219">
        <v>27036026782.230499</v>
      </c>
      <c r="AV302" s="219">
        <v>27194929314.197899</v>
      </c>
      <c r="AW302" s="219">
        <v>27359852949.3274</v>
      </c>
      <c r="AX302" s="219">
        <v>27529070388.0611</v>
      </c>
      <c r="AY302" s="219">
        <v>27702371085.6292</v>
      </c>
      <c r="AZ302" s="219">
        <v>27936880216.525501</v>
      </c>
      <c r="BA302" s="219">
        <v>27936880216.525501</v>
      </c>
      <c r="BB302" s="219">
        <v>28132333366.866798</v>
      </c>
      <c r="BC302" s="219">
        <v>28311346025.250999</v>
      </c>
      <c r="BD302" s="219">
        <v>28499564627.623699</v>
      </c>
      <c r="BE302" s="219">
        <v>28682446384.133301</v>
      </c>
      <c r="BF302" s="219">
        <v>28866771177.7272</v>
      </c>
      <c r="BG302" s="219">
        <v>29061770810.824501</v>
      </c>
      <c r="BH302" s="219">
        <v>29234228630.926201</v>
      </c>
      <c r="BI302" s="219">
        <v>29408522742.3745</v>
      </c>
      <c r="BJ302" s="219">
        <v>29596583422.412399</v>
      </c>
      <c r="BK302" s="219">
        <v>29778930162.715599</v>
      </c>
      <c r="BL302" s="219">
        <v>29952421526.758701</v>
      </c>
      <c r="BM302" s="219">
        <v>30234680070.6884</v>
      </c>
      <c r="BN302" s="219">
        <v>30234680070.6884</v>
      </c>
      <c r="BO302" s="219">
        <v>30454178518.039398</v>
      </c>
      <c r="BP302" s="219">
        <v>30670890524.838402</v>
      </c>
      <c r="BQ302" s="219">
        <v>30893592522.713699</v>
      </c>
      <c r="BR302" s="219">
        <v>31094874432.130501</v>
      </c>
      <c r="BS302" s="219">
        <v>31297097555.9865</v>
      </c>
      <c r="BT302" s="219">
        <v>31533864078.461201</v>
      </c>
      <c r="BU302" s="219">
        <v>31769148268.8955</v>
      </c>
      <c r="BV302" s="219">
        <v>32007699822.586102</v>
      </c>
      <c r="BW302" s="219">
        <v>32251604066.142101</v>
      </c>
      <c r="BX302" s="219">
        <v>32483587659.4189</v>
      </c>
      <c r="BY302" s="219">
        <v>32717659047.652</v>
      </c>
      <c r="BZ302" s="219">
        <v>32983439106.148602</v>
      </c>
      <c r="CA302" s="219">
        <v>32983439106.148602</v>
      </c>
      <c r="CB302" s="219">
        <v>33135043088.483799</v>
      </c>
      <c r="CC302" s="219">
        <v>33285069546.571602</v>
      </c>
      <c r="CD302" s="219">
        <v>33448481060.950199</v>
      </c>
      <c r="CE302" s="219">
        <v>33606917111.5644</v>
      </c>
      <c r="CF302" s="219">
        <v>33767245338.499802</v>
      </c>
      <c r="CG302" s="219">
        <v>33959142865.839802</v>
      </c>
      <c r="CH302" s="219">
        <v>34127566822.549999</v>
      </c>
      <c r="CI302" s="219">
        <v>34288059821.876801</v>
      </c>
      <c r="CJ302" s="219">
        <v>34452669704.592796</v>
      </c>
      <c r="CK302" s="219">
        <v>34616397665.106201</v>
      </c>
      <c r="CL302" s="219">
        <v>34780669164.931297</v>
      </c>
      <c r="CM302" s="219">
        <v>34971977455.559402</v>
      </c>
      <c r="CN302" s="219">
        <v>34971977455.559402</v>
      </c>
    </row>
    <row r="303" spans="1:92" x14ac:dyDescent="0.2">
      <c r="A303" s="224" t="s">
        <v>580</v>
      </c>
      <c r="B303" s="248"/>
      <c r="C303" s="248"/>
      <c r="D303" s="248"/>
      <c r="E303" s="248"/>
      <c r="F303" s="248"/>
      <c r="G303" s="248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48"/>
      <c r="U303" s="248"/>
      <c r="V303" s="248"/>
      <c r="W303" s="248"/>
      <c r="X303" s="248"/>
      <c r="Y303" s="248"/>
      <c r="Z303" s="248"/>
      <c r="AA303" s="248"/>
      <c r="AB303" s="219">
        <v>-55.8753893352471</v>
      </c>
      <c r="AC303" s="219">
        <v>-48.925389750645699</v>
      </c>
      <c r="AD303" s="219">
        <v>-43.436158448457697</v>
      </c>
      <c r="AE303" s="219">
        <v>-40.413850488571001</v>
      </c>
      <c r="AF303" s="219">
        <v>-33.076927638970801</v>
      </c>
      <c r="AG303" s="219">
        <v>-28.306159835595299</v>
      </c>
      <c r="AH303" s="219">
        <v>-21.583852286522198</v>
      </c>
      <c r="AI303" s="219">
        <v>-20.429237530781599</v>
      </c>
      <c r="AJ303" s="219">
        <v>-16.366930248645598</v>
      </c>
      <c r="AK303" s="219">
        <v>-12.590007426647</v>
      </c>
      <c r="AL303" s="219">
        <v>-6.73770102170797</v>
      </c>
      <c r="AM303" s="219">
        <v>-4.3600089848041499</v>
      </c>
      <c r="AN303" s="219">
        <v>-4.3600089848041499</v>
      </c>
      <c r="AO303" s="219">
        <v>-4.3600101310473196</v>
      </c>
      <c r="AP303" s="219">
        <v>-4.3600115638512804</v>
      </c>
      <c r="AQ303" s="219">
        <v>-4.3600127100944501</v>
      </c>
      <c r="AR303" s="219">
        <v>-4.3600129966552403</v>
      </c>
      <c r="AS303" s="219">
        <v>-4.3600150025807896</v>
      </c>
      <c r="AT303" s="219">
        <v>-4.3600161488239504</v>
      </c>
      <c r="AU303" s="219">
        <v>-4.3600158622631602</v>
      </c>
      <c r="AV303" s="219">
        <v>-4.3600175816279103</v>
      </c>
      <c r="AW303" s="219">
        <v>-4.3600181547494996</v>
      </c>
      <c r="AX303" s="219">
        <v>-4.3600193009926702</v>
      </c>
      <c r="AY303" s="219">
        <v>-4.3600210203574203</v>
      </c>
      <c r="AZ303" s="219">
        <v>-4.3600224531613803</v>
      </c>
      <c r="BA303" s="219">
        <v>-4.3600224531613803</v>
      </c>
      <c r="BB303" s="219">
        <v>-4.3600241725261402</v>
      </c>
      <c r="BC303" s="219">
        <v>-4.3600253187693001</v>
      </c>
      <c r="BD303" s="219">
        <v>-4.3600261784516796</v>
      </c>
      <c r="BE303" s="219">
        <v>-4.3600284709380199</v>
      </c>
      <c r="BF303" s="219">
        <v>-4.3600313365459398</v>
      </c>
      <c r="BG303" s="219">
        <v>-4.3600330559106899</v>
      </c>
      <c r="BH303" s="219">
        <v>-4.3600344887146498</v>
      </c>
      <c r="BI303" s="219">
        <v>-4.3600359215186097</v>
      </c>
      <c r="BJ303" s="219">
        <v>-4.3600370677617803</v>
      </c>
      <c r="BK303" s="219">
        <v>-4.3600393602481198</v>
      </c>
      <c r="BL303" s="219">
        <v>-4.3600405064912904</v>
      </c>
      <c r="BM303" s="219">
        <v>-4.3600425124168396</v>
      </c>
      <c r="BN303" s="219">
        <v>-4.3600425124168396</v>
      </c>
      <c r="BO303" s="219">
        <v>-4.3600445183423799</v>
      </c>
      <c r="BP303" s="219">
        <v>-4.3600462377071301</v>
      </c>
      <c r="BQ303" s="219">
        <v>-4.3600485301934704</v>
      </c>
      <c r="BR303" s="219">
        <v>-4.3600485301934704</v>
      </c>
      <c r="BS303" s="219">
        <v>-4.3600482436326802</v>
      </c>
      <c r="BT303" s="219">
        <v>-4.3600473839502998</v>
      </c>
      <c r="BU303" s="219">
        <v>-4.3600462377071301</v>
      </c>
      <c r="BV303" s="219">
        <v>-4.3600485301934704</v>
      </c>
      <c r="BW303" s="219">
        <v>-4.3600493898758499</v>
      </c>
      <c r="BX303" s="219">
        <v>-4.3600508226798098</v>
      </c>
      <c r="BY303" s="219">
        <v>-4.3600511092406</v>
      </c>
      <c r="BZ303" s="219">
        <v>-4.3600531151661501</v>
      </c>
      <c r="CA303" s="219">
        <v>-4.3600531151661501</v>
      </c>
      <c r="CB303" s="219">
        <v>-4.3600534017269403</v>
      </c>
      <c r="CC303" s="219">
        <v>-4.3600539748485199</v>
      </c>
      <c r="CD303" s="219">
        <v>-4.3600548345309003</v>
      </c>
      <c r="CE303" s="219">
        <v>-4.3600542614093101</v>
      </c>
      <c r="CF303" s="219">
        <v>-4.36005598077407</v>
      </c>
      <c r="CG303" s="219">
        <v>-4.3600582732604103</v>
      </c>
      <c r="CH303" s="219">
        <v>-4.3600597060643702</v>
      </c>
      <c r="CI303" s="219">
        <v>-4.3600617119899097</v>
      </c>
      <c r="CJ303" s="219">
        <v>-4.3600614254291203</v>
      </c>
      <c r="CK303" s="219">
        <v>-4.3600631447938696</v>
      </c>
      <c r="CL303" s="219">
        <v>-4.3600637179154598</v>
      </c>
      <c r="CM303" s="219">
        <v>-4.3600654372802099</v>
      </c>
      <c r="CN303" s="219">
        <v>-4.3600654372802099</v>
      </c>
    </row>
    <row r="304" spans="1:92" x14ac:dyDescent="0.2">
      <c r="A304" s="279" t="s">
        <v>581</v>
      </c>
      <c r="B304" s="248"/>
      <c r="C304" s="248"/>
      <c r="D304" s="248"/>
      <c r="E304" s="248"/>
      <c r="F304" s="248"/>
      <c r="G304" s="248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48"/>
      <c r="U304" s="248"/>
      <c r="V304" s="248"/>
      <c r="W304" s="248"/>
      <c r="X304" s="248"/>
      <c r="Y304" s="248"/>
      <c r="Z304" s="248"/>
      <c r="AA304" s="248"/>
      <c r="AB304" s="219">
        <v>23905924318.963501</v>
      </c>
      <c r="AC304" s="219">
        <v>24044729446.512199</v>
      </c>
      <c r="AD304" s="219">
        <v>24217406646.219601</v>
      </c>
      <c r="AE304" s="219">
        <v>24394665815.291199</v>
      </c>
      <c r="AF304" s="219">
        <v>24582165455.910702</v>
      </c>
      <c r="AG304" s="219">
        <v>24770871007.697899</v>
      </c>
      <c r="AH304" s="219">
        <v>24941803704.730301</v>
      </c>
      <c r="AI304" s="219">
        <v>25108100817.781502</v>
      </c>
      <c r="AJ304" s="219">
        <v>25266718303.9002</v>
      </c>
      <c r="AK304" s="219">
        <v>25422620212.101101</v>
      </c>
      <c r="AL304" s="219">
        <v>25574364272.648201</v>
      </c>
      <c r="AM304" s="219">
        <v>25766353003.720798</v>
      </c>
      <c r="AN304" s="219">
        <v>25766353003.720798</v>
      </c>
      <c r="AO304" s="219">
        <v>25963805390.366901</v>
      </c>
      <c r="AP304" s="219">
        <v>26169394444.625599</v>
      </c>
      <c r="AQ304" s="219">
        <v>26376192294.7649</v>
      </c>
      <c r="AR304" s="219">
        <v>26544451320.6562</v>
      </c>
      <c r="AS304" s="219">
        <v>26705912083.497002</v>
      </c>
      <c r="AT304" s="219">
        <v>26875118777.698898</v>
      </c>
      <c r="AU304" s="219">
        <v>27036026777.870499</v>
      </c>
      <c r="AV304" s="219">
        <v>27194929309.837799</v>
      </c>
      <c r="AW304" s="219">
        <v>27359852944.9674</v>
      </c>
      <c r="AX304" s="219">
        <v>27529070383.701099</v>
      </c>
      <c r="AY304" s="219">
        <v>27702371081.269199</v>
      </c>
      <c r="AZ304" s="219">
        <v>27936880212.165501</v>
      </c>
      <c r="BA304" s="219">
        <v>27936880212.165501</v>
      </c>
      <c r="BB304" s="219">
        <v>28132333362.506802</v>
      </c>
      <c r="BC304" s="219">
        <v>28311346020.890999</v>
      </c>
      <c r="BD304" s="219">
        <v>28499564623.263699</v>
      </c>
      <c r="BE304" s="219">
        <v>28682446379.7733</v>
      </c>
      <c r="BF304" s="219">
        <v>28866771173.367199</v>
      </c>
      <c r="BG304" s="219">
        <v>29061770806.4645</v>
      </c>
      <c r="BH304" s="219">
        <v>29234228626.5662</v>
      </c>
      <c r="BI304" s="219">
        <v>29408522738.0145</v>
      </c>
      <c r="BJ304" s="219">
        <v>29596583418.052299</v>
      </c>
      <c r="BK304" s="219">
        <v>29778930158.355598</v>
      </c>
      <c r="BL304" s="219">
        <v>29952421522.398701</v>
      </c>
      <c r="BM304" s="219">
        <v>30234680066.3283</v>
      </c>
      <c r="BN304" s="219">
        <v>30234680066.3283</v>
      </c>
      <c r="BO304" s="219">
        <v>30454178513.679401</v>
      </c>
      <c r="BP304" s="219">
        <v>30670890520.478401</v>
      </c>
      <c r="BQ304" s="219">
        <v>30893592518.3536</v>
      </c>
      <c r="BR304" s="219">
        <v>31094874427.7705</v>
      </c>
      <c r="BS304" s="219">
        <v>31297097551.6264</v>
      </c>
      <c r="BT304" s="219">
        <v>31533864074.1012</v>
      </c>
      <c r="BU304" s="219">
        <v>31769148264.5355</v>
      </c>
      <c r="BV304" s="219">
        <v>32007699818.226101</v>
      </c>
      <c r="BW304" s="219">
        <v>32251604061.782001</v>
      </c>
      <c r="BX304" s="219">
        <v>32483587655.058899</v>
      </c>
      <c r="BY304" s="219">
        <v>32717659043.292</v>
      </c>
      <c r="BZ304" s="219">
        <v>32983439101.788502</v>
      </c>
      <c r="CA304" s="219">
        <v>32983439101.788502</v>
      </c>
      <c r="CB304" s="219">
        <v>33135043084.123699</v>
      </c>
      <c r="CC304" s="219">
        <v>33285069542.211498</v>
      </c>
      <c r="CD304" s="219">
        <v>33448481056.590099</v>
      </c>
      <c r="CE304" s="219">
        <v>33606917107.204399</v>
      </c>
      <c r="CF304" s="219">
        <v>33767245334.139702</v>
      </c>
      <c r="CG304" s="219">
        <v>33959142861.479698</v>
      </c>
      <c r="CH304" s="219">
        <v>34127566818.189899</v>
      </c>
      <c r="CI304" s="219">
        <v>34288059817.5168</v>
      </c>
      <c r="CJ304" s="219">
        <v>34452669700.232697</v>
      </c>
      <c r="CK304" s="219">
        <v>34616397660.746101</v>
      </c>
      <c r="CL304" s="219">
        <v>34780669160.571198</v>
      </c>
      <c r="CM304" s="219">
        <v>34971977451.199303</v>
      </c>
      <c r="CN304" s="219">
        <v>34971977451.199303</v>
      </c>
    </row>
    <row r="305" spans="1:92" x14ac:dyDescent="0.2">
      <c r="A305" s="224" t="s">
        <v>582</v>
      </c>
      <c r="B305" s="248"/>
      <c r="C305" s="248"/>
      <c r="D305" s="248"/>
      <c r="E305" s="248"/>
      <c r="F305" s="248"/>
      <c r="G305" s="248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48"/>
      <c r="U305" s="248"/>
      <c r="V305" s="248"/>
      <c r="W305" s="248"/>
      <c r="X305" s="248"/>
      <c r="Y305" s="248"/>
      <c r="Z305" s="248"/>
      <c r="AA305" s="248"/>
      <c r="AB305" s="219"/>
      <c r="AC305" s="219"/>
      <c r="AD305" s="219"/>
      <c r="AE305" s="219"/>
      <c r="AF305" s="219"/>
      <c r="AG305" s="219"/>
      <c r="AH305" s="219"/>
      <c r="AI305" s="219"/>
      <c r="AJ305" s="219"/>
      <c r="AK305" s="219"/>
      <c r="AL305" s="219"/>
      <c r="AM305" s="219"/>
      <c r="AN305" s="219"/>
      <c r="AO305" s="219"/>
      <c r="AP305" s="219"/>
      <c r="AQ305" s="219"/>
      <c r="AR305" s="219"/>
      <c r="AS305" s="219"/>
      <c r="AT305" s="219"/>
      <c r="AU305" s="219"/>
      <c r="AV305" s="219"/>
      <c r="AW305" s="219"/>
      <c r="AX305" s="219"/>
      <c r="AY305" s="219"/>
      <c r="AZ305" s="219"/>
      <c r="BA305" s="219"/>
      <c r="BB305" s="219"/>
      <c r="BC305" s="219"/>
      <c r="BD305" s="219"/>
      <c r="BE305" s="219"/>
      <c r="BF305" s="219"/>
      <c r="BG305" s="219"/>
      <c r="BH305" s="219"/>
      <c r="BI305" s="219"/>
      <c r="BJ305" s="219"/>
      <c r="BK305" s="219"/>
      <c r="BL305" s="219"/>
      <c r="BM305" s="219"/>
      <c r="BN305" s="219"/>
      <c r="BO305" s="219"/>
      <c r="BP305" s="219"/>
      <c r="BQ305" s="219"/>
      <c r="BR305" s="219"/>
      <c r="BS305" s="219"/>
      <c r="BT305" s="219"/>
      <c r="BU305" s="219"/>
      <c r="BV305" s="219"/>
      <c r="BW305" s="219"/>
      <c r="BX305" s="219"/>
      <c r="BY305" s="219"/>
      <c r="BZ305" s="219"/>
      <c r="CA305" s="219"/>
      <c r="CB305" s="219"/>
      <c r="CC305" s="219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9"/>
    </row>
    <row r="306" spans="1:92" x14ac:dyDescent="0.2">
      <c r="A306" s="223" t="s">
        <v>583</v>
      </c>
      <c r="B306" s="248"/>
      <c r="C306" s="248"/>
      <c r="D306" s="248"/>
      <c r="E306" s="248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8"/>
      <c r="W306" s="248"/>
      <c r="X306" s="248"/>
      <c r="Y306" s="248"/>
      <c r="Z306" s="248"/>
      <c r="AA306" s="248"/>
      <c r="AB306" s="219"/>
      <c r="AC306" s="219"/>
      <c r="AD306" s="219"/>
      <c r="AE306" s="219"/>
      <c r="AF306" s="219"/>
      <c r="AG306" s="219"/>
      <c r="AH306" s="219"/>
      <c r="AI306" s="219"/>
      <c r="AJ306" s="219"/>
      <c r="AK306" s="219"/>
      <c r="AL306" s="219"/>
      <c r="AM306" s="219"/>
      <c r="AN306" s="219"/>
      <c r="AO306" s="219"/>
      <c r="AP306" s="219"/>
      <c r="AQ306" s="219"/>
      <c r="AR306" s="219"/>
      <c r="AS306" s="219"/>
      <c r="AT306" s="219"/>
      <c r="AU306" s="219"/>
      <c r="AV306" s="219"/>
      <c r="AW306" s="219"/>
      <c r="AX306" s="219"/>
      <c r="AY306" s="219"/>
      <c r="AZ306" s="219"/>
      <c r="BA306" s="219"/>
      <c r="BB306" s="219"/>
      <c r="BC306" s="219"/>
      <c r="BD306" s="219"/>
      <c r="BE306" s="219"/>
      <c r="BF306" s="219"/>
      <c r="BG306" s="219"/>
      <c r="BH306" s="219"/>
      <c r="BI306" s="219"/>
      <c r="BJ306" s="219"/>
      <c r="BK306" s="219"/>
      <c r="BL306" s="219"/>
      <c r="BM306" s="219"/>
      <c r="BN306" s="219"/>
      <c r="BO306" s="219"/>
      <c r="BP306" s="219"/>
      <c r="BQ306" s="219"/>
      <c r="BR306" s="219"/>
      <c r="BS306" s="219"/>
      <c r="BT306" s="219"/>
      <c r="BU306" s="219"/>
      <c r="BV306" s="219"/>
      <c r="BW306" s="219"/>
      <c r="BX306" s="219"/>
      <c r="BY306" s="219"/>
      <c r="BZ306" s="219"/>
      <c r="CA306" s="219"/>
      <c r="CB306" s="219"/>
      <c r="CC306" s="219"/>
      <c r="CD306" s="219"/>
      <c r="CE306" s="219"/>
      <c r="CF306" s="219"/>
      <c r="CG306" s="219"/>
      <c r="CH306" s="219"/>
      <c r="CI306" s="219"/>
      <c r="CJ306" s="219"/>
      <c r="CK306" s="219"/>
      <c r="CL306" s="219"/>
      <c r="CM306" s="219"/>
      <c r="CN306" s="219"/>
    </row>
    <row r="307" spans="1:92" x14ac:dyDescent="0.2">
      <c r="A307" s="224" t="s">
        <v>584</v>
      </c>
      <c r="B307" s="248"/>
      <c r="C307" s="248"/>
      <c r="D307" s="248"/>
      <c r="E307" s="248"/>
      <c r="F307" s="248"/>
      <c r="G307" s="248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48"/>
      <c r="U307" s="248"/>
      <c r="V307" s="248"/>
      <c r="W307" s="248"/>
      <c r="X307" s="248"/>
      <c r="Y307" s="248"/>
      <c r="Z307" s="248"/>
      <c r="AA307" s="248"/>
      <c r="AB307" s="219">
        <v>23150528331.038898</v>
      </c>
      <c r="AC307" s="219">
        <v>23288464806.1007</v>
      </c>
      <c r="AD307" s="219">
        <v>23460274417.0896</v>
      </c>
      <c r="AE307" s="219">
        <v>23636665999.909599</v>
      </c>
      <c r="AF307" s="219">
        <v>23823298049.963001</v>
      </c>
      <c r="AG307" s="219">
        <v>24011136013.750301</v>
      </c>
      <c r="AH307" s="219">
        <v>24181201120.8311</v>
      </c>
      <c r="AI307" s="219">
        <v>24346629979.833801</v>
      </c>
      <c r="AJ307" s="219">
        <v>24504379208.9963</v>
      </c>
      <c r="AK307" s="219">
        <v>24659060896.5942</v>
      </c>
      <c r="AL307" s="219">
        <v>24809579715.232101</v>
      </c>
      <c r="AM307" s="219">
        <v>25001390836.490799</v>
      </c>
      <c r="AN307" s="219">
        <v>25001390836.490799</v>
      </c>
      <c r="AO307" s="219">
        <v>25198843223.136902</v>
      </c>
      <c r="AP307" s="219">
        <v>25404432277.395599</v>
      </c>
      <c r="AQ307" s="219">
        <v>25611230127.534901</v>
      </c>
      <c r="AR307" s="219">
        <v>25779489153.426201</v>
      </c>
      <c r="AS307" s="219">
        <v>25940949916.267101</v>
      </c>
      <c r="AT307" s="219">
        <v>26110156610.468899</v>
      </c>
      <c r="AU307" s="219">
        <v>26271064610.640499</v>
      </c>
      <c r="AV307" s="219">
        <v>26429967142.607899</v>
      </c>
      <c r="AW307" s="219">
        <v>26594890777.7374</v>
      </c>
      <c r="AX307" s="219">
        <v>26764108216.4711</v>
      </c>
      <c r="AY307" s="219">
        <v>26937408914.0392</v>
      </c>
      <c r="AZ307" s="219">
        <v>27171918044.935501</v>
      </c>
      <c r="BA307" s="219">
        <v>27171918044.935501</v>
      </c>
      <c r="BB307" s="219">
        <v>27367371195.276798</v>
      </c>
      <c r="BC307" s="219">
        <v>27546383853.660999</v>
      </c>
      <c r="BD307" s="219">
        <v>27734602456.033699</v>
      </c>
      <c r="BE307" s="219">
        <v>27917484212.543301</v>
      </c>
      <c r="BF307" s="219">
        <v>28101809006.137199</v>
      </c>
      <c r="BG307" s="219">
        <v>28296808639.234501</v>
      </c>
      <c r="BH307" s="219">
        <v>28469266459.336201</v>
      </c>
      <c r="BI307" s="219">
        <v>28643560570.7845</v>
      </c>
      <c r="BJ307" s="219">
        <v>28831621250.822399</v>
      </c>
      <c r="BK307" s="219">
        <v>29013967991.125599</v>
      </c>
      <c r="BL307" s="219">
        <v>29187459355.168701</v>
      </c>
      <c r="BM307" s="219">
        <v>29469717899.0984</v>
      </c>
      <c r="BN307" s="219">
        <v>29469717899.0984</v>
      </c>
      <c r="BO307" s="219">
        <v>29689216346.449402</v>
      </c>
      <c r="BP307" s="219">
        <v>29905928353.248402</v>
      </c>
      <c r="BQ307" s="219">
        <v>30128630351.123699</v>
      </c>
      <c r="BR307" s="219">
        <v>30329912260.540501</v>
      </c>
      <c r="BS307" s="219">
        <v>30532135384.3965</v>
      </c>
      <c r="BT307" s="219">
        <v>30768901906.871201</v>
      </c>
      <c r="BU307" s="219">
        <v>31004186097.3055</v>
      </c>
      <c r="BV307" s="219">
        <v>31242737650.996101</v>
      </c>
      <c r="BW307" s="219">
        <v>31486641894.552101</v>
      </c>
      <c r="BX307" s="219">
        <v>31718625487.828999</v>
      </c>
      <c r="BY307" s="219">
        <v>31952696876.062</v>
      </c>
      <c r="BZ307" s="219">
        <v>32218476934.558601</v>
      </c>
      <c r="CA307" s="219">
        <v>32218476934.558601</v>
      </c>
      <c r="CB307" s="219">
        <v>32370080916.893799</v>
      </c>
      <c r="CC307" s="219">
        <v>32520107374.981602</v>
      </c>
      <c r="CD307" s="219">
        <v>32683518889.3601</v>
      </c>
      <c r="CE307" s="219">
        <v>32841954939.9744</v>
      </c>
      <c r="CF307" s="219">
        <v>33002283166.909801</v>
      </c>
      <c r="CG307" s="219">
        <v>33194180694.249802</v>
      </c>
      <c r="CH307" s="219">
        <v>33362604650.959999</v>
      </c>
      <c r="CI307" s="219">
        <v>33523097650.2868</v>
      </c>
      <c r="CJ307" s="219">
        <v>33687707533.0028</v>
      </c>
      <c r="CK307" s="219">
        <v>33851435493.516201</v>
      </c>
      <c r="CL307" s="219">
        <v>34015706993.341301</v>
      </c>
      <c r="CM307" s="219">
        <v>34207015283.969398</v>
      </c>
      <c r="CN307" s="219">
        <v>34207015283.969398</v>
      </c>
    </row>
    <row r="308" spans="1:92" x14ac:dyDescent="0.2">
      <c r="A308" s="224" t="s">
        <v>585</v>
      </c>
      <c r="B308" s="248"/>
      <c r="C308" s="248"/>
      <c r="D308" s="248"/>
      <c r="E308" s="248"/>
      <c r="F308" s="248"/>
      <c r="G308" s="248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48"/>
      <c r="U308" s="248"/>
      <c r="V308" s="248"/>
      <c r="W308" s="248"/>
      <c r="X308" s="248"/>
      <c r="Y308" s="248"/>
      <c r="Z308" s="248"/>
      <c r="AA308" s="248"/>
      <c r="AB308" s="219">
        <v>0</v>
      </c>
      <c r="AC308" s="219">
        <v>0</v>
      </c>
      <c r="AD308" s="219">
        <v>0</v>
      </c>
      <c r="AE308" s="219">
        <v>0</v>
      </c>
      <c r="AF308" s="219">
        <v>0</v>
      </c>
      <c r="AG308" s="219">
        <v>0</v>
      </c>
      <c r="AH308" s="219">
        <v>0</v>
      </c>
      <c r="AI308" s="219">
        <v>0</v>
      </c>
      <c r="AJ308" s="219">
        <v>0</v>
      </c>
      <c r="AK308" s="219">
        <v>0</v>
      </c>
      <c r="AL308" s="219">
        <v>0</v>
      </c>
      <c r="AM308" s="219">
        <v>0</v>
      </c>
      <c r="AN308" s="219">
        <v>0</v>
      </c>
      <c r="AO308" s="219">
        <v>0</v>
      </c>
      <c r="AP308" s="219">
        <v>0</v>
      </c>
      <c r="AQ308" s="219">
        <v>0</v>
      </c>
      <c r="AR308" s="219">
        <v>0</v>
      </c>
      <c r="AS308" s="219">
        <v>0</v>
      </c>
      <c r="AT308" s="219">
        <v>0</v>
      </c>
      <c r="AU308" s="219">
        <v>0</v>
      </c>
      <c r="AV308" s="219">
        <v>0</v>
      </c>
      <c r="AW308" s="219">
        <v>0</v>
      </c>
      <c r="AX308" s="219">
        <v>0</v>
      </c>
      <c r="AY308" s="219">
        <v>0</v>
      </c>
      <c r="AZ308" s="219">
        <v>0</v>
      </c>
      <c r="BA308" s="219">
        <v>0</v>
      </c>
      <c r="BB308" s="219">
        <v>0</v>
      </c>
      <c r="BC308" s="219">
        <v>0</v>
      </c>
      <c r="BD308" s="219">
        <v>0</v>
      </c>
      <c r="BE308" s="219">
        <v>0</v>
      </c>
      <c r="BF308" s="219">
        <v>0</v>
      </c>
      <c r="BG308" s="219">
        <v>0</v>
      </c>
      <c r="BH308" s="219">
        <v>0</v>
      </c>
      <c r="BI308" s="219">
        <v>0</v>
      </c>
      <c r="BJ308" s="219">
        <v>0</v>
      </c>
      <c r="BK308" s="219">
        <v>0</v>
      </c>
      <c r="BL308" s="219">
        <v>0</v>
      </c>
      <c r="BM308" s="219">
        <v>0</v>
      </c>
      <c r="BN308" s="219">
        <v>0</v>
      </c>
      <c r="BO308" s="219">
        <v>0</v>
      </c>
      <c r="BP308" s="219">
        <v>0</v>
      </c>
      <c r="BQ308" s="219">
        <v>0</v>
      </c>
      <c r="BR308" s="219">
        <v>0</v>
      </c>
      <c r="BS308" s="219">
        <v>0</v>
      </c>
      <c r="BT308" s="219">
        <v>0</v>
      </c>
      <c r="BU308" s="219">
        <v>0</v>
      </c>
      <c r="BV308" s="219">
        <v>0</v>
      </c>
      <c r="BW308" s="219">
        <v>0</v>
      </c>
      <c r="BX308" s="219">
        <v>0</v>
      </c>
      <c r="BY308" s="219">
        <v>0</v>
      </c>
      <c r="BZ308" s="219">
        <v>0</v>
      </c>
      <c r="CA308" s="219">
        <v>0</v>
      </c>
      <c r="CB308" s="219">
        <v>0</v>
      </c>
      <c r="CC308" s="219">
        <v>0</v>
      </c>
      <c r="CD308" s="219">
        <v>0</v>
      </c>
      <c r="CE308" s="219">
        <v>0</v>
      </c>
      <c r="CF308" s="219">
        <v>0</v>
      </c>
      <c r="CG308" s="219">
        <v>0</v>
      </c>
      <c r="CH308" s="219">
        <v>0</v>
      </c>
      <c r="CI308" s="219">
        <v>0</v>
      </c>
      <c r="CJ308" s="219">
        <v>0</v>
      </c>
      <c r="CK308" s="219">
        <v>0</v>
      </c>
      <c r="CL308" s="219">
        <v>0</v>
      </c>
      <c r="CM308" s="219">
        <v>0</v>
      </c>
      <c r="CN308" s="219">
        <v>0</v>
      </c>
    </row>
    <row r="309" spans="1:92" x14ac:dyDescent="0.2">
      <c r="A309" s="224" t="s">
        <v>586</v>
      </c>
      <c r="B309" s="248"/>
      <c r="C309" s="248"/>
      <c r="D309" s="248"/>
      <c r="E309" s="248"/>
      <c r="F309" s="248"/>
      <c r="G309" s="248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48"/>
      <c r="U309" s="248"/>
      <c r="V309" s="248"/>
      <c r="W309" s="248"/>
      <c r="X309" s="248"/>
      <c r="Y309" s="248"/>
      <c r="Z309" s="248"/>
      <c r="AA309" s="248"/>
      <c r="AB309" s="219">
        <v>-1062.3076923076901</v>
      </c>
      <c r="AC309" s="219">
        <v>0</v>
      </c>
      <c r="AD309" s="219">
        <v>0</v>
      </c>
      <c r="AE309" s="219">
        <v>0</v>
      </c>
      <c r="AF309" s="219">
        <v>0</v>
      </c>
      <c r="AG309" s="219">
        <v>0</v>
      </c>
      <c r="AH309" s="219">
        <v>0</v>
      </c>
      <c r="AI309" s="219">
        <v>0</v>
      </c>
      <c r="AJ309" s="219">
        <v>0</v>
      </c>
      <c r="AK309" s="219">
        <v>0</v>
      </c>
      <c r="AL309" s="219">
        <v>0</v>
      </c>
      <c r="AM309" s="219">
        <v>0</v>
      </c>
      <c r="AN309" s="219">
        <v>0</v>
      </c>
      <c r="AO309" s="219">
        <v>0</v>
      </c>
      <c r="AP309" s="219">
        <v>0</v>
      </c>
      <c r="AQ309" s="219">
        <v>0</v>
      </c>
      <c r="AR309" s="219">
        <v>0</v>
      </c>
      <c r="AS309" s="219">
        <v>0</v>
      </c>
      <c r="AT309" s="219">
        <v>0</v>
      </c>
      <c r="AU309" s="219">
        <v>0</v>
      </c>
      <c r="AV309" s="219">
        <v>0</v>
      </c>
      <c r="AW309" s="219">
        <v>0</v>
      </c>
      <c r="AX309" s="219">
        <v>0</v>
      </c>
      <c r="AY309" s="219">
        <v>0</v>
      </c>
      <c r="AZ309" s="219">
        <v>0</v>
      </c>
      <c r="BA309" s="219">
        <v>0</v>
      </c>
      <c r="BB309" s="219">
        <v>0</v>
      </c>
      <c r="BC309" s="219">
        <v>0</v>
      </c>
      <c r="BD309" s="219">
        <v>0</v>
      </c>
      <c r="BE309" s="219">
        <v>0</v>
      </c>
      <c r="BF309" s="219">
        <v>0</v>
      </c>
      <c r="BG309" s="219">
        <v>0</v>
      </c>
      <c r="BH309" s="219">
        <v>0</v>
      </c>
      <c r="BI309" s="219">
        <v>0</v>
      </c>
      <c r="BJ309" s="219">
        <v>0</v>
      </c>
      <c r="BK309" s="219">
        <v>0</v>
      </c>
      <c r="BL309" s="219">
        <v>0</v>
      </c>
      <c r="BM309" s="219">
        <v>0</v>
      </c>
      <c r="BN309" s="219">
        <v>0</v>
      </c>
      <c r="BO309" s="219">
        <v>0</v>
      </c>
      <c r="BP309" s="219">
        <v>0</v>
      </c>
      <c r="BQ309" s="219">
        <v>0</v>
      </c>
      <c r="BR309" s="219">
        <v>0</v>
      </c>
      <c r="BS309" s="219">
        <v>0</v>
      </c>
      <c r="BT309" s="219">
        <v>0</v>
      </c>
      <c r="BU309" s="219">
        <v>0</v>
      </c>
      <c r="BV309" s="219">
        <v>0</v>
      </c>
      <c r="BW309" s="219">
        <v>0</v>
      </c>
      <c r="BX309" s="219">
        <v>0</v>
      </c>
      <c r="BY309" s="219">
        <v>0</v>
      </c>
      <c r="BZ309" s="219">
        <v>0</v>
      </c>
      <c r="CA309" s="219">
        <v>0</v>
      </c>
      <c r="CB309" s="219">
        <v>0</v>
      </c>
      <c r="CC309" s="219">
        <v>0</v>
      </c>
      <c r="CD309" s="219">
        <v>0</v>
      </c>
      <c r="CE309" s="219">
        <v>0</v>
      </c>
      <c r="CF309" s="219">
        <v>0</v>
      </c>
      <c r="CG309" s="219">
        <v>0</v>
      </c>
      <c r="CH309" s="219">
        <v>0</v>
      </c>
      <c r="CI309" s="219">
        <v>0</v>
      </c>
      <c r="CJ309" s="219">
        <v>0</v>
      </c>
      <c r="CK309" s="219">
        <v>0</v>
      </c>
      <c r="CL309" s="219">
        <v>0</v>
      </c>
      <c r="CM309" s="219">
        <v>0</v>
      </c>
      <c r="CN309" s="219">
        <v>0</v>
      </c>
    </row>
    <row r="310" spans="1:92" x14ac:dyDescent="0.2">
      <c r="A310" s="224" t="s">
        <v>587</v>
      </c>
      <c r="B310" s="248"/>
      <c r="C310" s="248"/>
      <c r="D310" s="248"/>
      <c r="E310" s="248"/>
      <c r="F310" s="248"/>
      <c r="G310" s="248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48"/>
      <c r="U310" s="248"/>
      <c r="V310" s="248"/>
      <c r="W310" s="248"/>
      <c r="X310" s="248"/>
      <c r="Y310" s="248"/>
      <c r="Z310" s="248"/>
      <c r="AA310" s="248"/>
      <c r="AB310" s="219">
        <v>4.0000000008149001</v>
      </c>
      <c r="AC310" s="219">
        <v>4.0000000008149001</v>
      </c>
      <c r="AD310" s="219">
        <v>4.0000000008149001</v>
      </c>
      <c r="AE310" s="219">
        <v>4.0000000008149001</v>
      </c>
      <c r="AF310" s="219">
        <v>4.0000000008149001</v>
      </c>
      <c r="AG310" s="219">
        <v>4.0000000008149001</v>
      </c>
      <c r="AH310" s="219">
        <v>4.0000000008149001</v>
      </c>
      <c r="AI310" s="219">
        <v>4.0000000008149001</v>
      </c>
      <c r="AJ310" s="219">
        <v>4.0000000008149001</v>
      </c>
      <c r="AK310" s="219">
        <v>4.0000000008149001</v>
      </c>
      <c r="AL310" s="219">
        <v>4.0000000008149001</v>
      </c>
      <c r="AM310" s="219">
        <v>4.0000000008149001</v>
      </c>
      <c r="AN310" s="219">
        <v>4.0000000008149001</v>
      </c>
      <c r="AO310" s="219">
        <v>4.0000000008149001</v>
      </c>
      <c r="AP310" s="219">
        <v>4.0000000008149001</v>
      </c>
      <c r="AQ310" s="219">
        <v>4.0000000008149001</v>
      </c>
      <c r="AR310" s="219">
        <v>4.0000000008149001</v>
      </c>
      <c r="AS310" s="219">
        <v>4.0000000008149001</v>
      </c>
      <c r="AT310" s="219">
        <v>4.0000000008149001</v>
      </c>
      <c r="AU310" s="219">
        <v>4.0000000008149001</v>
      </c>
      <c r="AV310" s="219">
        <v>4.0000000008149001</v>
      </c>
      <c r="AW310" s="219">
        <v>4.0000000008149001</v>
      </c>
      <c r="AX310" s="219">
        <v>4.0000000008149001</v>
      </c>
      <c r="AY310" s="219">
        <v>4.0000000008149001</v>
      </c>
      <c r="AZ310" s="219">
        <v>4.0000000008149001</v>
      </c>
      <c r="BA310" s="219">
        <v>4.0000000008149001</v>
      </c>
      <c r="BB310" s="219">
        <v>4.0000000008149001</v>
      </c>
      <c r="BC310" s="219">
        <v>4.0000000008149001</v>
      </c>
      <c r="BD310" s="219">
        <v>4.0000000008149001</v>
      </c>
      <c r="BE310" s="219">
        <v>4.0000000008149001</v>
      </c>
      <c r="BF310" s="219">
        <v>4.0000000008149001</v>
      </c>
      <c r="BG310" s="219">
        <v>4.0000000008149001</v>
      </c>
      <c r="BH310" s="219">
        <v>4.0000000008149001</v>
      </c>
      <c r="BI310" s="219">
        <v>4.0000000008149001</v>
      </c>
      <c r="BJ310" s="219">
        <v>4.0000000008149001</v>
      </c>
      <c r="BK310" s="219">
        <v>4.0000000008149001</v>
      </c>
      <c r="BL310" s="219">
        <v>4.0000000008149001</v>
      </c>
      <c r="BM310" s="219">
        <v>4.0000000008149001</v>
      </c>
      <c r="BN310" s="219">
        <v>4.0000000008149001</v>
      </c>
      <c r="BO310" s="219">
        <v>4.0000000008149001</v>
      </c>
      <c r="BP310" s="219">
        <v>4.0000000008149001</v>
      </c>
      <c r="BQ310" s="219">
        <v>4.0000000008149001</v>
      </c>
      <c r="BR310" s="219">
        <v>4.0000000008149001</v>
      </c>
      <c r="BS310" s="219">
        <v>4.0000000008149001</v>
      </c>
      <c r="BT310" s="219">
        <v>4.0000000008149001</v>
      </c>
      <c r="BU310" s="219">
        <v>4.0000000008149001</v>
      </c>
      <c r="BV310" s="219">
        <v>4.0000000008149001</v>
      </c>
      <c r="BW310" s="219">
        <v>4.0000000008149001</v>
      </c>
      <c r="BX310" s="219">
        <v>4.0000000008149001</v>
      </c>
      <c r="BY310" s="219">
        <v>4.0000000008149001</v>
      </c>
      <c r="BZ310" s="219">
        <v>4.0000000008149001</v>
      </c>
      <c r="CA310" s="219">
        <v>4.0000000008149001</v>
      </c>
      <c r="CB310" s="219">
        <v>4.0000000008149001</v>
      </c>
      <c r="CC310" s="219">
        <v>4.0000000008149001</v>
      </c>
      <c r="CD310" s="219">
        <v>4.0000000008149001</v>
      </c>
      <c r="CE310" s="219">
        <v>4.0000000008149001</v>
      </c>
      <c r="CF310" s="219">
        <v>4.0000000008149001</v>
      </c>
      <c r="CG310" s="219">
        <v>4.0000000008149001</v>
      </c>
      <c r="CH310" s="219">
        <v>4.0000000008149001</v>
      </c>
      <c r="CI310" s="219">
        <v>4.0000000008149001</v>
      </c>
      <c r="CJ310" s="219">
        <v>4.0000000008149001</v>
      </c>
      <c r="CK310" s="219">
        <v>4.0000000008149001</v>
      </c>
      <c r="CL310" s="219">
        <v>4.0000000008149001</v>
      </c>
      <c r="CM310" s="219">
        <v>4.0000000008149001</v>
      </c>
      <c r="CN310" s="219">
        <v>4.0000000008149001</v>
      </c>
    </row>
    <row r="311" spans="1:92" x14ac:dyDescent="0.2">
      <c r="A311" s="224" t="s">
        <v>588</v>
      </c>
      <c r="B311" s="248"/>
      <c r="C311" s="248"/>
      <c r="D311" s="248"/>
      <c r="E311" s="248"/>
      <c r="F311" s="248"/>
      <c r="G311" s="248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48"/>
      <c r="U311" s="248"/>
      <c r="V311" s="248"/>
      <c r="W311" s="248"/>
      <c r="X311" s="248"/>
      <c r="Y311" s="248"/>
      <c r="Z311" s="248"/>
      <c r="AA311" s="248"/>
      <c r="AB311" s="219">
        <v>0</v>
      </c>
      <c r="AC311" s="219">
        <v>0</v>
      </c>
      <c r="AD311" s="219">
        <v>0</v>
      </c>
      <c r="AE311" s="219">
        <v>0</v>
      </c>
      <c r="AF311" s="219">
        <v>0</v>
      </c>
      <c r="AG311" s="219">
        <v>0</v>
      </c>
      <c r="AH311" s="219">
        <v>0</v>
      </c>
      <c r="AI311" s="219">
        <v>0</v>
      </c>
      <c r="AJ311" s="219">
        <v>0</v>
      </c>
      <c r="AK311" s="219">
        <v>0</v>
      </c>
      <c r="AL311" s="219">
        <v>0</v>
      </c>
      <c r="AM311" s="219">
        <v>0</v>
      </c>
      <c r="AN311" s="219">
        <v>0</v>
      </c>
      <c r="AO311" s="219">
        <v>0</v>
      </c>
      <c r="AP311" s="219">
        <v>0</v>
      </c>
      <c r="AQ311" s="219">
        <v>0</v>
      </c>
      <c r="AR311" s="219">
        <v>0</v>
      </c>
      <c r="AS311" s="219">
        <v>0</v>
      </c>
      <c r="AT311" s="219">
        <v>0</v>
      </c>
      <c r="AU311" s="219">
        <v>0</v>
      </c>
      <c r="AV311" s="219">
        <v>0</v>
      </c>
      <c r="AW311" s="219">
        <v>0</v>
      </c>
      <c r="AX311" s="219">
        <v>0</v>
      </c>
      <c r="AY311" s="219">
        <v>0</v>
      </c>
      <c r="AZ311" s="219">
        <v>0</v>
      </c>
      <c r="BA311" s="219">
        <v>0</v>
      </c>
      <c r="BB311" s="219">
        <v>0</v>
      </c>
      <c r="BC311" s="219">
        <v>0</v>
      </c>
      <c r="BD311" s="219">
        <v>0</v>
      </c>
      <c r="BE311" s="219">
        <v>0</v>
      </c>
      <c r="BF311" s="219">
        <v>0</v>
      </c>
      <c r="BG311" s="219">
        <v>0</v>
      </c>
      <c r="BH311" s="219">
        <v>0</v>
      </c>
      <c r="BI311" s="219">
        <v>0</v>
      </c>
      <c r="BJ311" s="219">
        <v>0</v>
      </c>
      <c r="BK311" s="219">
        <v>0</v>
      </c>
      <c r="BL311" s="219">
        <v>0</v>
      </c>
      <c r="BM311" s="219">
        <v>0</v>
      </c>
      <c r="BN311" s="219">
        <v>0</v>
      </c>
      <c r="BO311" s="219">
        <v>0</v>
      </c>
      <c r="BP311" s="219">
        <v>0</v>
      </c>
      <c r="BQ311" s="219">
        <v>0</v>
      </c>
      <c r="BR311" s="219">
        <v>0</v>
      </c>
      <c r="BS311" s="219">
        <v>0</v>
      </c>
      <c r="BT311" s="219">
        <v>0</v>
      </c>
      <c r="BU311" s="219">
        <v>0</v>
      </c>
      <c r="BV311" s="219">
        <v>0</v>
      </c>
      <c r="BW311" s="219">
        <v>0</v>
      </c>
      <c r="BX311" s="219">
        <v>0</v>
      </c>
      <c r="BY311" s="219">
        <v>0</v>
      </c>
      <c r="BZ311" s="219">
        <v>0</v>
      </c>
      <c r="CA311" s="219">
        <v>0</v>
      </c>
      <c r="CB311" s="219">
        <v>0</v>
      </c>
      <c r="CC311" s="219">
        <v>0</v>
      </c>
      <c r="CD311" s="219">
        <v>0</v>
      </c>
      <c r="CE311" s="219">
        <v>0</v>
      </c>
      <c r="CF311" s="219">
        <v>0</v>
      </c>
      <c r="CG311" s="219">
        <v>0</v>
      </c>
      <c r="CH311" s="219">
        <v>0</v>
      </c>
      <c r="CI311" s="219">
        <v>0</v>
      </c>
      <c r="CJ311" s="219">
        <v>0</v>
      </c>
      <c r="CK311" s="219">
        <v>0</v>
      </c>
      <c r="CL311" s="219">
        <v>0</v>
      </c>
      <c r="CM311" s="219">
        <v>0</v>
      </c>
      <c r="CN311" s="219">
        <v>0</v>
      </c>
    </row>
    <row r="312" spans="1:92" x14ac:dyDescent="0.2">
      <c r="A312" s="224" t="s">
        <v>589</v>
      </c>
      <c r="B312" s="248"/>
      <c r="C312" s="248"/>
      <c r="D312" s="248"/>
      <c r="E312" s="248"/>
      <c r="F312" s="248"/>
      <c r="G312" s="248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48"/>
      <c r="U312" s="248"/>
      <c r="V312" s="248"/>
      <c r="W312" s="248"/>
      <c r="X312" s="248"/>
      <c r="Y312" s="248"/>
      <c r="Z312" s="248"/>
      <c r="AA312" s="248"/>
      <c r="AB312" s="219">
        <v>0</v>
      </c>
      <c r="AC312" s="219">
        <v>0</v>
      </c>
      <c r="AD312" s="219">
        <v>0</v>
      </c>
      <c r="AE312" s="219">
        <v>0</v>
      </c>
      <c r="AF312" s="219">
        <v>0</v>
      </c>
      <c r="AG312" s="219">
        <v>0</v>
      </c>
      <c r="AH312" s="219">
        <v>0</v>
      </c>
      <c r="AI312" s="219">
        <v>0</v>
      </c>
      <c r="AJ312" s="219">
        <v>0</v>
      </c>
      <c r="AK312" s="219">
        <v>0</v>
      </c>
      <c r="AL312" s="219">
        <v>0</v>
      </c>
      <c r="AM312" s="219">
        <v>0</v>
      </c>
      <c r="AN312" s="219">
        <v>0</v>
      </c>
      <c r="AO312" s="219">
        <v>0</v>
      </c>
      <c r="AP312" s="219">
        <v>0</v>
      </c>
      <c r="AQ312" s="219">
        <v>0</v>
      </c>
      <c r="AR312" s="219">
        <v>0</v>
      </c>
      <c r="AS312" s="219">
        <v>0</v>
      </c>
      <c r="AT312" s="219">
        <v>0</v>
      </c>
      <c r="AU312" s="219">
        <v>0</v>
      </c>
      <c r="AV312" s="219">
        <v>0</v>
      </c>
      <c r="AW312" s="219">
        <v>0</v>
      </c>
      <c r="AX312" s="219">
        <v>0</v>
      </c>
      <c r="AY312" s="219">
        <v>0</v>
      </c>
      <c r="AZ312" s="219">
        <v>0</v>
      </c>
      <c r="BA312" s="219">
        <v>0</v>
      </c>
      <c r="BB312" s="219">
        <v>0</v>
      </c>
      <c r="BC312" s="219">
        <v>0</v>
      </c>
      <c r="BD312" s="219">
        <v>0</v>
      </c>
      <c r="BE312" s="219">
        <v>0</v>
      </c>
      <c r="BF312" s="219">
        <v>0</v>
      </c>
      <c r="BG312" s="219">
        <v>0</v>
      </c>
      <c r="BH312" s="219">
        <v>0</v>
      </c>
      <c r="BI312" s="219">
        <v>0</v>
      </c>
      <c r="BJ312" s="219">
        <v>0</v>
      </c>
      <c r="BK312" s="219">
        <v>0</v>
      </c>
      <c r="BL312" s="219">
        <v>0</v>
      </c>
      <c r="BM312" s="219">
        <v>0</v>
      </c>
      <c r="BN312" s="219">
        <v>0</v>
      </c>
      <c r="BO312" s="219">
        <v>0</v>
      </c>
      <c r="BP312" s="219">
        <v>0</v>
      </c>
      <c r="BQ312" s="219">
        <v>0</v>
      </c>
      <c r="BR312" s="219">
        <v>0</v>
      </c>
      <c r="BS312" s="219">
        <v>0</v>
      </c>
      <c r="BT312" s="219">
        <v>0</v>
      </c>
      <c r="BU312" s="219">
        <v>0</v>
      </c>
      <c r="BV312" s="219">
        <v>0</v>
      </c>
      <c r="BW312" s="219">
        <v>0</v>
      </c>
      <c r="BX312" s="219">
        <v>0</v>
      </c>
      <c r="BY312" s="219">
        <v>0</v>
      </c>
      <c r="BZ312" s="219">
        <v>0</v>
      </c>
      <c r="CA312" s="219">
        <v>0</v>
      </c>
      <c r="CB312" s="219">
        <v>0</v>
      </c>
      <c r="CC312" s="219">
        <v>0</v>
      </c>
      <c r="CD312" s="219">
        <v>0</v>
      </c>
      <c r="CE312" s="219">
        <v>0</v>
      </c>
      <c r="CF312" s="219">
        <v>0</v>
      </c>
      <c r="CG312" s="219">
        <v>0</v>
      </c>
      <c r="CH312" s="219">
        <v>0</v>
      </c>
      <c r="CI312" s="219">
        <v>0</v>
      </c>
      <c r="CJ312" s="219">
        <v>0</v>
      </c>
      <c r="CK312" s="219">
        <v>0</v>
      </c>
      <c r="CL312" s="219">
        <v>0</v>
      </c>
      <c r="CM312" s="219">
        <v>0</v>
      </c>
      <c r="CN312" s="219">
        <v>0</v>
      </c>
    </row>
    <row r="313" spans="1:92" x14ac:dyDescent="0.2">
      <c r="A313" s="224" t="s">
        <v>590</v>
      </c>
      <c r="B313" s="248"/>
      <c r="C313" s="248"/>
      <c r="D313" s="248"/>
      <c r="E313" s="248"/>
      <c r="F313" s="248"/>
      <c r="G313" s="248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48"/>
      <c r="U313" s="248"/>
      <c r="V313" s="248"/>
      <c r="W313" s="248"/>
      <c r="X313" s="248"/>
      <c r="Y313" s="248"/>
      <c r="Z313" s="248"/>
      <c r="AA313" s="248"/>
      <c r="AB313" s="219">
        <v>0</v>
      </c>
      <c r="AC313" s="219">
        <v>0</v>
      </c>
      <c r="AD313" s="219">
        <v>0</v>
      </c>
      <c r="AE313" s="219">
        <v>0</v>
      </c>
      <c r="AF313" s="219">
        <v>0</v>
      </c>
      <c r="AG313" s="219">
        <v>0</v>
      </c>
      <c r="AH313" s="219">
        <v>0</v>
      </c>
      <c r="AI313" s="219">
        <v>0</v>
      </c>
      <c r="AJ313" s="219">
        <v>0</v>
      </c>
      <c r="AK313" s="219">
        <v>0</v>
      </c>
      <c r="AL313" s="219">
        <v>0</v>
      </c>
      <c r="AM313" s="219">
        <v>0</v>
      </c>
      <c r="AN313" s="219">
        <v>0</v>
      </c>
      <c r="AO313" s="219">
        <v>0</v>
      </c>
      <c r="AP313" s="219">
        <v>0</v>
      </c>
      <c r="AQ313" s="219">
        <v>0</v>
      </c>
      <c r="AR313" s="219">
        <v>0</v>
      </c>
      <c r="AS313" s="219">
        <v>0</v>
      </c>
      <c r="AT313" s="219">
        <v>0</v>
      </c>
      <c r="AU313" s="219">
        <v>0</v>
      </c>
      <c r="AV313" s="219">
        <v>0</v>
      </c>
      <c r="AW313" s="219">
        <v>0</v>
      </c>
      <c r="AX313" s="219">
        <v>0</v>
      </c>
      <c r="AY313" s="219">
        <v>0</v>
      </c>
      <c r="AZ313" s="219">
        <v>0</v>
      </c>
      <c r="BA313" s="219">
        <v>0</v>
      </c>
      <c r="BB313" s="219">
        <v>0</v>
      </c>
      <c r="BC313" s="219">
        <v>0</v>
      </c>
      <c r="BD313" s="219">
        <v>0</v>
      </c>
      <c r="BE313" s="219">
        <v>0</v>
      </c>
      <c r="BF313" s="219">
        <v>0</v>
      </c>
      <c r="BG313" s="219">
        <v>0</v>
      </c>
      <c r="BH313" s="219">
        <v>0</v>
      </c>
      <c r="BI313" s="219">
        <v>0</v>
      </c>
      <c r="BJ313" s="219">
        <v>0</v>
      </c>
      <c r="BK313" s="219">
        <v>0</v>
      </c>
      <c r="BL313" s="219">
        <v>0</v>
      </c>
      <c r="BM313" s="219">
        <v>0</v>
      </c>
      <c r="BN313" s="219">
        <v>0</v>
      </c>
      <c r="BO313" s="219">
        <v>0</v>
      </c>
      <c r="BP313" s="219">
        <v>0</v>
      </c>
      <c r="BQ313" s="219">
        <v>0</v>
      </c>
      <c r="BR313" s="219">
        <v>0</v>
      </c>
      <c r="BS313" s="219">
        <v>0</v>
      </c>
      <c r="BT313" s="219">
        <v>0</v>
      </c>
      <c r="BU313" s="219">
        <v>0</v>
      </c>
      <c r="BV313" s="219">
        <v>0</v>
      </c>
      <c r="BW313" s="219">
        <v>0</v>
      </c>
      <c r="BX313" s="219">
        <v>0</v>
      </c>
      <c r="BY313" s="219">
        <v>0</v>
      </c>
      <c r="BZ313" s="219">
        <v>0</v>
      </c>
      <c r="CA313" s="219">
        <v>0</v>
      </c>
      <c r="CB313" s="219">
        <v>0</v>
      </c>
      <c r="CC313" s="219">
        <v>0</v>
      </c>
      <c r="CD313" s="219">
        <v>0</v>
      </c>
      <c r="CE313" s="219">
        <v>0</v>
      </c>
      <c r="CF313" s="219">
        <v>0</v>
      </c>
      <c r="CG313" s="219">
        <v>0</v>
      </c>
      <c r="CH313" s="219">
        <v>0</v>
      </c>
      <c r="CI313" s="219">
        <v>0</v>
      </c>
      <c r="CJ313" s="219">
        <v>0</v>
      </c>
      <c r="CK313" s="219">
        <v>0</v>
      </c>
      <c r="CL313" s="219">
        <v>0</v>
      </c>
      <c r="CM313" s="219">
        <v>0</v>
      </c>
      <c r="CN313" s="219">
        <v>0</v>
      </c>
    </row>
    <row r="314" spans="1:92" x14ac:dyDescent="0.2">
      <c r="A314" s="224" t="s">
        <v>591</v>
      </c>
      <c r="B314" s="248"/>
      <c r="C314" s="248"/>
      <c r="D314" s="248"/>
      <c r="E314" s="248"/>
      <c r="F314" s="248"/>
      <c r="G314" s="248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48"/>
      <c r="U314" s="248"/>
      <c r="V314" s="248"/>
      <c r="W314" s="248"/>
      <c r="X314" s="248"/>
      <c r="Y314" s="248"/>
      <c r="Z314" s="248"/>
      <c r="AA314" s="248"/>
      <c r="AB314" s="219">
        <v>0</v>
      </c>
      <c r="AC314" s="219">
        <v>0</v>
      </c>
      <c r="AD314" s="219">
        <v>0</v>
      </c>
      <c r="AE314" s="219">
        <v>0</v>
      </c>
      <c r="AF314" s="219">
        <v>0</v>
      </c>
      <c r="AG314" s="219">
        <v>0</v>
      </c>
      <c r="AH314" s="219">
        <v>0</v>
      </c>
      <c r="AI314" s="219">
        <v>0</v>
      </c>
      <c r="AJ314" s="219">
        <v>0</v>
      </c>
      <c r="AK314" s="219">
        <v>0</v>
      </c>
      <c r="AL314" s="219">
        <v>0</v>
      </c>
      <c r="AM314" s="219">
        <v>0</v>
      </c>
      <c r="AN314" s="219">
        <v>0</v>
      </c>
      <c r="AO314" s="219">
        <v>0</v>
      </c>
      <c r="AP314" s="219">
        <v>0</v>
      </c>
      <c r="AQ314" s="219">
        <v>0</v>
      </c>
      <c r="AR314" s="219">
        <v>0</v>
      </c>
      <c r="AS314" s="219">
        <v>0</v>
      </c>
      <c r="AT314" s="219">
        <v>0</v>
      </c>
      <c r="AU314" s="219">
        <v>0</v>
      </c>
      <c r="AV314" s="219">
        <v>0</v>
      </c>
      <c r="AW314" s="219">
        <v>0</v>
      </c>
      <c r="AX314" s="219">
        <v>0</v>
      </c>
      <c r="AY314" s="219">
        <v>0</v>
      </c>
      <c r="AZ314" s="219">
        <v>0</v>
      </c>
      <c r="BA314" s="219">
        <v>0</v>
      </c>
      <c r="BB314" s="219">
        <v>0</v>
      </c>
      <c r="BC314" s="219">
        <v>0</v>
      </c>
      <c r="BD314" s="219">
        <v>0</v>
      </c>
      <c r="BE314" s="219">
        <v>0</v>
      </c>
      <c r="BF314" s="219">
        <v>0</v>
      </c>
      <c r="BG314" s="219">
        <v>0</v>
      </c>
      <c r="BH314" s="219">
        <v>0</v>
      </c>
      <c r="BI314" s="219">
        <v>0</v>
      </c>
      <c r="BJ314" s="219">
        <v>0</v>
      </c>
      <c r="BK314" s="219">
        <v>0</v>
      </c>
      <c r="BL314" s="219">
        <v>0</v>
      </c>
      <c r="BM314" s="219">
        <v>0</v>
      </c>
      <c r="BN314" s="219">
        <v>0</v>
      </c>
      <c r="BO314" s="219">
        <v>0</v>
      </c>
      <c r="BP314" s="219">
        <v>0</v>
      </c>
      <c r="BQ314" s="219">
        <v>0</v>
      </c>
      <c r="BR314" s="219">
        <v>0</v>
      </c>
      <c r="BS314" s="219">
        <v>0</v>
      </c>
      <c r="BT314" s="219">
        <v>0</v>
      </c>
      <c r="BU314" s="219">
        <v>0</v>
      </c>
      <c r="BV314" s="219">
        <v>0</v>
      </c>
      <c r="BW314" s="219">
        <v>0</v>
      </c>
      <c r="BX314" s="219">
        <v>0</v>
      </c>
      <c r="BY314" s="219">
        <v>0</v>
      </c>
      <c r="BZ314" s="219">
        <v>0</v>
      </c>
      <c r="CA314" s="219">
        <v>0</v>
      </c>
      <c r="CB314" s="219">
        <v>0</v>
      </c>
      <c r="CC314" s="219">
        <v>0</v>
      </c>
      <c r="CD314" s="219">
        <v>0</v>
      </c>
      <c r="CE314" s="219">
        <v>0</v>
      </c>
      <c r="CF314" s="219">
        <v>0</v>
      </c>
      <c r="CG314" s="219">
        <v>0</v>
      </c>
      <c r="CH314" s="219">
        <v>0</v>
      </c>
      <c r="CI314" s="219">
        <v>0</v>
      </c>
      <c r="CJ314" s="219">
        <v>0</v>
      </c>
      <c r="CK314" s="219">
        <v>0</v>
      </c>
      <c r="CL314" s="219">
        <v>0</v>
      </c>
      <c r="CM314" s="219">
        <v>0</v>
      </c>
      <c r="CN314" s="219">
        <v>0</v>
      </c>
    </row>
    <row r="315" spans="1:92" x14ac:dyDescent="0.2">
      <c r="A315" s="224" t="s">
        <v>592</v>
      </c>
      <c r="B315" s="248"/>
      <c r="C315" s="248"/>
      <c r="D315" s="248"/>
      <c r="E315" s="248"/>
      <c r="F315" s="248"/>
      <c r="G315" s="248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48"/>
      <c r="U315" s="248"/>
      <c r="V315" s="248"/>
      <c r="W315" s="248"/>
      <c r="X315" s="248"/>
      <c r="Y315" s="248"/>
      <c r="Z315" s="248"/>
      <c r="AA315" s="248"/>
      <c r="AB315" s="219">
        <v>0</v>
      </c>
      <c r="AC315" s="219">
        <v>0</v>
      </c>
      <c r="AD315" s="219">
        <v>0</v>
      </c>
      <c r="AE315" s="219">
        <v>0</v>
      </c>
      <c r="AF315" s="219">
        <v>0</v>
      </c>
      <c r="AG315" s="219">
        <v>0</v>
      </c>
      <c r="AH315" s="219">
        <v>0</v>
      </c>
      <c r="AI315" s="219">
        <v>0</v>
      </c>
      <c r="AJ315" s="219">
        <v>0</v>
      </c>
      <c r="AK315" s="219">
        <v>0</v>
      </c>
      <c r="AL315" s="219">
        <v>0</v>
      </c>
      <c r="AM315" s="219">
        <v>0</v>
      </c>
      <c r="AN315" s="219">
        <v>0</v>
      </c>
      <c r="AO315" s="219">
        <v>0</v>
      </c>
      <c r="AP315" s="219">
        <v>0</v>
      </c>
      <c r="AQ315" s="219">
        <v>0</v>
      </c>
      <c r="AR315" s="219">
        <v>0</v>
      </c>
      <c r="AS315" s="219">
        <v>0</v>
      </c>
      <c r="AT315" s="219">
        <v>0</v>
      </c>
      <c r="AU315" s="219">
        <v>0</v>
      </c>
      <c r="AV315" s="219">
        <v>0</v>
      </c>
      <c r="AW315" s="219">
        <v>0</v>
      </c>
      <c r="AX315" s="219">
        <v>0</v>
      </c>
      <c r="AY315" s="219">
        <v>0</v>
      </c>
      <c r="AZ315" s="219">
        <v>0</v>
      </c>
      <c r="BA315" s="219">
        <v>0</v>
      </c>
      <c r="BB315" s="219">
        <v>0</v>
      </c>
      <c r="BC315" s="219">
        <v>0</v>
      </c>
      <c r="BD315" s="219">
        <v>0</v>
      </c>
      <c r="BE315" s="219">
        <v>0</v>
      </c>
      <c r="BF315" s="219">
        <v>0</v>
      </c>
      <c r="BG315" s="219">
        <v>0</v>
      </c>
      <c r="BH315" s="219">
        <v>0</v>
      </c>
      <c r="BI315" s="219">
        <v>0</v>
      </c>
      <c r="BJ315" s="219">
        <v>0</v>
      </c>
      <c r="BK315" s="219">
        <v>0</v>
      </c>
      <c r="BL315" s="219">
        <v>0</v>
      </c>
      <c r="BM315" s="219">
        <v>0</v>
      </c>
      <c r="BN315" s="219">
        <v>0</v>
      </c>
      <c r="BO315" s="219">
        <v>0</v>
      </c>
      <c r="BP315" s="219">
        <v>0</v>
      </c>
      <c r="BQ315" s="219">
        <v>0</v>
      </c>
      <c r="BR315" s="219">
        <v>0</v>
      </c>
      <c r="BS315" s="219">
        <v>0</v>
      </c>
      <c r="BT315" s="219">
        <v>0</v>
      </c>
      <c r="BU315" s="219">
        <v>0</v>
      </c>
      <c r="BV315" s="219">
        <v>0</v>
      </c>
      <c r="BW315" s="219">
        <v>0</v>
      </c>
      <c r="BX315" s="219">
        <v>0</v>
      </c>
      <c r="BY315" s="219">
        <v>0</v>
      </c>
      <c r="BZ315" s="219">
        <v>0</v>
      </c>
      <c r="CA315" s="219">
        <v>0</v>
      </c>
      <c r="CB315" s="219">
        <v>0</v>
      </c>
      <c r="CC315" s="219">
        <v>0</v>
      </c>
      <c r="CD315" s="219">
        <v>0</v>
      </c>
      <c r="CE315" s="219">
        <v>0</v>
      </c>
      <c r="CF315" s="219">
        <v>0</v>
      </c>
      <c r="CG315" s="219">
        <v>0</v>
      </c>
      <c r="CH315" s="219">
        <v>0</v>
      </c>
      <c r="CI315" s="219">
        <v>0</v>
      </c>
      <c r="CJ315" s="219">
        <v>0</v>
      </c>
      <c r="CK315" s="219">
        <v>0</v>
      </c>
      <c r="CL315" s="219">
        <v>0</v>
      </c>
      <c r="CM315" s="219">
        <v>0</v>
      </c>
      <c r="CN315" s="219">
        <v>0</v>
      </c>
    </row>
    <row r="316" spans="1:92" x14ac:dyDescent="0.2">
      <c r="A316" s="224" t="s">
        <v>593</v>
      </c>
      <c r="B316" s="248"/>
      <c r="C316" s="248"/>
      <c r="D316" s="248"/>
      <c r="E316" s="248"/>
      <c r="F316" s="248"/>
      <c r="G316" s="248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48"/>
      <c r="U316" s="248"/>
      <c r="V316" s="248"/>
      <c r="W316" s="248"/>
      <c r="X316" s="248"/>
      <c r="Y316" s="248"/>
      <c r="Z316" s="248"/>
      <c r="AA316" s="248"/>
      <c r="AB316" s="219">
        <v>0</v>
      </c>
      <c r="AC316" s="219">
        <v>0</v>
      </c>
      <c r="AD316" s="219">
        <v>0</v>
      </c>
      <c r="AE316" s="219">
        <v>0</v>
      </c>
      <c r="AF316" s="219">
        <v>0</v>
      </c>
      <c r="AG316" s="219">
        <v>0</v>
      </c>
      <c r="AH316" s="219">
        <v>0</v>
      </c>
      <c r="AI316" s="219">
        <v>0</v>
      </c>
      <c r="AJ316" s="219">
        <v>0</v>
      </c>
      <c r="AK316" s="219">
        <v>0</v>
      </c>
      <c r="AL316" s="219">
        <v>0</v>
      </c>
      <c r="AM316" s="219">
        <v>0</v>
      </c>
      <c r="AN316" s="219">
        <v>0</v>
      </c>
      <c r="AO316" s="219">
        <v>0</v>
      </c>
      <c r="AP316" s="219">
        <v>0</v>
      </c>
      <c r="AQ316" s="219">
        <v>0</v>
      </c>
      <c r="AR316" s="219">
        <v>0</v>
      </c>
      <c r="AS316" s="219">
        <v>0</v>
      </c>
      <c r="AT316" s="219">
        <v>0</v>
      </c>
      <c r="AU316" s="219">
        <v>0</v>
      </c>
      <c r="AV316" s="219">
        <v>0</v>
      </c>
      <c r="AW316" s="219">
        <v>0</v>
      </c>
      <c r="AX316" s="219">
        <v>0</v>
      </c>
      <c r="AY316" s="219">
        <v>0</v>
      </c>
      <c r="AZ316" s="219">
        <v>0</v>
      </c>
      <c r="BA316" s="219">
        <v>0</v>
      </c>
      <c r="BB316" s="219">
        <v>0</v>
      </c>
      <c r="BC316" s="219">
        <v>0</v>
      </c>
      <c r="BD316" s="219">
        <v>0</v>
      </c>
      <c r="BE316" s="219">
        <v>0</v>
      </c>
      <c r="BF316" s="219">
        <v>0</v>
      </c>
      <c r="BG316" s="219">
        <v>0</v>
      </c>
      <c r="BH316" s="219">
        <v>0</v>
      </c>
      <c r="BI316" s="219">
        <v>0</v>
      </c>
      <c r="BJ316" s="219">
        <v>0</v>
      </c>
      <c r="BK316" s="219">
        <v>0</v>
      </c>
      <c r="BL316" s="219">
        <v>0</v>
      </c>
      <c r="BM316" s="219">
        <v>0</v>
      </c>
      <c r="BN316" s="219">
        <v>0</v>
      </c>
      <c r="BO316" s="219">
        <v>0</v>
      </c>
      <c r="BP316" s="219">
        <v>0</v>
      </c>
      <c r="BQ316" s="219">
        <v>0</v>
      </c>
      <c r="BR316" s="219">
        <v>0</v>
      </c>
      <c r="BS316" s="219">
        <v>0</v>
      </c>
      <c r="BT316" s="219">
        <v>0</v>
      </c>
      <c r="BU316" s="219">
        <v>0</v>
      </c>
      <c r="BV316" s="219">
        <v>0</v>
      </c>
      <c r="BW316" s="219">
        <v>0</v>
      </c>
      <c r="BX316" s="219">
        <v>0</v>
      </c>
      <c r="BY316" s="219">
        <v>0</v>
      </c>
      <c r="BZ316" s="219">
        <v>0</v>
      </c>
      <c r="CA316" s="219">
        <v>0</v>
      </c>
      <c r="CB316" s="219">
        <v>0</v>
      </c>
      <c r="CC316" s="219">
        <v>0</v>
      </c>
      <c r="CD316" s="219">
        <v>0</v>
      </c>
      <c r="CE316" s="219">
        <v>0</v>
      </c>
      <c r="CF316" s="219">
        <v>0</v>
      </c>
      <c r="CG316" s="219">
        <v>0</v>
      </c>
      <c r="CH316" s="219">
        <v>0</v>
      </c>
      <c r="CI316" s="219">
        <v>0</v>
      </c>
      <c r="CJ316" s="219">
        <v>0</v>
      </c>
      <c r="CK316" s="219">
        <v>0</v>
      </c>
      <c r="CL316" s="219">
        <v>0</v>
      </c>
      <c r="CM316" s="219">
        <v>0</v>
      </c>
      <c r="CN316" s="219">
        <v>0</v>
      </c>
    </row>
    <row r="317" spans="1:92" x14ac:dyDescent="0.2">
      <c r="A317" s="224" t="s">
        <v>594</v>
      </c>
      <c r="B317" s="248"/>
      <c r="C317" s="248"/>
      <c r="D317" s="248"/>
      <c r="E317" s="248"/>
      <c r="F317" s="248"/>
      <c r="G317" s="248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48"/>
      <c r="U317" s="248"/>
      <c r="V317" s="248"/>
      <c r="W317" s="248"/>
      <c r="X317" s="248"/>
      <c r="Y317" s="248"/>
      <c r="Z317" s="248"/>
      <c r="AA317" s="248"/>
      <c r="AB317" s="219">
        <v>25450306.923076902</v>
      </c>
      <c r="AC317" s="219">
        <v>26497989.230769198</v>
      </c>
      <c r="AD317" s="219">
        <v>27545671.538461499</v>
      </c>
      <c r="AE317" s="219">
        <v>28593353.846153799</v>
      </c>
      <c r="AF317" s="219">
        <v>29641036.1538461</v>
      </c>
      <c r="AG317" s="219">
        <v>30688718.461538401</v>
      </c>
      <c r="AH317" s="219">
        <v>31736400.769230701</v>
      </c>
      <c r="AI317" s="219">
        <v>32784083.076923002</v>
      </c>
      <c r="AJ317" s="219">
        <v>33831765.384615302</v>
      </c>
      <c r="AK317" s="219">
        <v>34879447.692307599</v>
      </c>
      <c r="AL317" s="219">
        <v>35927130</v>
      </c>
      <c r="AM317" s="219">
        <v>35927130</v>
      </c>
      <c r="AN317" s="219">
        <v>35927130</v>
      </c>
      <c r="AO317" s="219">
        <v>35927130</v>
      </c>
      <c r="AP317" s="219">
        <v>35927130</v>
      </c>
      <c r="AQ317" s="219">
        <v>35927130</v>
      </c>
      <c r="AR317" s="219">
        <v>35927130</v>
      </c>
      <c r="AS317" s="219">
        <v>35927130</v>
      </c>
      <c r="AT317" s="219">
        <v>35927130</v>
      </c>
      <c r="AU317" s="219">
        <v>35927130</v>
      </c>
      <c r="AV317" s="219">
        <v>35927130</v>
      </c>
      <c r="AW317" s="219">
        <v>35927130</v>
      </c>
      <c r="AX317" s="219">
        <v>35927130</v>
      </c>
      <c r="AY317" s="219">
        <v>35927130</v>
      </c>
      <c r="AZ317" s="219">
        <v>35927130</v>
      </c>
      <c r="BA317" s="219">
        <v>35927130</v>
      </c>
      <c r="BB317" s="219">
        <v>35927130</v>
      </c>
      <c r="BC317" s="219">
        <v>35927130</v>
      </c>
      <c r="BD317" s="219">
        <v>35927130</v>
      </c>
      <c r="BE317" s="219">
        <v>35927130</v>
      </c>
      <c r="BF317" s="219">
        <v>35927130</v>
      </c>
      <c r="BG317" s="219">
        <v>35927130</v>
      </c>
      <c r="BH317" s="219">
        <v>35927130</v>
      </c>
      <c r="BI317" s="219">
        <v>35927130</v>
      </c>
      <c r="BJ317" s="219">
        <v>35927130</v>
      </c>
      <c r="BK317" s="219">
        <v>35927130</v>
      </c>
      <c r="BL317" s="219">
        <v>35927130</v>
      </c>
      <c r="BM317" s="219">
        <v>35927130</v>
      </c>
      <c r="BN317" s="219">
        <v>35927130</v>
      </c>
      <c r="BO317" s="219">
        <v>35927130</v>
      </c>
      <c r="BP317" s="219">
        <v>35927130</v>
      </c>
      <c r="BQ317" s="219">
        <v>35927130</v>
      </c>
      <c r="BR317" s="219">
        <v>35927130</v>
      </c>
      <c r="BS317" s="219">
        <v>35927130</v>
      </c>
      <c r="BT317" s="219">
        <v>35927130</v>
      </c>
      <c r="BU317" s="219">
        <v>35927130</v>
      </c>
      <c r="BV317" s="219">
        <v>35927130</v>
      </c>
      <c r="BW317" s="219">
        <v>35927130</v>
      </c>
      <c r="BX317" s="219">
        <v>35927130</v>
      </c>
      <c r="BY317" s="219">
        <v>35927130</v>
      </c>
      <c r="BZ317" s="219">
        <v>35927130</v>
      </c>
      <c r="CA317" s="219">
        <v>35927130</v>
      </c>
      <c r="CB317" s="219">
        <v>35927130</v>
      </c>
      <c r="CC317" s="219">
        <v>35927130</v>
      </c>
      <c r="CD317" s="219">
        <v>35927130</v>
      </c>
      <c r="CE317" s="219">
        <v>35927130</v>
      </c>
      <c r="CF317" s="219">
        <v>35927130</v>
      </c>
      <c r="CG317" s="219">
        <v>35927130</v>
      </c>
      <c r="CH317" s="219">
        <v>35927130</v>
      </c>
      <c r="CI317" s="219">
        <v>35927130</v>
      </c>
      <c r="CJ317" s="219">
        <v>35927130</v>
      </c>
      <c r="CK317" s="219">
        <v>35927130</v>
      </c>
      <c r="CL317" s="219">
        <v>35927130</v>
      </c>
      <c r="CM317" s="219">
        <v>35927130</v>
      </c>
      <c r="CN317" s="219">
        <v>35927130</v>
      </c>
    </row>
    <row r="318" spans="1:92" x14ac:dyDescent="0.2">
      <c r="A318" s="224" t="s">
        <v>595</v>
      </c>
      <c r="B318" s="248"/>
      <c r="C318" s="248"/>
      <c r="D318" s="248"/>
      <c r="E318" s="248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  <c r="Y318" s="248"/>
      <c r="Z318" s="248"/>
      <c r="AA318" s="248"/>
      <c r="AB318" s="219">
        <v>663626.15384615306</v>
      </c>
      <c r="AC318" s="219">
        <v>995439.23076923005</v>
      </c>
      <c r="AD318" s="219">
        <v>1327252.3076923001</v>
      </c>
      <c r="AE318" s="219">
        <v>1659065.3846153801</v>
      </c>
      <c r="AF318" s="219">
        <v>1990878.4615384601</v>
      </c>
      <c r="AG318" s="219">
        <v>2322691.5384615301</v>
      </c>
      <c r="AH318" s="219">
        <v>2654504.6153846099</v>
      </c>
      <c r="AI318" s="219">
        <v>2986317.6923076902</v>
      </c>
      <c r="AJ318" s="219">
        <v>3318130.7692307602</v>
      </c>
      <c r="AK318" s="219">
        <v>3649943.84615384</v>
      </c>
      <c r="AL318" s="219">
        <v>3981756.9230769202</v>
      </c>
      <c r="AM318" s="219">
        <v>4313570</v>
      </c>
      <c r="AN318" s="219">
        <v>4313570</v>
      </c>
      <c r="AO318" s="219">
        <v>4313570</v>
      </c>
      <c r="AP318" s="219">
        <v>4313570</v>
      </c>
      <c r="AQ318" s="219">
        <v>4313570</v>
      </c>
      <c r="AR318" s="219">
        <v>4313570</v>
      </c>
      <c r="AS318" s="219">
        <v>4313570</v>
      </c>
      <c r="AT318" s="219">
        <v>4313570</v>
      </c>
      <c r="AU318" s="219">
        <v>4313570</v>
      </c>
      <c r="AV318" s="219">
        <v>4313570</v>
      </c>
      <c r="AW318" s="219">
        <v>4313570</v>
      </c>
      <c r="AX318" s="219">
        <v>4313570</v>
      </c>
      <c r="AY318" s="219">
        <v>4313570</v>
      </c>
      <c r="AZ318" s="219">
        <v>4313570</v>
      </c>
      <c r="BA318" s="219">
        <v>4313570</v>
      </c>
      <c r="BB318" s="219">
        <v>4313570</v>
      </c>
      <c r="BC318" s="219">
        <v>4313570</v>
      </c>
      <c r="BD318" s="219">
        <v>4313570</v>
      </c>
      <c r="BE318" s="219">
        <v>4313570</v>
      </c>
      <c r="BF318" s="219">
        <v>4313570</v>
      </c>
      <c r="BG318" s="219">
        <v>4313570</v>
      </c>
      <c r="BH318" s="219">
        <v>4313570</v>
      </c>
      <c r="BI318" s="219">
        <v>4313570</v>
      </c>
      <c r="BJ318" s="219">
        <v>4313570</v>
      </c>
      <c r="BK318" s="219">
        <v>4313570</v>
      </c>
      <c r="BL318" s="219">
        <v>4313570</v>
      </c>
      <c r="BM318" s="219">
        <v>4313570</v>
      </c>
      <c r="BN318" s="219">
        <v>4313570</v>
      </c>
      <c r="BO318" s="219">
        <v>4313570</v>
      </c>
      <c r="BP318" s="219">
        <v>4313570</v>
      </c>
      <c r="BQ318" s="219">
        <v>4313570</v>
      </c>
      <c r="BR318" s="219">
        <v>4313570</v>
      </c>
      <c r="BS318" s="219">
        <v>4313570</v>
      </c>
      <c r="BT318" s="219">
        <v>4313570</v>
      </c>
      <c r="BU318" s="219">
        <v>4313570</v>
      </c>
      <c r="BV318" s="219">
        <v>4313570</v>
      </c>
      <c r="BW318" s="219">
        <v>4313570</v>
      </c>
      <c r="BX318" s="219">
        <v>4313570</v>
      </c>
      <c r="BY318" s="219">
        <v>4313570</v>
      </c>
      <c r="BZ318" s="219">
        <v>4313570</v>
      </c>
      <c r="CA318" s="219">
        <v>4313570</v>
      </c>
      <c r="CB318" s="219">
        <v>4313570</v>
      </c>
      <c r="CC318" s="219">
        <v>4313570</v>
      </c>
      <c r="CD318" s="219">
        <v>4313570</v>
      </c>
      <c r="CE318" s="219">
        <v>4313570</v>
      </c>
      <c r="CF318" s="219">
        <v>4313570</v>
      </c>
      <c r="CG318" s="219">
        <v>4313570</v>
      </c>
      <c r="CH318" s="219">
        <v>4313570</v>
      </c>
      <c r="CI318" s="219">
        <v>4313570</v>
      </c>
      <c r="CJ318" s="219">
        <v>4313570</v>
      </c>
      <c r="CK318" s="219">
        <v>4313570</v>
      </c>
      <c r="CL318" s="219">
        <v>4313570</v>
      </c>
      <c r="CM318" s="219">
        <v>4313570</v>
      </c>
      <c r="CN318" s="219">
        <v>4313570</v>
      </c>
    </row>
    <row r="319" spans="1:92" x14ac:dyDescent="0.2">
      <c r="A319" s="224" t="s">
        <v>596</v>
      </c>
      <c r="B319" s="248"/>
      <c r="C319" s="248"/>
      <c r="D319" s="248"/>
      <c r="E319" s="248"/>
      <c r="F319" s="248"/>
      <c r="G319" s="248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8"/>
      <c r="W319" s="248"/>
      <c r="X319" s="248"/>
      <c r="Y319" s="248"/>
      <c r="Z319" s="248"/>
      <c r="AA319" s="248"/>
      <c r="AB319" s="219">
        <v>31241824.615384601</v>
      </c>
      <c r="AC319" s="219">
        <v>30889191.538461499</v>
      </c>
      <c r="AD319" s="219">
        <v>30536558.461538401</v>
      </c>
      <c r="AE319" s="219">
        <v>30183925.384615298</v>
      </c>
      <c r="AF319" s="219">
        <v>29831292.307692301</v>
      </c>
      <c r="AG319" s="219">
        <v>29478659.230769198</v>
      </c>
      <c r="AH319" s="219">
        <v>29126026.1538461</v>
      </c>
      <c r="AI319" s="219">
        <v>28773393.076923002</v>
      </c>
      <c r="AJ319" s="219">
        <v>28420760</v>
      </c>
      <c r="AK319" s="219">
        <v>28420760</v>
      </c>
      <c r="AL319" s="219">
        <v>28420760</v>
      </c>
      <c r="AM319" s="219">
        <v>28420760</v>
      </c>
      <c r="AN319" s="219">
        <v>28420760</v>
      </c>
      <c r="AO319" s="219">
        <v>28420760</v>
      </c>
      <c r="AP319" s="219">
        <v>28420760</v>
      </c>
      <c r="AQ319" s="219">
        <v>28420760</v>
      </c>
      <c r="AR319" s="219">
        <v>28420760</v>
      </c>
      <c r="AS319" s="219">
        <v>28420760</v>
      </c>
      <c r="AT319" s="219">
        <v>28420760</v>
      </c>
      <c r="AU319" s="219">
        <v>28420760</v>
      </c>
      <c r="AV319" s="219">
        <v>28420760</v>
      </c>
      <c r="AW319" s="219">
        <v>28420760</v>
      </c>
      <c r="AX319" s="219">
        <v>28420760</v>
      </c>
      <c r="AY319" s="219">
        <v>28420760</v>
      </c>
      <c r="AZ319" s="219">
        <v>28420760</v>
      </c>
      <c r="BA319" s="219">
        <v>28420760</v>
      </c>
      <c r="BB319" s="219">
        <v>28420760</v>
      </c>
      <c r="BC319" s="219">
        <v>28420760</v>
      </c>
      <c r="BD319" s="219">
        <v>28420760</v>
      </c>
      <c r="BE319" s="219">
        <v>28420760</v>
      </c>
      <c r="BF319" s="219">
        <v>28420760</v>
      </c>
      <c r="BG319" s="219">
        <v>28420760</v>
      </c>
      <c r="BH319" s="219">
        <v>28420760</v>
      </c>
      <c r="BI319" s="219">
        <v>28420760</v>
      </c>
      <c r="BJ319" s="219">
        <v>28420760</v>
      </c>
      <c r="BK319" s="219">
        <v>28420760</v>
      </c>
      <c r="BL319" s="219">
        <v>28420760</v>
      </c>
      <c r="BM319" s="219">
        <v>28420760</v>
      </c>
      <c r="BN319" s="219">
        <v>28420760</v>
      </c>
      <c r="BO319" s="219">
        <v>28420760</v>
      </c>
      <c r="BP319" s="219">
        <v>28420760</v>
      </c>
      <c r="BQ319" s="219">
        <v>28420760</v>
      </c>
      <c r="BR319" s="219">
        <v>28420760</v>
      </c>
      <c r="BS319" s="219">
        <v>28420760</v>
      </c>
      <c r="BT319" s="219">
        <v>28420760</v>
      </c>
      <c r="BU319" s="219">
        <v>28420760</v>
      </c>
      <c r="BV319" s="219">
        <v>28420760</v>
      </c>
      <c r="BW319" s="219">
        <v>28420760</v>
      </c>
      <c r="BX319" s="219">
        <v>28420760</v>
      </c>
      <c r="BY319" s="219">
        <v>28420760</v>
      </c>
      <c r="BZ319" s="219">
        <v>28420760</v>
      </c>
      <c r="CA319" s="219">
        <v>28420760</v>
      </c>
      <c r="CB319" s="219">
        <v>28420760</v>
      </c>
      <c r="CC319" s="219">
        <v>28420760</v>
      </c>
      <c r="CD319" s="219">
        <v>28420760</v>
      </c>
      <c r="CE319" s="219">
        <v>28420760</v>
      </c>
      <c r="CF319" s="219">
        <v>28420760</v>
      </c>
      <c r="CG319" s="219">
        <v>28420760</v>
      </c>
      <c r="CH319" s="219">
        <v>28420760</v>
      </c>
      <c r="CI319" s="219">
        <v>28420760</v>
      </c>
      <c r="CJ319" s="219">
        <v>28420760</v>
      </c>
      <c r="CK319" s="219">
        <v>28420760</v>
      </c>
      <c r="CL319" s="219">
        <v>28420760</v>
      </c>
      <c r="CM319" s="219">
        <v>28420760</v>
      </c>
      <c r="CN319" s="219">
        <v>28420760</v>
      </c>
    </row>
    <row r="320" spans="1:92" x14ac:dyDescent="0.2">
      <c r="A320" s="224" t="s">
        <v>597</v>
      </c>
      <c r="B320" s="248"/>
      <c r="C320" s="248"/>
      <c r="D320" s="248"/>
      <c r="E320" s="248"/>
      <c r="F320" s="248"/>
      <c r="G320" s="248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48"/>
      <c r="U320" s="248"/>
      <c r="V320" s="248"/>
      <c r="W320" s="248"/>
      <c r="X320" s="248"/>
      <c r="Y320" s="248"/>
      <c r="Z320" s="248"/>
      <c r="AA320" s="248"/>
      <c r="AB320" s="219">
        <v>34445518.461538397</v>
      </c>
      <c r="AC320" s="219">
        <v>34440445.384615302</v>
      </c>
      <c r="AD320" s="219">
        <v>34435372.307692297</v>
      </c>
      <c r="AE320" s="219">
        <v>34430299.230769202</v>
      </c>
      <c r="AF320" s="219">
        <v>34425226.1538461</v>
      </c>
      <c r="AG320" s="219">
        <v>34420153.076922998</v>
      </c>
      <c r="AH320" s="219">
        <v>34415080</v>
      </c>
      <c r="AI320" s="219">
        <v>34410006.923076898</v>
      </c>
      <c r="AJ320" s="219">
        <v>34404933.846153803</v>
      </c>
      <c r="AK320" s="219">
        <v>34399860.769230701</v>
      </c>
      <c r="AL320" s="219">
        <v>34383610</v>
      </c>
      <c r="AM320" s="219">
        <v>34383610</v>
      </c>
      <c r="AN320" s="219">
        <v>34383610</v>
      </c>
      <c r="AO320" s="219">
        <v>34383610</v>
      </c>
      <c r="AP320" s="219">
        <v>34383610</v>
      </c>
      <c r="AQ320" s="219">
        <v>34383610</v>
      </c>
      <c r="AR320" s="219">
        <v>34383610</v>
      </c>
      <c r="AS320" s="219">
        <v>34383610</v>
      </c>
      <c r="AT320" s="219">
        <v>34383610</v>
      </c>
      <c r="AU320" s="219">
        <v>34383610</v>
      </c>
      <c r="AV320" s="219">
        <v>34383610</v>
      </c>
      <c r="AW320" s="219">
        <v>34383610</v>
      </c>
      <c r="AX320" s="219">
        <v>34383610</v>
      </c>
      <c r="AY320" s="219">
        <v>34383610</v>
      </c>
      <c r="AZ320" s="219">
        <v>34383610</v>
      </c>
      <c r="BA320" s="219">
        <v>34383610</v>
      </c>
      <c r="BB320" s="219">
        <v>34383610</v>
      </c>
      <c r="BC320" s="219">
        <v>34383610</v>
      </c>
      <c r="BD320" s="219">
        <v>34383610</v>
      </c>
      <c r="BE320" s="219">
        <v>34383610</v>
      </c>
      <c r="BF320" s="219">
        <v>34383610</v>
      </c>
      <c r="BG320" s="219">
        <v>34383610</v>
      </c>
      <c r="BH320" s="219">
        <v>34383610</v>
      </c>
      <c r="BI320" s="219">
        <v>34383610</v>
      </c>
      <c r="BJ320" s="219">
        <v>34383610</v>
      </c>
      <c r="BK320" s="219">
        <v>34383610</v>
      </c>
      <c r="BL320" s="219">
        <v>34383610</v>
      </c>
      <c r="BM320" s="219">
        <v>34383610</v>
      </c>
      <c r="BN320" s="219">
        <v>34383610</v>
      </c>
      <c r="BO320" s="219">
        <v>34383610</v>
      </c>
      <c r="BP320" s="219">
        <v>34383610</v>
      </c>
      <c r="BQ320" s="219">
        <v>34383610</v>
      </c>
      <c r="BR320" s="219">
        <v>34383610</v>
      </c>
      <c r="BS320" s="219">
        <v>34383610</v>
      </c>
      <c r="BT320" s="219">
        <v>34383610</v>
      </c>
      <c r="BU320" s="219">
        <v>34383610</v>
      </c>
      <c r="BV320" s="219">
        <v>34383610</v>
      </c>
      <c r="BW320" s="219">
        <v>34383610</v>
      </c>
      <c r="BX320" s="219">
        <v>34383610</v>
      </c>
      <c r="BY320" s="219">
        <v>34383610</v>
      </c>
      <c r="BZ320" s="219">
        <v>34383610</v>
      </c>
      <c r="CA320" s="219">
        <v>34383610</v>
      </c>
      <c r="CB320" s="219">
        <v>34383610</v>
      </c>
      <c r="CC320" s="219">
        <v>34383610</v>
      </c>
      <c r="CD320" s="219">
        <v>34383610</v>
      </c>
      <c r="CE320" s="219">
        <v>34383610</v>
      </c>
      <c r="CF320" s="219">
        <v>34383610</v>
      </c>
      <c r="CG320" s="219">
        <v>34383610</v>
      </c>
      <c r="CH320" s="219">
        <v>34383610</v>
      </c>
      <c r="CI320" s="219">
        <v>34383610</v>
      </c>
      <c r="CJ320" s="219">
        <v>34383610</v>
      </c>
      <c r="CK320" s="219">
        <v>34383610</v>
      </c>
      <c r="CL320" s="219">
        <v>34383610</v>
      </c>
      <c r="CM320" s="219">
        <v>34383610</v>
      </c>
      <c r="CN320" s="219">
        <v>34383610</v>
      </c>
    </row>
    <row r="321" spans="1:92" x14ac:dyDescent="0.2">
      <c r="A321" s="224" t="s">
        <v>598</v>
      </c>
      <c r="B321" s="248"/>
      <c r="C321" s="248"/>
      <c r="D321" s="248"/>
      <c r="E321" s="248"/>
      <c r="F321" s="248"/>
      <c r="G321" s="248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48"/>
      <c r="U321" s="248"/>
      <c r="V321" s="248"/>
      <c r="W321" s="248"/>
      <c r="X321" s="248"/>
      <c r="Y321" s="248"/>
      <c r="Z321" s="248"/>
      <c r="AA321" s="248"/>
      <c r="AB321" s="219">
        <v>0</v>
      </c>
      <c r="AC321" s="219">
        <v>0</v>
      </c>
      <c r="AD321" s="219">
        <v>0</v>
      </c>
      <c r="AE321" s="219">
        <v>0</v>
      </c>
      <c r="AF321" s="219">
        <v>0</v>
      </c>
      <c r="AG321" s="219">
        <v>0</v>
      </c>
      <c r="AH321" s="219">
        <v>0</v>
      </c>
      <c r="AI321" s="219">
        <v>0</v>
      </c>
      <c r="AJ321" s="219">
        <v>0</v>
      </c>
      <c r="AK321" s="219">
        <v>0</v>
      </c>
      <c r="AL321" s="219">
        <v>0</v>
      </c>
      <c r="AM321" s="219">
        <v>0</v>
      </c>
      <c r="AN321" s="219">
        <v>0</v>
      </c>
      <c r="AO321" s="219">
        <v>0</v>
      </c>
      <c r="AP321" s="219">
        <v>0</v>
      </c>
      <c r="AQ321" s="219">
        <v>0</v>
      </c>
      <c r="AR321" s="219">
        <v>0</v>
      </c>
      <c r="AS321" s="219">
        <v>0</v>
      </c>
      <c r="AT321" s="219">
        <v>0</v>
      </c>
      <c r="AU321" s="219">
        <v>0</v>
      </c>
      <c r="AV321" s="219">
        <v>0</v>
      </c>
      <c r="AW321" s="219">
        <v>0</v>
      </c>
      <c r="AX321" s="219">
        <v>0</v>
      </c>
      <c r="AY321" s="219">
        <v>0</v>
      </c>
      <c r="AZ321" s="219">
        <v>0</v>
      </c>
      <c r="BA321" s="219">
        <v>0</v>
      </c>
      <c r="BB321" s="219">
        <v>0</v>
      </c>
      <c r="BC321" s="219">
        <v>0</v>
      </c>
      <c r="BD321" s="219">
        <v>0</v>
      </c>
      <c r="BE321" s="219">
        <v>0</v>
      </c>
      <c r="BF321" s="219">
        <v>0</v>
      </c>
      <c r="BG321" s="219">
        <v>0</v>
      </c>
      <c r="BH321" s="219">
        <v>0</v>
      </c>
      <c r="BI321" s="219">
        <v>0</v>
      </c>
      <c r="BJ321" s="219">
        <v>0</v>
      </c>
      <c r="BK321" s="219">
        <v>0</v>
      </c>
      <c r="BL321" s="219">
        <v>0</v>
      </c>
      <c r="BM321" s="219">
        <v>0</v>
      </c>
      <c r="BN321" s="219">
        <v>0</v>
      </c>
      <c r="BO321" s="219">
        <v>0</v>
      </c>
      <c r="BP321" s="219">
        <v>0</v>
      </c>
      <c r="BQ321" s="219">
        <v>0</v>
      </c>
      <c r="BR321" s="219">
        <v>0</v>
      </c>
      <c r="BS321" s="219">
        <v>0</v>
      </c>
      <c r="BT321" s="219">
        <v>0</v>
      </c>
      <c r="BU321" s="219">
        <v>0</v>
      </c>
      <c r="BV321" s="219">
        <v>0</v>
      </c>
      <c r="BW321" s="219">
        <v>0</v>
      </c>
      <c r="BX321" s="219">
        <v>0</v>
      </c>
      <c r="BY321" s="219">
        <v>0</v>
      </c>
      <c r="BZ321" s="219">
        <v>0</v>
      </c>
      <c r="CA321" s="219">
        <v>0</v>
      </c>
      <c r="CB321" s="219">
        <v>0</v>
      </c>
      <c r="CC321" s="219">
        <v>0</v>
      </c>
      <c r="CD321" s="219">
        <v>0</v>
      </c>
      <c r="CE321" s="219">
        <v>0</v>
      </c>
      <c r="CF321" s="219">
        <v>0</v>
      </c>
      <c r="CG321" s="219">
        <v>0</v>
      </c>
      <c r="CH321" s="219">
        <v>0</v>
      </c>
      <c r="CI321" s="219">
        <v>0</v>
      </c>
      <c r="CJ321" s="219">
        <v>0</v>
      </c>
      <c r="CK321" s="219">
        <v>0</v>
      </c>
      <c r="CL321" s="219">
        <v>0</v>
      </c>
      <c r="CM321" s="219">
        <v>0</v>
      </c>
      <c r="CN321" s="219">
        <v>0</v>
      </c>
    </row>
    <row r="322" spans="1:92" x14ac:dyDescent="0.2">
      <c r="A322" s="224" t="s">
        <v>599</v>
      </c>
      <c r="B322" s="248"/>
      <c r="C322" s="248"/>
      <c r="D322" s="248"/>
      <c r="E322" s="248"/>
      <c r="F322" s="248"/>
      <c r="G322" s="248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48"/>
      <c r="U322" s="248"/>
      <c r="V322" s="248"/>
      <c r="W322" s="248"/>
      <c r="X322" s="248"/>
      <c r="Y322" s="248"/>
      <c r="Z322" s="248"/>
      <c r="AA322" s="248"/>
      <c r="AB322" s="219">
        <v>23242328548.885101</v>
      </c>
      <c r="AC322" s="219">
        <v>23381287875.485298</v>
      </c>
      <c r="AD322" s="219">
        <v>23554119275.705002</v>
      </c>
      <c r="AE322" s="219">
        <v>23731532647.755798</v>
      </c>
      <c r="AF322" s="219">
        <v>23919186487.040001</v>
      </c>
      <c r="AG322" s="219">
        <v>24108046240.057999</v>
      </c>
      <c r="AH322" s="219">
        <v>24279133136.369598</v>
      </c>
      <c r="AI322" s="219">
        <v>24445583784.6031</v>
      </c>
      <c r="AJ322" s="219">
        <v>24604354802.9963</v>
      </c>
      <c r="AK322" s="219">
        <v>24760410912.901901</v>
      </c>
      <c r="AL322" s="219">
        <v>24912292976.155201</v>
      </c>
      <c r="AM322" s="219">
        <v>25104435910.490799</v>
      </c>
      <c r="AN322" s="219">
        <v>25104435910.490799</v>
      </c>
      <c r="AO322" s="219">
        <v>25301888297.136902</v>
      </c>
      <c r="AP322" s="219">
        <v>25507477351.395599</v>
      </c>
      <c r="AQ322" s="219">
        <v>25714275201.534901</v>
      </c>
      <c r="AR322" s="219">
        <v>25882534227.426201</v>
      </c>
      <c r="AS322" s="219">
        <v>26043994990.267101</v>
      </c>
      <c r="AT322" s="219">
        <v>26213201684.468899</v>
      </c>
      <c r="AU322" s="219">
        <v>26374109684.640499</v>
      </c>
      <c r="AV322" s="219">
        <v>26533012216.607899</v>
      </c>
      <c r="AW322" s="219">
        <v>26697935851.7374</v>
      </c>
      <c r="AX322" s="219">
        <v>26867153290.4711</v>
      </c>
      <c r="AY322" s="219">
        <v>27040453988.0392</v>
      </c>
      <c r="AZ322" s="219">
        <v>27274963118.935501</v>
      </c>
      <c r="BA322" s="219">
        <v>27274963118.935501</v>
      </c>
      <c r="BB322" s="219">
        <v>27470416269.276798</v>
      </c>
      <c r="BC322" s="219">
        <v>27649428927.660999</v>
      </c>
      <c r="BD322" s="219">
        <v>27837647530.033699</v>
      </c>
      <c r="BE322" s="219">
        <v>28020529286.543301</v>
      </c>
      <c r="BF322" s="219">
        <v>28204854080.137199</v>
      </c>
      <c r="BG322" s="219">
        <v>28399853713.234501</v>
      </c>
      <c r="BH322" s="219">
        <v>28572311533.336201</v>
      </c>
      <c r="BI322" s="219">
        <v>28746605644.7845</v>
      </c>
      <c r="BJ322" s="219">
        <v>28934666324.822399</v>
      </c>
      <c r="BK322" s="219">
        <v>29117013065.125599</v>
      </c>
      <c r="BL322" s="219">
        <v>29290504429.168701</v>
      </c>
      <c r="BM322" s="219">
        <v>29572762973.0984</v>
      </c>
      <c r="BN322" s="219">
        <v>29572762973.0984</v>
      </c>
      <c r="BO322" s="219">
        <v>29792261420.449402</v>
      </c>
      <c r="BP322" s="219">
        <v>30008973427.248402</v>
      </c>
      <c r="BQ322" s="219">
        <v>30231675425.123699</v>
      </c>
      <c r="BR322" s="219">
        <v>30432957334.540501</v>
      </c>
      <c r="BS322" s="219">
        <v>30635180458.3965</v>
      </c>
      <c r="BT322" s="219">
        <v>30871946980.871201</v>
      </c>
      <c r="BU322" s="219">
        <v>31107231171.3055</v>
      </c>
      <c r="BV322" s="219">
        <v>31345782724.996101</v>
      </c>
      <c r="BW322" s="219">
        <v>31589686968.552101</v>
      </c>
      <c r="BX322" s="219">
        <v>31821670561.828999</v>
      </c>
      <c r="BY322" s="219">
        <v>32055741950.062</v>
      </c>
      <c r="BZ322" s="219">
        <v>32321522008.558601</v>
      </c>
      <c r="CA322" s="219">
        <v>32321522008.558601</v>
      </c>
      <c r="CB322" s="219">
        <v>32473125990.893799</v>
      </c>
      <c r="CC322" s="219">
        <v>32623152448.981602</v>
      </c>
      <c r="CD322" s="219">
        <v>32786563963.3601</v>
      </c>
      <c r="CE322" s="219">
        <v>32945000013.9744</v>
      </c>
      <c r="CF322" s="219">
        <v>33105328240.909801</v>
      </c>
      <c r="CG322" s="219">
        <v>33297225768.249802</v>
      </c>
      <c r="CH322" s="219">
        <v>33465649724.959999</v>
      </c>
      <c r="CI322" s="219">
        <v>33626142724.2868</v>
      </c>
      <c r="CJ322" s="219">
        <v>33790752607.0028</v>
      </c>
      <c r="CK322" s="219">
        <v>33954480567.516201</v>
      </c>
      <c r="CL322" s="219">
        <v>34118752067.341301</v>
      </c>
      <c r="CM322" s="219">
        <v>34310060357.969398</v>
      </c>
      <c r="CN322" s="219">
        <v>34310060357.969398</v>
      </c>
    </row>
    <row r="323" spans="1:92" x14ac:dyDescent="0.2">
      <c r="A323" s="224" t="s">
        <v>600</v>
      </c>
      <c r="B323" s="248"/>
      <c r="C323" s="248"/>
      <c r="D323" s="248"/>
      <c r="E323" s="248"/>
      <c r="F323" s="248"/>
      <c r="G323" s="248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48"/>
      <c r="U323" s="248"/>
      <c r="V323" s="248"/>
      <c r="W323" s="248"/>
      <c r="X323" s="248"/>
      <c r="Y323" s="248"/>
      <c r="Z323" s="248"/>
      <c r="AA323" s="248"/>
      <c r="AB323" s="219">
        <v>23242328548.885101</v>
      </c>
      <c r="AC323" s="219">
        <v>23381287875.485298</v>
      </c>
      <c r="AD323" s="219">
        <v>23554119275.705002</v>
      </c>
      <c r="AE323" s="219">
        <v>23731532647.755798</v>
      </c>
      <c r="AF323" s="219">
        <v>23919186487.040001</v>
      </c>
      <c r="AG323" s="219">
        <v>24108046240.057899</v>
      </c>
      <c r="AH323" s="219">
        <v>24279133136.369598</v>
      </c>
      <c r="AI323" s="219">
        <v>24445583784.6031</v>
      </c>
      <c r="AJ323" s="219">
        <v>24604354802.9963</v>
      </c>
      <c r="AK323" s="219">
        <v>24760410912.901901</v>
      </c>
      <c r="AL323" s="219">
        <v>24912292976.155201</v>
      </c>
      <c r="AM323" s="219">
        <v>25104435910.490799</v>
      </c>
      <c r="AN323" s="219">
        <v>25104435910.490799</v>
      </c>
      <c r="AO323" s="219">
        <v>25301888297.136902</v>
      </c>
      <c r="AP323" s="219">
        <v>25507477351.395599</v>
      </c>
      <c r="AQ323" s="219">
        <v>25714275201.534901</v>
      </c>
      <c r="AR323" s="219">
        <v>25882534227.426201</v>
      </c>
      <c r="AS323" s="219">
        <v>26043994990.267101</v>
      </c>
      <c r="AT323" s="219">
        <v>26213201684.468899</v>
      </c>
      <c r="AU323" s="219">
        <v>26374109684.640499</v>
      </c>
      <c r="AV323" s="219">
        <v>26533012216.607899</v>
      </c>
      <c r="AW323" s="219">
        <v>26697935851.7374</v>
      </c>
      <c r="AX323" s="219">
        <v>26867153290.4711</v>
      </c>
      <c r="AY323" s="219">
        <v>27040453988.0392</v>
      </c>
      <c r="AZ323" s="219">
        <v>27274963118.935501</v>
      </c>
      <c r="BA323" s="219">
        <v>27274963118.935501</v>
      </c>
      <c r="BB323" s="219">
        <v>27470416269.276798</v>
      </c>
      <c r="BC323" s="219">
        <v>27649428927.660999</v>
      </c>
      <c r="BD323" s="219">
        <v>27837647530.033699</v>
      </c>
      <c r="BE323" s="219">
        <v>28020529286.543301</v>
      </c>
      <c r="BF323" s="219">
        <v>28204854080.137199</v>
      </c>
      <c r="BG323" s="219">
        <v>28399853713.234501</v>
      </c>
      <c r="BH323" s="219">
        <v>28572311533.336201</v>
      </c>
      <c r="BI323" s="219">
        <v>28746605644.7845</v>
      </c>
      <c r="BJ323" s="219">
        <v>28934666324.822399</v>
      </c>
      <c r="BK323" s="219">
        <v>29117013065.125599</v>
      </c>
      <c r="BL323" s="219">
        <v>29290504429.168701</v>
      </c>
      <c r="BM323" s="219">
        <v>29572762973.0984</v>
      </c>
      <c r="BN323" s="219">
        <v>29572762973.0984</v>
      </c>
      <c r="BO323" s="219">
        <v>29792261420.449402</v>
      </c>
      <c r="BP323" s="219">
        <v>30008973427.248402</v>
      </c>
      <c r="BQ323" s="219">
        <v>30231675425.123699</v>
      </c>
      <c r="BR323" s="219">
        <v>30432957334.540501</v>
      </c>
      <c r="BS323" s="219">
        <v>30635180458.3964</v>
      </c>
      <c r="BT323" s="219">
        <v>30871946980.871201</v>
      </c>
      <c r="BU323" s="219">
        <v>31107231171.3055</v>
      </c>
      <c r="BV323" s="219">
        <v>31345782724.996101</v>
      </c>
      <c r="BW323" s="219">
        <v>31589686968.551998</v>
      </c>
      <c r="BX323" s="219">
        <v>31821670561.828899</v>
      </c>
      <c r="BY323" s="219">
        <v>32055741950.062</v>
      </c>
      <c r="BZ323" s="219">
        <v>32321522008.558498</v>
      </c>
      <c r="CA323" s="219">
        <v>32321522008.558498</v>
      </c>
      <c r="CB323" s="219">
        <v>32473125990.893799</v>
      </c>
      <c r="CC323" s="219">
        <v>32623152448.981499</v>
      </c>
      <c r="CD323" s="219">
        <v>32786563963.3601</v>
      </c>
      <c r="CE323" s="219">
        <v>32945000013.9744</v>
      </c>
      <c r="CF323" s="219">
        <v>33105328240.909801</v>
      </c>
      <c r="CG323" s="219">
        <v>33297225768.249802</v>
      </c>
      <c r="CH323" s="219">
        <v>33465649724.959999</v>
      </c>
      <c r="CI323" s="219">
        <v>33626142724.2868</v>
      </c>
      <c r="CJ323" s="219">
        <v>33790752607.002701</v>
      </c>
      <c r="CK323" s="219">
        <v>33954480567.516102</v>
      </c>
      <c r="CL323" s="219">
        <v>34118752067.341301</v>
      </c>
      <c r="CM323" s="219">
        <v>34310060357.969299</v>
      </c>
      <c r="CN323" s="219">
        <v>34310060357.969299</v>
      </c>
    </row>
    <row r="324" spans="1:92" x14ac:dyDescent="0.2">
      <c r="A324" s="224" t="s">
        <v>601</v>
      </c>
      <c r="B324" s="248"/>
      <c r="C324" s="248"/>
      <c r="D324" s="248"/>
      <c r="E324" s="248"/>
      <c r="F324" s="248"/>
      <c r="G324" s="248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48"/>
      <c r="U324" s="248"/>
      <c r="V324" s="248"/>
      <c r="W324" s="248"/>
      <c r="X324" s="248"/>
      <c r="Y324" s="248"/>
      <c r="Z324" s="248"/>
      <c r="AA324" s="248"/>
      <c r="AB324" s="219">
        <v>3.1521687140831501E-6</v>
      </c>
      <c r="AC324" s="219">
        <v>2.0059255453256401E-6</v>
      </c>
      <c r="AD324" s="219">
        <v>1.71936475313626E-6</v>
      </c>
      <c r="AE324" s="219">
        <v>2.0059255453256401E-6</v>
      </c>
      <c r="AF324" s="219">
        <v>2.0059255453256401E-6</v>
      </c>
      <c r="AG324" s="219">
        <v>4.0118510906512903E-6</v>
      </c>
      <c r="AH324" s="219">
        <v>3.1521687140831501E-6</v>
      </c>
      <c r="AI324" s="219">
        <v>4.5849726750300403E-6</v>
      </c>
      <c r="AJ324" s="219">
        <v>4.2984118828406699E-6</v>
      </c>
      <c r="AK324" s="219">
        <v>5.44465505159818E-6</v>
      </c>
      <c r="AL324" s="219">
        <v>6.5908982203556901E-6</v>
      </c>
      <c r="AM324" s="219">
        <v>6.5908982203556901E-6</v>
      </c>
      <c r="AN324" s="219">
        <v>6.5908982203556901E-6</v>
      </c>
      <c r="AO324" s="219">
        <v>7.7371413891132001E-6</v>
      </c>
      <c r="AP324" s="219">
        <v>6.01777663597693E-6</v>
      </c>
      <c r="AQ324" s="219">
        <v>8.3102629734919594E-6</v>
      </c>
      <c r="AR324" s="219">
        <v>7.7371413891132001E-6</v>
      </c>
      <c r="AS324" s="219">
        <v>8.0237021813025806E-6</v>
      </c>
      <c r="AT324" s="219">
        <v>9.1699453500600907E-6</v>
      </c>
      <c r="AU324" s="219">
        <v>9.4565061422494695E-6</v>
      </c>
      <c r="AV324" s="219">
        <v>1.06027493110069E-5</v>
      </c>
      <c r="AW324" s="219">
        <v>1.0889310103196301E-5</v>
      </c>
      <c r="AX324" s="219">
        <v>1.00296277266282E-5</v>
      </c>
      <c r="AY324" s="219">
        <v>1.17489924797644E-5</v>
      </c>
      <c r="AZ324" s="219">
        <v>1.17489924797644E-5</v>
      </c>
      <c r="BA324" s="219">
        <v>1.17489924797644E-5</v>
      </c>
      <c r="BB324" s="219">
        <v>1.3181796440711301E-5</v>
      </c>
      <c r="BC324" s="219">
        <v>1.43280396094689E-5</v>
      </c>
      <c r="BD324" s="219">
        <v>1.46146004016582E-5</v>
      </c>
      <c r="BE324" s="219">
        <v>1.5760843570415701E-5</v>
      </c>
      <c r="BF324" s="219">
        <v>1.7193647531362598E-5</v>
      </c>
      <c r="BG324" s="219">
        <v>1.6907086739173301E-5</v>
      </c>
      <c r="BH324" s="219">
        <v>1.77667691157414E-5</v>
      </c>
      <c r="BI324" s="219">
        <v>1.60474043626051E-5</v>
      </c>
      <c r="BJ324" s="219">
        <v>1.54742827782264E-5</v>
      </c>
      <c r="BK324" s="219">
        <v>1.54742827782264E-5</v>
      </c>
      <c r="BL324" s="219">
        <v>1.7193647531362598E-5</v>
      </c>
      <c r="BM324" s="219">
        <v>1.77667691157414E-5</v>
      </c>
      <c r="BN324" s="219">
        <v>1.77667691157414E-5</v>
      </c>
      <c r="BO324" s="219">
        <v>1.77667691157414E-5</v>
      </c>
      <c r="BP324" s="219">
        <v>1.6907086739173301E-5</v>
      </c>
      <c r="BQ324" s="219">
        <v>1.43280396094689E-5</v>
      </c>
      <c r="BR324" s="219">
        <v>1.49011611938476E-5</v>
      </c>
      <c r="BS324" s="219">
        <v>1.49011611938476E-5</v>
      </c>
      <c r="BT324" s="219">
        <v>1.37549180250901E-5</v>
      </c>
      <c r="BU324" s="219">
        <v>1.3181796440711301E-5</v>
      </c>
      <c r="BV324" s="219">
        <v>1.54742827782264E-5</v>
      </c>
      <c r="BW324" s="219">
        <v>1.8626451492309499E-5</v>
      </c>
      <c r="BX324" s="219">
        <v>1.8913012284498902E-5</v>
      </c>
      <c r="BY324" s="219">
        <v>1.94861338688777E-5</v>
      </c>
      <c r="BZ324" s="219">
        <v>2.0632377037635201E-5</v>
      </c>
      <c r="CA324" s="219">
        <v>2.0632377037635201E-5</v>
      </c>
      <c r="CB324" s="219">
        <v>1.8053329907930799E-5</v>
      </c>
      <c r="CC324" s="219">
        <v>1.8913012284498902E-5</v>
      </c>
      <c r="CD324" s="219">
        <v>2.0632377037635201E-5</v>
      </c>
      <c r="CE324" s="219">
        <v>2.17786202063927E-5</v>
      </c>
      <c r="CF324" s="219">
        <v>2.4357667336097099E-5</v>
      </c>
      <c r="CG324" s="219">
        <v>2.4930788920475799E-5</v>
      </c>
      <c r="CH324" s="219">
        <v>2.55039105048546E-5</v>
      </c>
      <c r="CI324" s="219">
        <v>2.6077032089233398E-5</v>
      </c>
      <c r="CJ324" s="219">
        <v>2.4644228128286501E-5</v>
      </c>
      <c r="CK324" s="219">
        <v>2.32114241673396E-5</v>
      </c>
      <c r="CL324" s="219">
        <v>2.32114241673396E-5</v>
      </c>
      <c r="CM324" s="219">
        <v>2.5217349712665201E-5</v>
      </c>
      <c r="CN324" s="219">
        <v>2.5217349712665201E-5</v>
      </c>
    </row>
    <row r="325" spans="1:92" x14ac:dyDescent="0.2">
      <c r="A325" s="224" t="s">
        <v>602</v>
      </c>
      <c r="B325" s="248"/>
      <c r="C325" s="248"/>
      <c r="D325" s="248"/>
      <c r="E325" s="248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48"/>
      <c r="U325" s="248"/>
      <c r="V325" s="248"/>
      <c r="W325" s="248"/>
      <c r="X325" s="248"/>
      <c r="Y325" s="248"/>
      <c r="Z325" s="248"/>
      <c r="AA325" s="248"/>
      <c r="AB325" s="219"/>
      <c r="AC325" s="219"/>
      <c r="AD325" s="219"/>
      <c r="AE325" s="219"/>
      <c r="AF325" s="219"/>
      <c r="AG325" s="219"/>
      <c r="AH325" s="219"/>
      <c r="AI325" s="219"/>
      <c r="AJ325" s="219"/>
      <c r="AK325" s="219"/>
      <c r="AL325" s="219"/>
      <c r="AM325" s="219"/>
      <c r="AN325" s="219"/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9"/>
      <c r="AY325" s="219"/>
      <c r="AZ325" s="219"/>
      <c r="BA325" s="219"/>
      <c r="BB325" s="219"/>
      <c r="BC325" s="219"/>
      <c r="BD325" s="219"/>
      <c r="BE325" s="219"/>
      <c r="BF325" s="219"/>
      <c r="BG325" s="219"/>
      <c r="BH325" s="219"/>
      <c r="BI325" s="219"/>
      <c r="BJ325" s="219"/>
      <c r="BK325" s="219"/>
      <c r="BL325" s="219"/>
      <c r="BM325" s="219"/>
      <c r="BN325" s="219"/>
      <c r="BO325" s="219"/>
      <c r="BP325" s="219"/>
      <c r="BQ325" s="219"/>
      <c r="BR325" s="219"/>
      <c r="BS325" s="219"/>
      <c r="BT325" s="219"/>
      <c r="BU325" s="219"/>
      <c r="BV325" s="219"/>
      <c r="BW325" s="219"/>
      <c r="BX325" s="219"/>
      <c r="BY325" s="219"/>
      <c r="BZ325" s="219"/>
      <c r="CA325" s="219"/>
      <c r="CB325" s="219"/>
      <c r="CC325" s="219"/>
      <c r="CD325" s="219"/>
      <c r="CE325" s="219"/>
      <c r="CF325" s="219"/>
      <c r="CG325" s="219"/>
      <c r="CH325" s="219"/>
      <c r="CI325" s="219"/>
      <c r="CJ325" s="219"/>
      <c r="CK325" s="219"/>
      <c r="CL325" s="219"/>
      <c r="CM325" s="219"/>
      <c r="CN325" s="219"/>
    </row>
    <row r="326" spans="1:92" x14ac:dyDescent="0.2">
      <c r="A326" s="223" t="s">
        <v>603</v>
      </c>
      <c r="B326" s="248"/>
      <c r="C326" s="248"/>
      <c r="D326" s="248"/>
      <c r="E326" s="248"/>
      <c r="F326" s="248"/>
      <c r="G326" s="248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48"/>
      <c r="U326" s="248"/>
      <c r="V326" s="248"/>
      <c r="W326" s="248"/>
      <c r="X326" s="248"/>
      <c r="Y326" s="248"/>
      <c r="Z326" s="248"/>
      <c r="AA326" s="248"/>
      <c r="AB326" s="219"/>
      <c r="AC326" s="219"/>
      <c r="AD326" s="219"/>
      <c r="AE326" s="219"/>
      <c r="AF326" s="219"/>
      <c r="AG326" s="219"/>
      <c r="AH326" s="219"/>
      <c r="AI326" s="219"/>
      <c r="AJ326" s="219"/>
      <c r="AK326" s="219"/>
      <c r="AL326" s="219"/>
      <c r="AM326" s="219"/>
      <c r="AN326" s="219"/>
      <c r="AO326" s="219"/>
      <c r="AP326" s="219"/>
      <c r="AQ326" s="219"/>
      <c r="AR326" s="219"/>
      <c r="AS326" s="219"/>
      <c r="AT326" s="219"/>
      <c r="AU326" s="219"/>
      <c r="AV326" s="219"/>
      <c r="AW326" s="219"/>
      <c r="AX326" s="219"/>
      <c r="AY326" s="219"/>
      <c r="AZ326" s="219"/>
      <c r="BA326" s="219"/>
      <c r="BB326" s="219"/>
      <c r="BC326" s="219"/>
      <c r="BD326" s="219"/>
      <c r="BE326" s="219"/>
      <c r="BF326" s="219"/>
      <c r="BG326" s="219"/>
      <c r="BH326" s="219"/>
      <c r="BI326" s="219"/>
      <c r="BJ326" s="219"/>
      <c r="BK326" s="219"/>
      <c r="BL326" s="219"/>
      <c r="BM326" s="219"/>
      <c r="BN326" s="219"/>
      <c r="BO326" s="219"/>
      <c r="BP326" s="219"/>
      <c r="BQ326" s="219"/>
      <c r="BR326" s="219"/>
      <c r="BS326" s="219"/>
      <c r="BT326" s="219"/>
      <c r="BU326" s="219"/>
      <c r="BV326" s="219"/>
      <c r="BW326" s="219"/>
      <c r="BX326" s="219"/>
      <c r="BY326" s="219"/>
      <c r="BZ326" s="219"/>
      <c r="CA326" s="219"/>
      <c r="CB326" s="219"/>
      <c r="CC326" s="219"/>
      <c r="CD326" s="219"/>
      <c r="CE326" s="219"/>
      <c r="CF326" s="219"/>
      <c r="CG326" s="219"/>
      <c r="CH326" s="219"/>
      <c r="CI326" s="219"/>
      <c r="CJ326" s="219"/>
      <c r="CK326" s="219"/>
      <c r="CL326" s="219"/>
      <c r="CM326" s="219"/>
      <c r="CN326" s="219"/>
    </row>
    <row r="327" spans="1:92" x14ac:dyDescent="0.2">
      <c r="A327" s="224" t="s">
        <v>604</v>
      </c>
      <c r="B327" s="248"/>
      <c r="C327" s="248"/>
      <c r="D327" s="248"/>
      <c r="E327" s="248"/>
      <c r="F327" s="248"/>
      <c r="G327" s="248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48"/>
      <c r="U327" s="248"/>
      <c r="V327" s="248"/>
      <c r="W327" s="248"/>
      <c r="X327" s="248"/>
      <c r="Y327" s="248"/>
      <c r="Z327" s="248"/>
      <c r="AA327" s="248"/>
      <c r="AB327" s="219">
        <v>19601350063.1674</v>
      </c>
      <c r="AC327" s="219">
        <v>19732935644.4561</v>
      </c>
      <c r="AD327" s="219">
        <v>19894415052.189602</v>
      </c>
      <c r="AE327" s="219">
        <v>20057790087.0704</v>
      </c>
      <c r="AF327" s="219">
        <v>20231915395.561501</v>
      </c>
      <c r="AG327" s="219">
        <v>20406354250.030998</v>
      </c>
      <c r="AH327" s="219">
        <v>20588691103.527199</v>
      </c>
      <c r="AI327" s="219">
        <v>20757988047.8531</v>
      </c>
      <c r="AJ327" s="219">
        <v>20918548997.858601</v>
      </c>
      <c r="AK327" s="219">
        <v>21070242971.4104</v>
      </c>
      <c r="AL327" s="219">
        <v>21221636318.022099</v>
      </c>
      <c r="AM327" s="219">
        <v>21416396354.090801</v>
      </c>
      <c r="AN327" s="219">
        <v>21416396354.090801</v>
      </c>
      <c r="AO327" s="219">
        <v>21613848740.7369</v>
      </c>
      <c r="AP327" s="219">
        <v>21819437794.995602</v>
      </c>
      <c r="AQ327" s="219">
        <v>22026235645.134899</v>
      </c>
      <c r="AR327" s="219">
        <v>22194494671.026199</v>
      </c>
      <c r="AS327" s="219">
        <v>22355955433.867001</v>
      </c>
      <c r="AT327" s="219">
        <v>22525162128.068901</v>
      </c>
      <c r="AU327" s="219">
        <v>22686070128.240501</v>
      </c>
      <c r="AV327" s="219">
        <v>22844972660.207802</v>
      </c>
      <c r="AW327" s="219">
        <v>23009896295.337399</v>
      </c>
      <c r="AX327" s="219">
        <v>23179113734.071098</v>
      </c>
      <c r="AY327" s="219">
        <v>23352414431.639198</v>
      </c>
      <c r="AZ327" s="219">
        <v>23586923562.5355</v>
      </c>
      <c r="BA327" s="219">
        <v>23586923562.5355</v>
      </c>
      <c r="BB327" s="219">
        <v>23782376712.876801</v>
      </c>
      <c r="BC327" s="219">
        <v>23961389371.261002</v>
      </c>
      <c r="BD327" s="219">
        <v>24149607973.633701</v>
      </c>
      <c r="BE327" s="219">
        <v>24332489730.143299</v>
      </c>
      <c r="BF327" s="219">
        <v>24516814523.737202</v>
      </c>
      <c r="BG327" s="219">
        <v>24711814156.834499</v>
      </c>
      <c r="BH327" s="219">
        <v>24884271976.936199</v>
      </c>
      <c r="BI327" s="219">
        <v>25058566088.384499</v>
      </c>
      <c r="BJ327" s="219">
        <v>25246626768.422298</v>
      </c>
      <c r="BK327" s="219">
        <v>25428973508.725601</v>
      </c>
      <c r="BL327" s="219">
        <v>25602464872.7687</v>
      </c>
      <c r="BM327" s="219">
        <v>25884723416.698299</v>
      </c>
      <c r="BN327" s="219">
        <v>25884723416.698299</v>
      </c>
      <c r="BO327" s="219">
        <v>26104221864.0494</v>
      </c>
      <c r="BP327" s="219">
        <v>26320933870.8484</v>
      </c>
      <c r="BQ327" s="219">
        <v>26543635868.723701</v>
      </c>
      <c r="BR327" s="219">
        <v>26744917778.140499</v>
      </c>
      <c r="BS327" s="219">
        <v>26947140901.996399</v>
      </c>
      <c r="BT327" s="219">
        <v>27183907424.471199</v>
      </c>
      <c r="BU327" s="219">
        <v>27419191614.905499</v>
      </c>
      <c r="BV327" s="219">
        <v>27657743168.5961</v>
      </c>
      <c r="BW327" s="219">
        <v>27901647412.152</v>
      </c>
      <c r="BX327" s="219">
        <v>28133631005.428902</v>
      </c>
      <c r="BY327" s="219">
        <v>28367702393.661999</v>
      </c>
      <c r="BZ327" s="219">
        <v>28633482452.158501</v>
      </c>
      <c r="CA327" s="219">
        <v>28633482452.158501</v>
      </c>
      <c r="CB327" s="219">
        <v>28785086434.493698</v>
      </c>
      <c r="CC327" s="219">
        <v>28935112892.581501</v>
      </c>
      <c r="CD327" s="219">
        <v>29098524406.960098</v>
      </c>
      <c r="CE327" s="219">
        <v>29256960457.574402</v>
      </c>
      <c r="CF327" s="219">
        <v>29417288684.509701</v>
      </c>
      <c r="CG327" s="219">
        <v>29609186211.849701</v>
      </c>
      <c r="CH327" s="219">
        <v>29777610168.559898</v>
      </c>
      <c r="CI327" s="219">
        <v>29938103167.886799</v>
      </c>
      <c r="CJ327" s="219">
        <v>30102713050.602699</v>
      </c>
      <c r="CK327" s="219">
        <v>30266441011.1161</v>
      </c>
      <c r="CL327" s="219">
        <v>30430712510.9412</v>
      </c>
      <c r="CM327" s="219">
        <v>30622020801.569302</v>
      </c>
      <c r="CN327" s="219">
        <v>30622020801.569302</v>
      </c>
    </row>
    <row r="328" spans="1:92" x14ac:dyDescent="0.2">
      <c r="A328" s="224" t="s">
        <v>605</v>
      </c>
      <c r="B328" s="248"/>
      <c r="C328" s="248"/>
      <c r="D328" s="248"/>
      <c r="E328" s="248"/>
      <c r="F328" s="248"/>
      <c r="G328" s="248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48"/>
      <c r="U328" s="248"/>
      <c r="V328" s="248"/>
      <c r="W328" s="248"/>
      <c r="X328" s="248"/>
      <c r="Y328" s="248"/>
      <c r="Z328" s="248"/>
      <c r="AA328" s="248"/>
      <c r="AB328" s="219">
        <v>235782330.39999899</v>
      </c>
      <c r="AC328" s="219">
        <v>235782330.39999899</v>
      </c>
      <c r="AD328" s="219">
        <v>235782330.39999899</v>
      </c>
      <c r="AE328" s="219">
        <v>235782330.39999899</v>
      </c>
      <c r="AF328" s="219">
        <v>235782330.39999899</v>
      </c>
      <c r="AG328" s="219">
        <v>235782330.39999899</v>
      </c>
      <c r="AH328" s="219">
        <v>235782330.39999899</v>
      </c>
      <c r="AI328" s="219">
        <v>235782330.39999899</v>
      </c>
      <c r="AJ328" s="219">
        <v>235782330.39999899</v>
      </c>
      <c r="AK328" s="219">
        <v>235782330.39999899</v>
      </c>
      <c r="AL328" s="219">
        <v>235782330.39999899</v>
      </c>
      <c r="AM328" s="219">
        <v>235782330.39999899</v>
      </c>
      <c r="AN328" s="219">
        <v>235782330.39999899</v>
      </c>
      <c r="AO328" s="219">
        <v>235782330.39999899</v>
      </c>
      <c r="AP328" s="219">
        <v>235782330.39999899</v>
      </c>
      <c r="AQ328" s="219">
        <v>235782330.39999899</v>
      </c>
      <c r="AR328" s="219">
        <v>235782330.39999899</v>
      </c>
      <c r="AS328" s="219">
        <v>235782330.39999899</v>
      </c>
      <c r="AT328" s="219">
        <v>235782330.39999899</v>
      </c>
      <c r="AU328" s="219">
        <v>235782330.39999899</v>
      </c>
      <c r="AV328" s="219">
        <v>235782330.39999899</v>
      </c>
      <c r="AW328" s="219">
        <v>235782330.39999899</v>
      </c>
      <c r="AX328" s="219">
        <v>235782330.39999899</v>
      </c>
      <c r="AY328" s="219">
        <v>235782330.39999899</v>
      </c>
      <c r="AZ328" s="219">
        <v>235782330.39999899</v>
      </c>
      <c r="BA328" s="219">
        <v>235782330.39999899</v>
      </c>
      <c r="BB328" s="219">
        <v>235782330.39999899</v>
      </c>
      <c r="BC328" s="219">
        <v>235782330.39999899</v>
      </c>
      <c r="BD328" s="219">
        <v>235782330.39999899</v>
      </c>
      <c r="BE328" s="219">
        <v>235782330.39999899</v>
      </c>
      <c r="BF328" s="219">
        <v>235782330.39999899</v>
      </c>
      <c r="BG328" s="219">
        <v>235782330.39999899</v>
      </c>
      <c r="BH328" s="219">
        <v>235782330.39999899</v>
      </c>
      <c r="BI328" s="219">
        <v>235782330.39999899</v>
      </c>
      <c r="BJ328" s="219">
        <v>235782330.39999899</v>
      </c>
      <c r="BK328" s="219">
        <v>235782330.39999899</v>
      </c>
      <c r="BL328" s="219">
        <v>235782330.39999899</v>
      </c>
      <c r="BM328" s="219">
        <v>235782330.39999899</v>
      </c>
      <c r="BN328" s="219">
        <v>235782330.39999899</v>
      </c>
      <c r="BO328" s="219">
        <v>235782330.39999899</v>
      </c>
      <c r="BP328" s="219">
        <v>235782330.39999899</v>
      </c>
      <c r="BQ328" s="219">
        <v>235782330.39999899</v>
      </c>
      <c r="BR328" s="219">
        <v>235782330.39999899</v>
      </c>
      <c r="BS328" s="219">
        <v>235782330.39999899</v>
      </c>
      <c r="BT328" s="219">
        <v>235782330.39999899</v>
      </c>
      <c r="BU328" s="219">
        <v>235782330.39999899</v>
      </c>
      <c r="BV328" s="219">
        <v>235782330.39999899</v>
      </c>
      <c r="BW328" s="219">
        <v>235782330.39999899</v>
      </c>
      <c r="BX328" s="219">
        <v>235782330.39999899</v>
      </c>
      <c r="BY328" s="219">
        <v>235782330.39999899</v>
      </c>
      <c r="BZ328" s="219">
        <v>235782330.39999899</v>
      </c>
      <c r="CA328" s="219">
        <v>235782330.39999899</v>
      </c>
      <c r="CB328" s="219">
        <v>235782330.39999899</v>
      </c>
      <c r="CC328" s="219">
        <v>235782330.39999899</v>
      </c>
      <c r="CD328" s="219">
        <v>235782330.39999899</v>
      </c>
      <c r="CE328" s="219">
        <v>235782330.39999899</v>
      </c>
      <c r="CF328" s="219">
        <v>235782330.39999899</v>
      </c>
      <c r="CG328" s="219">
        <v>235782330.39999899</v>
      </c>
      <c r="CH328" s="219">
        <v>235782330.39999899</v>
      </c>
      <c r="CI328" s="219">
        <v>235782330.39999899</v>
      </c>
      <c r="CJ328" s="219">
        <v>235782330.39999899</v>
      </c>
      <c r="CK328" s="219">
        <v>235782330.39999899</v>
      </c>
      <c r="CL328" s="219">
        <v>235782330.39999899</v>
      </c>
      <c r="CM328" s="219">
        <v>235782330.39999899</v>
      </c>
      <c r="CN328" s="219">
        <v>235782330.39999899</v>
      </c>
    </row>
    <row r="329" spans="1:92" x14ac:dyDescent="0.2">
      <c r="A329" s="224" t="s">
        <v>606</v>
      </c>
      <c r="B329" s="248"/>
      <c r="C329" s="248"/>
      <c r="D329" s="248"/>
      <c r="E329" s="248"/>
      <c r="F329" s="248"/>
      <c r="G329" s="248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48"/>
      <c r="U329" s="248"/>
      <c r="V329" s="248"/>
      <c r="W329" s="248"/>
      <c r="X329" s="248"/>
      <c r="Y329" s="248"/>
      <c r="Z329" s="248"/>
      <c r="AA329" s="248"/>
      <c r="AB329" s="219">
        <v>422472187.16000003</v>
      </c>
      <c r="AC329" s="219">
        <v>422472187.16000003</v>
      </c>
      <c r="AD329" s="219">
        <v>422472187.16000003</v>
      </c>
      <c r="AE329" s="219">
        <v>422472187.16000003</v>
      </c>
      <c r="AF329" s="219">
        <v>422472187.16000003</v>
      </c>
      <c r="AG329" s="219">
        <v>422472187.16000003</v>
      </c>
      <c r="AH329" s="219">
        <v>422472187.16000003</v>
      </c>
      <c r="AI329" s="219">
        <v>422472187.16000003</v>
      </c>
      <c r="AJ329" s="219">
        <v>422472187.16000003</v>
      </c>
      <c r="AK329" s="219">
        <v>422472187.16000003</v>
      </c>
      <c r="AL329" s="219">
        <v>422472187.16000003</v>
      </c>
      <c r="AM329" s="219">
        <v>422472187.16000003</v>
      </c>
      <c r="AN329" s="219">
        <v>422472187.16000003</v>
      </c>
      <c r="AO329" s="219">
        <v>422472187.16000003</v>
      </c>
      <c r="AP329" s="219">
        <v>422472187.16000003</v>
      </c>
      <c r="AQ329" s="219">
        <v>422472187.16000003</v>
      </c>
      <c r="AR329" s="219">
        <v>422472187.16000003</v>
      </c>
      <c r="AS329" s="219">
        <v>422472187.16000003</v>
      </c>
      <c r="AT329" s="219">
        <v>422472187.16000003</v>
      </c>
      <c r="AU329" s="219">
        <v>422472187.16000003</v>
      </c>
      <c r="AV329" s="219">
        <v>422472187.16000003</v>
      </c>
      <c r="AW329" s="219">
        <v>422472187.16000003</v>
      </c>
      <c r="AX329" s="219">
        <v>422472187.16000003</v>
      </c>
      <c r="AY329" s="219">
        <v>422472187.16000003</v>
      </c>
      <c r="AZ329" s="219">
        <v>422472187.16000003</v>
      </c>
      <c r="BA329" s="219">
        <v>422472187.16000003</v>
      </c>
      <c r="BB329" s="219">
        <v>422472187.16000003</v>
      </c>
      <c r="BC329" s="219">
        <v>422472187.16000003</v>
      </c>
      <c r="BD329" s="219">
        <v>422472187.16000003</v>
      </c>
      <c r="BE329" s="219">
        <v>422472187.16000003</v>
      </c>
      <c r="BF329" s="219">
        <v>422472187.16000003</v>
      </c>
      <c r="BG329" s="219">
        <v>422472187.16000003</v>
      </c>
      <c r="BH329" s="219">
        <v>422472187.16000003</v>
      </c>
      <c r="BI329" s="219">
        <v>422472187.16000003</v>
      </c>
      <c r="BJ329" s="219">
        <v>422472187.16000003</v>
      </c>
      <c r="BK329" s="219">
        <v>422472187.16000003</v>
      </c>
      <c r="BL329" s="219">
        <v>422472187.16000003</v>
      </c>
      <c r="BM329" s="219">
        <v>422472187.16000003</v>
      </c>
      <c r="BN329" s="219">
        <v>422472187.16000003</v>
      </c>
      <c r="BO329" s="219">
        <v>422472187.16000003</v>
      </c>
      <c r="BP329" s="219">
        <v>422472187.16000003</v>
      </c>
      <c r="BQ329" s="219">
        <v>422472187.16000003</v>
      </c>
      <c r="BR329" s="219">
        <v>422472187.16000003</v>
      </c>
      <c r="BS329" s="219">
        <v>422472187.16000003</v>
      </c>
      <c r="BT329" s="219">
        <v>422472187.16000003</v>
      </c>
      <c r="BU329" s="219">
        <v>422472187.16000003</v>
      </c>
      <c r="BV329" s="219">
        <v>422472187.16000003</v>
      </c>
      <c r="BW329" s="219">
        <v>422472187.16000003</v>
      </c>
      <c r="BX329" s="219">
        <v>422472187.16000003</v>
      </c>
      <c r="BY329" s="219">
        <v>422472187.16000003</v>
      </c>
      <c r="BZ329" s="219">
        <v>422472187.16000003</v>
      </c>
      <c r="CA329" s="219">
        <v>422472187.16000003</v>
      </c>
      <c r="CB329" s="219">
        <v>422472187.16000003</v>
      </c>
      <c r="CC329" s="219">
        <v>422472187.16000003</v>
      </c>
      <c r="CD329" s="219">
        <v>422472187.16000003</v>
      </c>
      <c r="CE329" s="219">
        <v>422472187.16000003</v>
      </c>
      <c r="CF329" s="219">
        <v>422472187.16000003</v>
      </c>
      <c r="CG329" s="219">
        <v>422472187.16000003</v>
      </c>
      <c r="CH329" s="219">
        <v>422472187.16000003</v>
      </c>
      <c r="CI329" s="219">
        <v>422472187.16000003</v>
      </c>
      <c r="CJ329" s="219">
        <v>422472187.16000003</v>
      </c>
      <c r="CK329" s="219">
        <v>422472187.16000003</v>
      </c>
      <c r="CL329" s="219">
        <v>422472187.16000003</v>
      </c>
      <c r="CM329" s="219">
        <v>422472187.16000003</v>
      </c>
      <c r="CN329" s="219">
        <v>422472187.16000003</v>
      </c>
    </row>
    <row r="330" spans="1:92" x14ac:dyDescent="0.2">
      <c r="A330" s="224" t="s">
        <v>607</v>
      </c>
      <c r="B330" s="248"/>
      <c r="C330" s="248"/>
      <c r="D330" s="248"/>
      <c r="E330" s="248"/>
      <c r="F330" s="248"/>
      <c r="G330" s="248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48"/>
      <c r="U330" s="248"/>
      <c r="V330" s="248"/>
      <c r="W330" s="248"/>
      <c r="X330" s="248"/>
      <c r="Y330" s="248"/>
      <c r="Z330" s="248"/>
      <c r="AA330" s="248"/>
      <c r="AB330" s="219">
        <v>0</v>
      </c>
      <c r="AC330" s="219">
        <v>0</v>
      </c>
      <c r="AD330" s="219">
        <v>0</v>
      </c>
      <c r="AE330" s="219">
        <v>0</v>
      </c>
      <c r="AF330" s="219">
        <v>0</v>
      </c>
      <c r="AG330" s="219">
        <v>0</v>
      </c>
      <c r="AH330" s="219">
        <v>0</v>
      </c>
      <c r="AI330" s="219">
        <v>0</v>
      </c>
      <c r="AJ330" s="219">
        <v>0</v>
      </c>
      <c r="AK330" s="219">
        <v>0</v>
      </c>
      <c r="AL330" s="219">
        <v>0</v>
      </c>
      <c r="AM330" s="219">
        <v>0</v>
      </c>
      <c r="AN330" s="219">
        <v>0</v>
      </c>
      <c r="AO330" s="219">
        <v>0</v>
      </c>
      <c r="AP330" s="219">
        <v>0</v>
      </c>
      <c r="AQ330" s="219">
        <v>0</v>
      </c>
      <c r="AR330" s="219">
        <v>0</v>
      </c>
      <c r="AS330" s="219">
        <v>0</v>
      </c>
      <c r="AT330" s="219">
        <v>0</v>
      </c>
      <c r="AU330" s="219">
        <v>0</v>
      </c>
      <c r="AV330" s="219">
        <v>0</v>
      </c>
      <c r="AW330" s="219">
        <v>0</v>
      </c>
      <c r="AX330" s="219">
        <v>0</v>
      </c>
      <c r="AY330" s="219">
        <v>0</v>
      </c>
      <c r="AZ330" s="219">
        <v>0</v>
      </c>
      <c r="BA330" s="219">
        <v>0</v>
      </c>
      <c r="BB330" s="219">
        <v>0</v>
      </c>
      <c r="BC330" s="219">
        <v>0</v>
      </c>
      <c r="BD330" s="219">
        <v>0</v>
      </c>
      <c r="BE330" s="219">
        <v>0</v>
      </c>
      <c r="BF330" s="219">
        <v>0</v>
      </c>
      <c r="BG330" s="219">
        <v>0</v>
      </c>
      <c r="BH330" s="219">
        <v>0</v>
      </c>
      <c r="BI330" s="219">
        <v>0</v>
      </c>
      <c r="BJ330" s="219">
        <v>0</v>
      </c>
      <c r="BK330" s="219">
        <v>0</v>
      </c>
      <c r="BL330" s="219">
        <v>0</v>
      </c>
      <c r="BM330" s="219">
        <v>0</v>
      </c>
      <c r="BN330" s="219">
        <v>0</v>
      </c>
      <c r="BO330" s="219">
        <v>0</v>
      </c>
      <c r="BP330" s="219">
        <v>0</v>
      </c>
      <c r="BQ330" s="219">
        <v>0</v>
      </c>
      <c r="BR330" s="219">
        <v>0</v>
      </c>
      <c r="BS330" s="219">
        <v>0</v>
      </c>
      <c r="BT330" s="219">
        <v>0</v>
      </c>
      <c r="BU330" s="219">
        <v>0</v>
      </c>
      <c r="BV330" s="219">
        <v>0</v>
      </c>
      <c r="BW330" s="219">
        <v>0</v>
      </c>
      <c r="BX330" s="219">
        <v>0</v>
      </c>
      <c r="BY330" s="219">
        <v>0</v>
      </c>
      <c r="BZ330" s="219">
        <v>0</v>
      </c>
      <c r="CA330" s="219">
        <v>0</v>
      </c>
      <c r="CB330" s="219">
        <v>0</v>
      </c>
      <c r="CC330" s="219">
        <v>0</v>
      </c>
      <c r="CD330" s="219">
        <v>0</v>
      </c>
      <c r="CE330" s="219">
        <v>0</v>
      </c>
      <c r="CF330" s="219">
        <v>0</v>
      </c>
      <c r="CG330" s="219">
        <v>0</v>
      </c>
      <c r="CH330" s="219">
        <v>0</v>
      </c>
      <c r="CI330" s="219">
        <v>0</v>
      </c>
      <c r="CJ330" s="219">
        <v>0</v>
      </c>
      <c r="CK330" s="219">
        <v>0</v>
      </c>
      <c r="CL330" s="219">
        <v>0</v>
      </c>
      <c r="CM330" s="219">
        <v>0</v>
      </c>
      <c r="CN330" s="219">
        <v>0</v>
      </c>
    </row>
    <row r="331" spans="1:92" x14ac:dyDescent="0.2">
      <c r="A331" s="224" t="s">
        <v>608</v>
      </c>
      <c r="B331" s="248"/>
      <c r="C331" s="248"/>
      <c r="D331" s="248"/>
      <c r="E331" s="248"/>
      <c r="F331" s="248"/>
      <c r="G331" s="248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48"/>
      <c r="U331" s="248"/>
      <c r="V331" s="248"/>
      <c r="W331" s="248"/>
      <c r="X331" s="248"/>
      <c r="Y331" s="248"/>
      <c r="Z331" s="248"/>
      <c r="AA331" s="248"/>
      <c r="AB331" s="219">
        <v>0</v>
      </c>
      <c r="AC331" s="219">
        <v>0</v>
      </c>
      <c r="AD331" s="219">
        <v>0</v>
      </c>
      <c r="AE331" s="219">
        <v>0</v>
      </c>
      <c r="AF331" s="219">
        <v>0</v>
      </c>
      <c r="AG331" s="219">
        <v>0</v>
      </c>
      <c r="AH331" s="219">
        <v>0</v>
      </c>
      <c r="AI331" s="219">
        <v>0</v>
      </c>
      <c r="AJ331" s="219">
        <v>0</v>
      </c>
      <c r="AK331" s="219">
        <v>0</v>
      </c>
      <c r="AL331" s="219">
        <v>0</v>
      </c>
      <c r="AM331" s="219">
        <v>0</v>
      </c>
      <c r="AN331" s="219">
        <v>0</v>
      </c>
      <c r="AO331" s="219">
        <v>0</v>
      </c>
      <c r="AP331" s="219">
        <v>0</v>
      </c>
      <c r="AQ331" s="219">
        <v>0</v>
      </c>
      <c r="AR331" s="219">
        <v>0</v>
      </c>
      <c r="AS331" s="219">
        <v>0</v>
      </c>
      <c r="AT331" s="219">
        <v>0</v>
      </c>
      <c r="AU331" s="219">
        <v>0</v>
      </c>
      <c r="AV331" s="219">
        <v>0</v>
      </c>
      <c r="AW331" s="219">
        <v>0</v>
      </c>
      <c r="AX331" s="219">
        <v>0</v>
      </c>
      <c r="AY331" s="219">
        <v>0</v>
      </c>
      <c r="AZ331" s="219">
        <v>0</v>
      </c>
      <c r="BA331" s="219">
        <v>0</v>
      </c>
      <c r="BB331" s="219">
        <v>0</v>
      </c>
      <c r="BC331" s="219">
        <v>0</v>
      </c>
      <c r="BD331" s="219">
        <v>0</v>
      </c>
      <c r="BE331" s="219">
        <v>0</v>
      </c>
      <c r="BF331" s="219">
        <v>0</v>
      </c>
      <c r="BG331" s="219">
        <v>0</v>
      </c>
      <c r="BH331" s="219">
        <v>0</v>
      </c>
      <c r="BI331" s="219">
        <v>0</v>
      </c>
      <c r="BJ331" s="219">
        <v>0</v>
      </c>
      <c r="BK331" s="219">
        <v>0</v>
      </c>
      <c r="BL331" s="219">
        <v>0</v>
      </c>
      <c r="BM331" s="219">
        <v>0</v>
      </c>
      <c r="BN331" s="219">
        <v>0</v>
      </c>
      <c r="BO331" s="219">
        <v>0</v>
      </c>
      <c r="BP331" s="219">
        <v>0</v>
      </c>
      <c r="BQ331" s="219">
        <v>0</v>
      </c>
      <c r="BR331" s="219">
        <v>0</v>
      </c>
      <c r="BS331" s="219">
        <v>0</v>
      </c>
      <c r="BT331" s="219">
        <v>0</v>
      </c>
      <c r="BU331" s="219">
        <v>0</v>
      </c>
      <c r="BV331" s="219">
        <v>0</v>
      </c>
      <c r="BW331" s="219">
        <v>0</v>
      </c>
      <c r="BX331" s="219">
        <v>0</v>
      </c>
      <c r="BY331" s="219">
        <v>0</v>
      </c>
      <c r="BZ331" s="219">
        <v>0</v>
      </c>
      <c r="CA331" s="219">
        <v>0</v>
      </c>
      <c r="CB331" s="219">
        <v>0</v>
      </c>
      <c r="CC331" s="219">
        <v>0</v>
      </c>
      <c r="CD331" s="219">
        <v>0</v>
      </c>
      <c r="CE331" s="219">
        <v>0</v>
      </c>
      <c r="CF331" s="219">
        <v>0</v>
      </c>
      <c r="CG331" s="219">
        <v>0</v>
      </c>
      <c r="CH331" s="219">
        <v>0</v>
      </c>
      <c r="CI331" s="219">
        <v>0</v>
      </c>
      <c r="CJ331" s="219">
        <v>0</v>
      </c>
      <c r="CK331" s="219">
        <v>0</v>
      </c>
      <c r="CL331" s="219">
        <v>0</v>
      </c>
      <c r="CM331" s="219">
        <v>0</v>
      </c>
      <c r="CN331" s="219">
        <v>0</v>
      </c>
    </row>
    <row r="332" spans="1:92" x14ac:dyDescent="0.2">
      <c r="A332" s="224" t="s">
        <v>609</v>
      </c>
      <c r="B332" s="248"/>
      <c r="C332" s="248"/>
      <c r="D332" s="248"/>
      <c r="E332" s="248"/>
      <c r="F332" s="248"/>
      <c r="G332" s="248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48"/>
      <c r="U332" s="248"/>
      <c r="V332" s="248"/>
      <c r="W332" s="248"/>
      <c r="X332" s="248"/>
      <c r="Y332" s="248"/>
      <c r="Z332" s="248"/>
      <c r="AA332" s="248"/>
      <c r="AB332" s="219">
        <v>29136959.122307599</v>
      </c>
      <c r="AC332" s="219">
        <v>30516454.41</v>
      </c>
      <c r="AD332" s="219">
        <v>31895949.697692301</v>
      </c>
      <c r="AE332" s="219">
        <v>33275444.985384598</v>
      </c>
      <c r="AF332" s="219">
        <v>34654940.273076899</v>
      </c>
      <c r="AG332" s="219">
        <v>36034435.5607692</v>
      </c>
      <c r="AH332" s="219">
        <v>37413930.848461501</v>
      </c>
      <c r="AI332" s="219">
        <v>38793426.136153802</v>
      </c>
      <c r="AJ332" s="219">
        <v>40172921.423846103</v>
      </c>
      <c r="AK332" s="219">
        <v>41552416.711538397</v>
      </c>
      <c r="AL332" s="219">
        <v>42931911.999230698</v>
      </c>
      <c r="AM332" s="219">
        <v>43263724.819999903</v>
      </c>
      <c r="AN332" s="219">
        <v>43263724.819999903</v>
      </c>
      <c r="AO332" s="219">
        <v>43263724.819999903</v>
      </c>
      <c r="AP332" s="219">
        <v>43263724.819999903</v>
      </c>
      <c r="AQ332" s="219">
        <v>43263724.819999903</v>
      </c>
      <c r="AR332" s="219">
        <v>43263724.819999903</v>
      </c>
      <c r="AS332" s="219">
        <v>43263724.819999903</v>
      </c>
      <c r="AT332" s="219">
        <v>43263724.819999903</v>
      </c>
      <c r="AU332" s="219">
        <v>43263724.819999903</v>
      </c>
      <c r="AV332" s="219">
        <v>43263724.819999903</v>
      </c>
      <c r="AW332" s="219">
        <v>43263724.819999903</v>
      </c>
      <c r="AX332" s="219">
        <v>43263724.819999903</v>
      </c>
      <c r="AY332" s="219">
        <v>43263724.819999903</v>
      </c>
      <c r="AZ332" s="219">
        <v>43263724.819999903</v>
      </c>
      <c r="BA332" s="219">
        <v>43263724.819999903</v>
      </c>
      <c r="BB332" s="219">
        <v>43263724.819999903</v>
      </c>
      <c r="BC332" s="219">
        <v>43263724.819999903</v>
      </c>
      <c r="BD332" s="219">
        <v>43263724.819999903</v>
      </c>
      <c r="BE332" s="219">
        <v>43263724.819999903</v>
      </c>
      <c r="BF332" s="219">
        <v>43263724.819999903</v>
      </c>
      <c r="BG332" s="219">
        <v>43263724.819999903</v>
      </c>
      <c r="BH332" s="219">
        <v>43263724.819999903</v>
      </c>
      <c r="BI332" s="219">
        <v>43263724.819999903</v>
      </c>
      <c r="BJ332" s="219">
        <v>43263724.819999903</v>
      </c>
      <c r="BK332" s="219">
        <v>43263724.819999903</v>
      </c>
      <c r="BL332" s="219">
        <v>43263724.819999903</v>
      </c>
      <c r="BM332" s="219">
        <v>43263724.819999903</v>
      </c>
      <c r="BN332" s="219">
        <v>43263724.819999903</v>
      </c>
      <c r="BO332" s="219">
        <v>43263724.819999903</v>
      </c>
      <c r="BP332" s="219">
        <v>43263724.819999903</v>
      </c>
      <c r="BQ332" s="219">
        <v>43263724.819999903</v>
      </c>
      <c r="BR332" s="219">
        <v>43263724.819999903</v>
      </c>
      <c r="BS332" s="219">
        <v>43263724.819999903</v>
      </c>
      <c r="BT332" s="219">
        <v>43263724.819999903</v>
      </c>
      <c r="BU332" s="219">
        <v>43263724.819999903</v>
      </c>
      <c r="BV332" s="219">
        <v>43263724.819999903</v>
      </c>
      <c r="BW332" s="219">
        <v>43263724.819999903</v>
      </c>
      <c r="BX332" s="219">
        <v>43263724.819999903</v>
      </c>
      <c r="BY332" s="219">
        <v>43263724.819999903</v>
      </c>
      <c r="BZ332" s="219">
        <v>43263724.819999903</v>
      </c>
      <c r="CA332" s="219">
        <v>43263724.819999903</v>
      </c>
      <c r="CB332" s="219">
        <v>43263724.819999903</v>
      </c>
      <c r="CC332" s="219">
        <v>43263724.819999903</v>
      </c>
      <c r="CD332" s="219">
        <v>43263724.819999903</v>
      </c>
      <c r="CE332" s="219">
        <v>43263724.819999903</v>
      </c>
      <c r="CF332" s="219">
        <v>43263724.819999903</v>
      </c>
      <c r="CG332" s="219">
        <v>43263724.819999903</v>
      </c>
      <c r="CH332" s="219">
        <v>43263724.819999903</v>
      </c>
      <c r="CI332" s="219">
        <v>43263724.819999903</v>
      </c>
      <c r="CJ332" s="219">
        <v>43263724.819999903</v>
      </c>
      <c r="CK332" s="219">
        <v>43263724.819999903</v>
      </c>
      <c r="CL332" s="219">
        <v>43263724.819999903</v>
      </c>
      <c r="CM332" s="219">
        <v>43263724.819999903</v>
      </c>
      <c r="CN332" s="219">
        <v>43263724.819999903</v>
      </c>
    </row>
    <row r="333" spans="1:92" x14ac:dyDescent="0.2">
      <c r="A333" s="224" t="s">
        <v>610</v>
      </c>
      <c r="B333" s="248"/>
      <c r="C333" s="248"/>
      <c r="D333" s="248"/>
      <c r="E333" s="248"/>
      <c r="F333" s="248"/>
      <c r="G333" s="248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48"/>
      <c r="U333" s="248"/>
      <c r="V333" s="248"/>
      <c r="W333" s="248"/>
      <c r="X333" s="248"/>
      <c r="Y333" s="248"/>
      <c r="Z333" s="248"/>
      <c r="AA333" s="248"/>
      <c r="AB333" s="219">
        <v>28218804.895384599</v>
      </c>
      <c r="AC333" s="219">
        <v>27866171.298461501</v>
      </c>
      <c r="AD333" s="219">
        <v>27513537.701538399</v>
      </c>
      <c r="AE333" s="219">
        <v>27160904.104615301</v>
      </c>
      <c r="AF333" s="219">
        <v>26808270.5076923</v>
      </c>
      <c r="AG333" s="219">
        <v>26455636.910769202</v>
      </c>
      <c r="AH333" s="219">
        <v>26103003.3138461</v>
      </c>
      <c r="AI333" s="219">
        <v>25750369.716922998</v>
      </c>
      <c r="AJ333" s="219">
        <v>25397736.120000001</v>
      </c>
      <c r="AK333" s="219">
        <v>25397736.120000001</v>
      </c>
      <c r="AL333" s="219">
        <v>25397736.120000001</v>
      </c>
      <c r="AM333" s="219">
        <v>25397736.120000001</v>
      </c>
      <c r="AN333" s="219">
        <v>25397736.120000001</v>
      </c>
      <c r="AO333" s="219">
        <v>25397736.120000001</v>
      </c>
      <c r="AP333" s="219">
        <v>25397736.120000001</v>
      </c>
      <c r="AQ333" s="219">
        <v>25397736.120000001</v>
      </c>
      <c r="AR333" s="219">
        <v>25397736.120000001</v>
      </c>
      <c r="AS333" s="219">
        <v>25397736.120000001</v>
      </c>
      <c r="AT333" s="219">
        <v>25397736.120000001</v>
      </c>
      <c r="AU333" s="219">
        <v>25397736.120000001</v>
      </c>
      <c r="AV333" s="219">
        <v>25397736.120000001</v>
      </c>
      <c r="AW333" s="219">
        <v>25397736.120000001</v>
      </c>
      <c r="AX333" s="219">
        <v>25397736.120000001</v>
      </c>
      <c r="AY333" s="219">
        <v>25397736.120000001</v>
      </c>
      <c r="AZ333" s="219">
        <v>25397736.120000001</v>
      </c>
      <c r="BA333" s="219">
        <v>25397736.120000001</v>
      </c>
      <c r="BB333" s="219">
        <v>25397736.120000001</v>
      </c>
      <c r="BC333" s="219">
        <v>25397736.120000001</v>
      </c>
      <c r="BD333" s="219">
        <v>25397736.120000001</v>
      </c>
      <c r="BE333" s="219">
        <v>25397736.120000001</v>
      </c>
      <c r="BF333" s="219">
        <v>25397736.120000001</v>
      </c>
      <c r="BG333" s="219">
        <v>25397736.120000001</v>
      </c>
      <c r="BH333" s="219">
        <v>25397736.120000001</v>
      </c>
      <c r="BI333" s="219">
        <v>25397736.120000001</v>
      </c>
      <c r="BJ333" s="219">
        <v>25397736.120000001</v>
      </c>
      <c r="BK333" s="219">
        <v>25397736.120000001</v>
      </c>
      <c r="BL333" s="219">
        <v>25397736.120000001</v>
      </c>
      <c r="BM333" s="219">
        <v>25397736.120000001</v>
      </c>
      <c r="BN333" s="219">
        <v>25397736.120000001</v>
      </c>
      <c r="BO333" s="219">
        <v>25397736.120000001</v>
      </c>
      <c r="BP333" s="219">
        <v>25397736.120000001</v>
      </c>
      <c r="BQ333" s="219">
        <v>25397736.120000001</v>
      </c>
      <c r="BR333" s="219">
        <v>25397736.120000001</v>
      </c>
      <c r="BS333" s="219">
        <v>25397736.120000001</v>
      </c>
      <c r="BT333" s="219">
        <v>25397736.120000001</v>
      </c>
      <c r="BU333" s="219">
        <v>25397736.120000001</v>
      </c>
      <c r="BV333" s="219">
        <v>25397736.120000001</v>
      </c>
      <c r="BW333" s="219">
        <v>25397736.120000001</v>
      </c>
      <c r="BX333" s="219">
        <v>25397736.120000001</v>
      </c>
      <c r="BY333" s="219">
        <v>25397736.120000001</v>
      </c>
      <c r="BZ333" s="219">
        <v>25397736.120000001</v>
      </c>
      <c r="CA333" s="219">
        <v>25397736.120000001</v>
      </c>
      <c r="CB333" s="219">
        <v>25397736.120000001</v>
      </c>
      <c r="CC333" s="219">
        <v>25397736.120000001</v>
      </c>
      <c r="CD333" s="219">
        <v>25397736.120000001</v>
      </c>
      <c r="CE333" s="219">
        <v>25397736.120000001</v>
      </c>
      <c r="CF333" s="219">
        <v>25397736.120000001</v>
      </c>
      <c r="CG333" s="219">
        <v>25397736.120000001</v>
      </c>
      <c r="CH333" s="219">
        <v>25397736.120000001</v>
      </c>
      <c r="CI333" s="219">
        <v>25397736.120000001</v>
      </c>
      <c r="CJ333" s="219">
        <v>25397736.120000001</v>
      </c>
      <c r="CK333" s="219">
        <v>25397736.120000001</v>
      </c>
      <c r="CL333" s="219">
        <v>25397736.120000001</v>
      </c>
      <c r="CM333" s="219">
        <v>25397736.120000001</v>
      </c>
      <c r="CN333" s="219">
        <v>25397736.120000001</v>
      </c>
    </row>
    <row r="334" spans="1:92" x14ac:dyDescent="0.2">
      <c r="A334" s="224" t="s">
        <v>611</v>
      </c>
      <c r="B334" s="248"/>
      <c r="C334" s="248"/>
      <c r="D334" s="248"/>
      <c r="E334" s="248"/>
      <c r="F334" s="248"/>
      <c r="G334" s="248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48"/>
      <c r="U334" s="248"/>
      <c r="V334" s="248"/>
      <c r="W334" s="248"/>
      <c r="X334" s="248"/>
      <c r="Y334" s="248"/>
      <c r="Z334" s="248"/>
      <c r="AA334" s="248"/>
      <c r="AB334" s="219">
        <v>-2489592.16</v>
      </c>
      <c r="AC334" s="219">
        <v>-2489592.16</v>
      </c>
      <c r="AD334" s="219">
        <v>-2489592.16</v>
      </c>
      <c r="AE334" s="219">
        <v>-2489592.16</v>
      </c>
      <c r="AF334" s="219">
        <v>-2489592.16</v>
      </c>
      <c r="AG334" s="219">
        <v>-2489592.16</v>
      </c>
      <c r="AH334" s="219">
        <v>-2489592.16</v>
      </c>
      <c r="AI334" s="219">
        <v>-2489592.16</v>
      </c>
      <c r="AJ334" s="219">
        <v>-2489592.16</v>
      </c>
      <c r="AK334" s="219">
        <v>-2489592.16</v>
      </c>
      <c r="AL334" s="219">
        <v>-2489592.16</v>
      </c>
      <c r="AM334" s="219">
        <v>-2489592.16</v>
      </c>
      <c r="AN334" s="219">
        <v>-2489592.16</v>
      </c>
      <c r="AO334" s="219">
        <v>-2489592.16</v>
      </c>
      <c r="AP334" s="219">
        <v>-2489592.16</v>
      </c>
      <c r="AQ334" s="219">
        <v>-2489592.16</v>
      </c>
      <c r="AR334" s="219">
        <v>-2489592.16</v>
      </c>
      <c r="AS334" s="219">
        <v>-2489592.16</v>
      </c>
      <c r="AT334" s="219">
        <v>-2489592.16</v>
      </c>
      <c r="AU334" s="219">
        <v>-2489592.16</v>
      </c>
      <c r="AV334" s="219">
        <v>-2489592.16</v>
      </c>
      <c r="AW334" s="219">
        <v>-2489592.16</v>
      </c>
      <c r="AX334" s="219">
        <v>-2489592.16</v>
      </c>
      <c r="AY334" s="219">
        <v>-2489592.16</v>
      </c>
      <c r="AZ334" s="219">
        <v>-2489592.16</v>
      </c>
      <c r="BA334" s="219">
        <v>-2489592.16</v>
      </c>
      <c r="BB334" s="219">
        <v>-2489592.16</v>
      </c>
      <c r="BC334" s="219">
        <v>-2489592.16</v>
      </c>
      <c r="BD334" s="219">
        <v>-2489592.16</v>
      </c>
      <c r="BE334" s="219">
        <v>-2489592.16</v>
      </c>
      <c r="BF334" s="219">
        <v>-2489592.16</v>
      </c>
      <c r="BG334" s="219">
        <v>-2489592.16</v>
      </c>
      <c r="BH334" s="219">
        <v>-2489592.16</v>
      </c>
      <c r="BI334" s="219">
        <v>-2489592.16</v>
      </c>
      <c r="BJ334" s="219">
        <v>-2489592.16</v>
      </c>
      <c r="BK334" s="219">
        <v>-2489592.16</v>
      </c>
      <c r="BL334" s="219">
        <v>-2489592.16</v>
      </c>
      <c r="BM334" s="219">
        <v>-2489592.16</v>
      </c>
      <c r="BN334" s="219">
        <v>-2489592.16</v>
      </c>
      <c r="BO334" s="219">
        <v>-2489592.16</v>
      </c>
      <c r="BP334" s="219">
        <v>-2489592.16</v>
      </c>
      <c r="BQ334" s="219">
        <v>-2489592.16</v>
      </c>
      <c r="BR334" s="219">
        <v>-2489592.16</v>
      </c>
      <c r="BS334" s="219">
        <v>-2489592.16</v>
      </c>
      <c r="BT334" s="219">
        <v>-2489592.16</v>
      </c>
      <c r="BU334" s="219">
        <v>-2489592.16</v>
      </c>
      <c r="BV334" s="219">
        <v>-2489592.16</v>
      </c>
      <c r="BW334" s="219">
        <v>-2489592.16</v>
      </c>
      <c r="BX334" s="219">
        <v>-2489592.16</v>
      </c>
      <c r="BY334" s="219">
        <v>-2489592.16</v>
      </c>
      <c r="BZ334" s="219">
        <v>-2489592.16</v>
      </c>
      <c r="CA334" s="219">
        <v>-2489592.16</v>
      </c>
      <c r="CB334" s="219">
        <v>-2489592.16</v>
      </c>
      <c r="CC334" s="219">
        <v>-2489592.16</v>
      </c>
      <c r="CD334" s="219">
        <v>-2489592.16</v>
      </c>
      <c r="CE334" s="219">
        <v>-2489592.16</v>
      </c>
      <c r="CF334" s="219">
        <v>-2489592.16</v>
      </c>
      <c r="CG334" s="219">
        <v>-2489592.16</v>
      </c>
      <c r="CH334" s="219">
        <v>-2489592.16</v>
      </c>
      <c r="CI334" s="219">
        <v>-2489592.16</v>
      </c>
      <c r="CJ334" s="219">
        <v>-2489592.16</v>
      </c>
      <c r="CK334" s="219">
        <v>-2489592.16</v>
      </c>
      <c r="CL334" s="219">
        <v>-2489592.16</v>
      </c>
      <c r="CM334" s="219">
        <v>-2489592.16</v>
      </c>
      <c r="CN334" s="219">
        <v>-2489592.16</v>
      </c>
    </row>
    <row r="335" spans="1:92" x14ac:dyDescent="0.2">
      <c r="A335" s="280" t="s">
        <v>612</v>
      </c>
      <c r="B335" s="248"/>
      <c r="C335" s="248"/>
      <c r="D335" s="248"/>
      <c r="E335" s="248"/>
      <c r="F335" s="248"/>
      <c r="G335" s="248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48"/>
      <c r="U335" s="248"/>
      <c r="V335" s="248"/>
      <c r="W335" s="248"/>
      <c r="X335" s="248"/>
      <c r="Y335" s="248"/>
      <c r="Z335" s="248"/>
      <c r="AA335" s="248"/>
      <c r="AB335" s="219">
        <v>3546336163.5900002</v>
      </c>
      <c r="AC335" s="219">
        <v>3552533921.2361498</v>
      </c>
      <c r="AD335" s="219">
        <v>3562709924.5961499</v>
      </c>
      <c r="AE335" s="219">
        <v>3575572270.17307</v>
      </c>
      <c r="AF335" s="219">
        <v>3587924813.6876898</v>
      </c>
      <c r="AG335" s="219">
        <v>3601169722.39153</v>
      </c>
      <c r="AH335" s="219">
        <v>3588743777.3138399</v>
      </c>
      <c r="AI335" s="219">
        <v>3584722157.4253802</v>
      </c>
      <c r="AJ335" s="219">
        <v>3581756904.9246101</v>
      </c>
      <c r="AK335" s="219">
        <v>3584590417.36307</v>
      </c>
      <c r="AL335" s="219">
        <v>3583561689.8569198</v>
      </c>
      <c r="AM335" s="219">
        <v>3580458572.0399899</v>
      </c>
      <c r="AN335" s="219">
        <v>3580458572.0399899</v>
      </c>
      <c r="AO335" s="219">
        <v>3580458572.0399899</v>
      </c>
      <c r="AP335" s="219">
        <v>3580458572.0399899</v>
      </c>
      <c r="AQ335" s="219">
        <v>3580458572.0399899</v>
      </c>
      <c r="AR335" s="219">
        <v>3580458572.0399899</v>
      </c>
      <c r="AS335" s="219">
        <v>3580458572.0399899</v>
      </c>
      <c r="AT335" s="219">
        <v>3580458572.0399899</v>
      </c>
      <c r="AU335" s="219">
        <v>3580458572.0399899</v>
      </c>
      <c r="AV335" s="219">
        <v>3580458572.0399899</v>
      </c>
      <c r="AW335" s="219">
        <v>3580458572.0399899</v>
      </c>
      <c r="AX335" s="219">
        <v>3580458572.0399899</v>
      </c>
      <c r="AY335" s="219">
        <v>3580458572.0399899</v>
      </c>
      <c r="AZ335" s="219">
        <v>3580458572.0399899</v>
      </c>
      <c r="BA335" s="219">
        <v>3580458572.0399899</v>
      </c>
      <c r="BB335" s="219">
        <v>3580458572.0399899</v>
      </c>
      <c r="BC335" s="219">
        <v>3580458572.0399899</v>
      </c>
      <c r="BD335" s="219">
        <v>3580458572.0399899</v>
      </c>
      <c r="BE335" s="219">
        <v>3580458572.0399899</v>
      </c>
      <c r="BF335" s="219">
        <v>3580458572.0399899</v>
      </c>
      <c r="BG335" s="219">
        <v>3580458572.0399899</v>
      </c>
      <c r="BH335" s="219">
        <v>3580458572.0399899</v>
      </c>
      <c r="BI335" s="219">
        <v>3580458572.0399899</v>
      </c>
      <c r="BJ335" s="219">
        <v>3580458572.0399899</v>
      </c>
      <c r="BK335" s="219">
        <v>3580458572.0399899</v>
      </c>
      <c r="BL335" s="219">
        <v>3580458572.0399899</v>
      </c>
      <c r="BM335" s="219">
        <v>3580458572.0399899</v>
      </c>
      <c r="BN335" s="219">
        <v>3580458572.0399899</v>
      </c>
      <c r="BO335" s="219">
        <v>3580458572.0399899</v>
      </c>
      <c r="BP335" s="219">
        <v>3580458572.0399899</v>
      </c>
      <c r="BQ335" s="219">
        <v>3580458572.0399899</v>
      </c>
      <c r="BR335" s="219">
        <v>3580458572.0399899</v>
      </c>
      <c r="BS335" s="219">
        <v>3580458572.0399899</v>
      </c>
      <c r="BT335" s="219">
        <v>3580458572.0399899</v>
      </c>
      <c r="BU335" s="219">
        <v>3580458572.0399899</v>
      </c>
      <c r="BV335" s="219">
        <v>3580458572.0399899</v>
      </c>
      <c r="BW335" s="219">
        <v>3580458572.0399899</v>
      </c>
      <c r="BX335" s="219">
        <v>3580458572.0399899</v>
      </c>
      <c r="BY335" s="219">
        <v>3580458572.0399899</v>
      </c>
      <c r="BZ335" s="219">
        <v>3580458572.0399899</v>
      </c>
      <c r="CA335" s="219">
        <v>3580458572.0399899</v>
      </c>
      <c r="CB335" s="219">
        <v>3580458572.0399899</v>
      </c>
      <c r="CC335" s="219">
        <v>3580458572.0399899</v>
      </c>
      <c r="CD335" s="219">
        <v>3580458572.0399899</v>
      </c>
      <c r="CE335" s="219">
        <v>3580458572.0399899</v>
      </c>
      <c r="CF335" s="219">
        <v>3580458572.0399899</v>
      </c>
      <c r="CG335" s="219">
        <v>3580458572.0399899</v>
      </c>
      <c r="CH335" s="219">
        <v>3580458572.0399899</v>
      </c>
      <c r="CI335" s="219">
        <v>3580458572.0399899</v>
      </c>
      <c r="CJ335" s="219">
        <v>3580458572.0399899</v>
      </c>
      <c r="CK335" s="219">
        <v>3580458572.0399899</v>
      </c>
      <c r="CL335" s="219">
        <v>3580458572.0399899</v>
      </c>
      <c r="CM335" s="219">
        <v>3580458572.0399899</v>
      </c>
      <c r="CN335" s="219">
        <v>3580458572.0399899</v>
      </c>
    </row>
    <row r="336" spans="1:92" x14ac:dyDescent="0.2">
      <c r="A336" s="224" t="s">
        <v>613</v>
      </c>
      <c r="B336" s="248"/>
      <c r="C336" s="248"/>
      <c r="D336" s="248"/>
      <c r="E336" s="248"/>
      <c r="F336" s="248"/>
      <c r="G336" s="248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48"/>
      <c r="U336" s="248"/>
      <c r="V336" s="248"/>
      <c r="W336" s="248"/>
      <c r="X336" s="248"/>
      <c r="Y336" s="248"/>
      <c r="Z336" s="248"/>
      <c r="AA336" s="248"/>
      <c r="AB336" s="219">
        <v>20325435.300000001</v>
      </c>
      <c r="AC336" s="219">
        <v>20325435.300000001</v>
      </c>
      <c r="AD336" s="219">
        <v>20325435.300000001</v>
      </c>
      <c r="AE336" s="219">
        <v>20325435.300000001</v>
      </c>
      <c r="AF336" s="219">
        <v>20325435.300000001</v>
      </c>
      <c r="AG336" s="219">
        <v>20325435.300000001</v>
      </c>
      <c r="AH336" s="219">
        <v>20325435.300000001</v>
      </c>
      <c r="AI336" s="219">
        <v>20325435.300000001</v>
      </c>
      <c r="AJ336" s="219">
        <v>20325435.300000001</v>
      </c>
      <c r="AK336" s="219">
        <v>20325435.300000001</v>
      </c>
      <c r="AL336" s="219">
        <v>20325435.300000001</v>
      </c>
      <c r="AM336" s="219">
        <v>20325435.300000001</v>
      </c>
      <c r="AN336" s="219">
        <v>20325435.300000001</v>
      </c>
      <c r="AO336" s="219">
        <v>20325435.300000001</v>
      </c>
      <c r="AP336" s="219">
        <v>20325435.300000001</v>
      </c>
      <c r="AQ336" s="219">
        <v>20325435.300000001</v>
      </c>
      <c r="AR336" s="219">
        <v>20325435.300000001</v>
      </c>
      <c r="AS336" s="219">
        <v>20325435.300000001</v>
      </c>
      <c r="AT336" s="219">
        <v>20325435.300000001</v>
      </c>
      <c r="AU336" s="219">
        <v>20325435.300000001</v>
      </c>
      <c r="AV336" s="219">
        <v>20325435.300000001</v>
      </c>
      <c r="AW336" s="219">
        <v>20325435.300000001</v>
      </c>
      <c r="AX336" s="219">
        <v>20325435.300000001</v>
      </c>
      <c r="AY336" s="219">
        <v>20325435.300000001</v>
      </c>
      <c r="AZ336" s="219">
        <v>20325435.300000001</v>
      </c>
      <c r="BA336" s="219">
        <v>20325435.300000001</v>
      </c>
      <c r="BB336" s="219">
        <v>20325435.300000001</v>
      </c>
      <c r="BC336" s="219">
        <v>20325435.300000001</v>
      </c>
      <c r="BD336" s="219">
        <v>20325435.300000001</v>
      </c>
      <c r="BE336" s="219">
        <v>20325435.300000001</v>
      </c>
      <c r="BF336" s="219">
        <v>20325435.300000001</v>
      </c>
      <c r="BG336" s="219">
        <v>20325435.300000001</v>
      </c>
      <c r="BH336" s="219">
        <v>20325435.300000001</v>
      </c>
      <c r="BI336" s="219">
        <v>20325435.300000001</v>
      </c>
      <c r="BJ336" s="219">
        <v>20325435.300000001</v>
      </c>
      <c r="BK336" s="219">
        <v>20325435.300000001</v>
      </c>
      <c r="BL336" s="219">
        <v>20325435.300000001</v>
      </c>
      <c r="BM336" s="219">
        <v>20325435.300000001</v>
      </c>
      <c r="BN336" s="219">
        <v>20325435.300000001</v>
      </c>
      <c r="BO336" s="219">
        <v>20325435.300000001</v>
      </c>
      <c r="BP336" s="219">
        <v>20325435.300000001</v>
      </c>
      <c r="BQ336" s="219">
        <v>20325435.300000001</v>
      </c>
      <c r="BR336" s="219">
        <v>20325435.300000001</v>
      </c>
      <c r="BS336" s="219">
        <v>20325435.300000001</v>
      </c>
      <c r="BT336" s="219">
        <v>20325435.300000001</v>
      </c>
      <c r="BU336" s="219">
        <v>20325435.300000001</v>
      </c>
      <c r="BV336" s="219">
        <v>20325435.300000001</v>
      </c>
      <c r="BW336" s="219">
        <v>20325435.300000001</v>
      </c>
      <c r="BX336" s="219">
        <v>20325435.300000001</v>
      </c>
      <c r="BY336" s="219">
        <v>20325435.300000001</v>
      </c>
      <c r="BZ336" s="219">
        <v>20325435.300000001</v>
      </c>
      <c r="CA336" s="219">
        <v>20325435.300000001</v>
      </c>
      <c r="CB336" s="219">
        <v>20325435.300000001</v>
      </c>
      <c r="CC336" s="219">
        <v>20325435.300000001</v>
      </c>
      <c r="CD336" s="219">
        <v>20325435.300000001</v>
      </c>
      <c r="CE336" s="219">
        <v>20325435.300000001</v>
      </c>
      <c r="CF336" s="219">
        <v>20325435.300000001</v>
      </c>
      <c r="CG336" s="219">
        <v>20325435.300000001</v>
      </c>
      <c r="CH336" s="219">
        <v>20325435.300000001</v>
      </c>
      <c r="CI336" s="219">
        <v>20325435.300000001</v>
      </c>
      <c r="CJ336" s="219">
        <v>20325435.300000001</v>
      </c>
      <c r="CK336" s="219">
        <v>20325435.300000001</v>
      </c>
      <c r="CL336" s="219">
        <v>20325435.300000001</v>
      </c>
      <c r="CM336" s="219">
        <v>20325435.300000001</v>
      </c>
      <c r="CN336" s="219">
        <v>20325435.300000001</v>
      </c>
    </row>
    <row r="337" spans="1:92" x14ac:dyDescent="0.2">
      <c r="A337" s="224" t="s">
        <v>614</v>
      </c>
      <c r="B337" s="248"/>
      <c r="C337" s="248"/>
      <c r="D337" s="248"/>
      <c r="E337" s="248"/>
      <c r="F337" s="248"/>
      <c r="G337" s="248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48"/>
      <c r="U337" s="248"/>
      <c r="V337" s="248"/>
      <c r="W337" s="248"/>
      <c r="X337" s="248"/>
      <c r="Y337" s="248"/>
      <c r="Z337" s="248"/>
      <c r="AA337" s="248"/>
      <c r="AB337" s="219">
        <v>2531239.9999999902</v>
      </c>
      <c r="AC337" s="219">
        <v>2531239.9999999902</v>
      </c>
      <c r="AD337" s="219">
        <v>2531239.9999999902</v>
      </c>
      <c r="AE337" s="219">
        <v>2531239.9999999902</v>
      </c>
      <c r="AF337" s="219">
        <v>2531239.9999999902</v>
      </c>
      <c r="AG337" s="219">
        <v>2531239.9999999902</v>
      </c>
      <c r="AH337" s="219">
        <v>2531239.9999999902</v>
      </c>
      <c r="AI337" s="219">
        <v>2531239.9999999902</v>
      </c>
      <c r="AJ337" s="219">
        <v>2531239.9999999902</v>
      </c>
      <c r="AK337" s="219">
        <v>2531239.9999999902</v>
      </c>
      <c r="AL337" s="219">
        <v>2531239.9999999902</v>
      </c>
      <c r="AM337" s="219">
        <v>2531239.9999999902</v>
      </c>
      <c r="AN337" s="219">
        <v>2531239.9999999902</v>
      </c>
      <c r="AO337" s="219">
        <v>2531239.9999999902</v>
      </c>
      <c r="AP337" s="219">
        <v>2531239.9999999902</v>
      </c>
      <c r="AQ337" s="219">
        <v>2531239.9999999902</v>
      </c>
      <c r="AR337" s="219">
        <v>2531239.9999999902</v>
      </c>
      <c r="AS337" s="219">
        <v>2531239.9999999902</v>
      </c>
      <c r="AT337" s="219">
        <v>2531239.9999999902</v>
      </c>
      <c r="AU337" s="219">
        <v>2531239.9999999902</v>
      </c>
      <c r="AV337" s="219">
        <v>2531239.9999999902</v>
      </c>
      <c r="AW337" s="219">
        <v>2531239.9999999902</v>
      </c>
      <c r="AX337" s="219">
        <v>2531239.9999999902</v>
      </c>
      <c r="AY337" s="219">
        <v>2531239.9999999902</v>
      </c>
      <c r="AZ337" s="219">
        <v>2531239.9999999902</v>
      </c>
      <c r="BA337" s="219">
        <v>2531239.9999999902</v>
      </c>
      <c r="BB337" s="219">
        <v>2531239.9999999902</v>
      </c>
      <c r="BC337" s="219">
        <v>2531239.9999999902</v>
      </c>
      <c r="BD337" s="219">
        <v>2531239.9999999902</v>
      </c>
      <c r="BE337" s="219">
        <v>2531239.9999999902</v>
      </c>
      <c r="BF337" s="219">
        <v>2531239.9999999902</v>
      </c>
      <c r="BG337" s="219">
        <v>2531239.9999999902</v>
      </c>
      <c r="BH337" s="219">
        <v>2531239.9999999902</v>
      </c>
      <c r="BI337" s="219">
        <v>2531239.9999999902</v>
      </c>
      <c r="BJ337" s="219">
        <v>2531239.9999999902</v>
      </c>
      <c r="BK337" s="219">
        <v>2531239.9999999902</v>
      </c>
      <c r="BL337" s="219">
        <v>2531239.9999999902</v>
      </c>
      <c r="BM337" s="219">
        <v>2531239.9999999902</v>
      </c>
      <c r="BN337" s="219">
        <v>2531239.9999999902</v>
      </c>
      <c r="BO337" s="219">
        <v>2531239.9999999902</v>
      </c>
      <c r="BP337" s="219">
        <v>2531239.9999999902</v>
      </c>
      <c r="BQ337" s="219">
        <v>2531239.9999999902</v>
      </c>
      <c r="BR337" s="219">
        <v>2531239.9999999902</v>
      </c>
      <c r="BS337" s="219">
        <v>2531239.9999999902</v>
      </c>
      <c r="BT337" s="219">
        <v>2531239.9999999902</v>
      </c>
      <c r="BU337" s="219">
        <v>2531239.9999999902</v>
      </c>
      <c r="BV337" s="219">
        <v>2531239.9999999902</v>
      </c>
      <c r="BW337" s="219">
        <v>2531239.9999999902</v>
      </c>
      <c r="BX337" s="219">
        <v>2531239.9999999902</v>
      </c>
      <c r="BY337" s="219">
        <v>2531239.9999999902</v>
      </c>
      <c r="BZ337" s="219">
        <v>2531239.9999999902</v>
      </c>
      <c r="CA337" s="219">
        <v>2531239.9999999902</v>
      </c>
      <c r="CB337" s="219">
        <v>2531239.9999999902</v>
      </c>
      <c r="CC337" s="219">
        <v>2531239.9999999902</v>
      </c>
      <c r="CD337" s="219">
        <v>2531239.9999999902</v>
      </c>
      <c r="CE337" s="219">
        <v>2531239.9999999902</v>
      </c>
      <c r="CF337" s="219">
        <v>2531239.9999999902</v>
      </c>
      <c r="CG337" s="219">
        <v>2531239.9999999902</v>
      </c>
      <c r="CH337" s="219">
        <v>2531239.9999999902</v>
      </c>
      <c r="CI337" s="219">
        <v>2531239.9999999902</v>
      </c>
      <c r="CJ337" s="219">
        <v>2531239.9999999902</v>
      </c>
      <c r="CK337" s="219">
        <v>2531239.9999999902</v>
      </c>
      <c r="CL337" s="219">
        <v>2531239.9999999902</v>
      </c>
      <c r="CM337" s="219">
        <v>2531239.9999999902</v>
      </c>
      <c r="CN337" s="219">
        <v>2531239.9999999902</v>
      </c>
    </row>
    <row r="338" spans="1:92" x14ac:dyDescent="0.2">
      <c r="A338" s="224" t="s">
        <v>615</v>
      </c>
      <c r="B338" s="248"/>
      <c r="C338" s="248"/>
      <c r="D338" s="248"/>
      <c r="E338" s="248"/>
      <c r="F338" s="248"/>
      <c r="G338" s="248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  <c r="T338" s="248"/>
      <c r="U338" s="248"/>
      <c r="V338" s="248"/>
      <c r="W338" s="248"/>
      <c r="X338" s="248"/>
      <c r="Y338" s="248"/>
      <c r="Z338" s="248"/>
      <c r="AA338" s="248"/>
      <c r="AB338" s="219">
        <v>22260727.488461498</v>
      </c>
      <c r="AC338" s="219">
        <v>22255654.4115384</v>
      </c>
      <c r="AD338" s="219">
        <v>22250581.334615301</v>
      </c>
      <c r="AE338" s="219">
        <v>22245508.2576923</v>
      </c>
      <c r="AF338" s="219">
        <v>22240435.180769201</v>
      </c>
      <c r="AG338" s="219">
        <v>22235362.103846099</v>
      </c>
      <c r="AH338" s="219">
        <v>22230289.026923001</v>
      </c>
      <c r="AI338" s="219">
        <v>22225215.949999999</v>
      </c>
      <c r="AJ338" s="219">
        <v>22220142.873076901</v>
      </c>
      <c r="AK338" s="219">
        <v>22215069.796153799</v>
      </c>
      <c r="AL338" s="219">
        <v>22215015.949999899</v>
      </c>
      <c r="AM338" s="219">
        <v>22215015.949999899</v>
      </c>
      <c r="AN338" s="219">
        <v>22215015.949999899</v>
      </c>
      <c r="AO338" s="219">
        <v>22215015.949999899</v>
      </c>
      <c r="AP338" s="219">
        <v>22215015.949999899</v>
      </c>
      <c r="AQ338" s="219">
        <v>22215015.949999899</v>
      </c>
      <c r="AR338" s="219">
        <v>22215015.949999899</v>
      </c>
      <c r="AS338" s="219">
        <v>22215015.949999899</v>
      </c>
      <c r="AT338" s="219">
        <v>22215015.949999899</v>
      </c>
      <c r="AU338" s="219">
        <v>22215015.949999899</v>
      </c>
      <c r="AV338" s="219">
        <v>22215015.949999899</v>
      </c>
      <c r="AW338" s="219">
        <v>22215015.949999899</v>
      </c>
      <c r="AX338" s="219">
        <v>22215015.949999899</v>
      </c>
      <c r="AY338" s="219">
        <v>22215015.949999899</v>
      </c>
      <c r="AZ338" s="219">
        <v>22215015.949999899</v>
      </c>
      <c r="BA338" s="219">
        <v>22215015.949999899</v>
      </c>
      <c r="BB338" s="219">
        <v>22215015.949999899</v>
      </c>
      <c r="BC338" s="219">
        <v>22215015.949999899</v>
      </c>
      <c r="BD338" s="219">
        <v>22215015.949999899</v>
      </c>
      <c r="BE338" s="219">
        <v>22215015.949999899</v>
      </c>
      <c r="BF338" s="219">
        <v>22215015.949999899</v>
      </c>
      <c r="BG338" s="219">
        <v>22215015.949999899</v>
      </c>
      <c r="BH338" s="219">
        <v>22215015.949999899</v>
      </c>
      <c r="BI338" s="219">
        <v>22215015.949999899</v>
      </c>
      <c r="BJ338" s="219">
        <v>22215015.949999899</v>
      </c>
      <c r="BK338" s="219">
        <v>22215015.949999899</v>
      </c>
      <c r="BL338" s="219">
        <v>22215015.949999899</v>
      </c>
      <c r="BM338" s="219">
        <v>22215015.949999899</v>
      </c>
      <c r="BN338" s="219">
        <v>22215015.949999899</v>
      </c>
      <c r="BO338" s="219">
        <v>22215015.949999899</v>
      </c>
      <c r="BP338" s="219">
        <v>22215015.949999899</v>
      </c>
      <c r="BQ338" s="219">
        <v>22215015.949999899</v>
      </c>
      <c r="BR338" s="219">
        <v>22215015.949999899</v>
      </c>
      <c r="BS338" s="219">
        <v>22215015.949999899</v>
      </c>
      <c r="BT338" s="219">
        <v>22215015.949999899</v>
      </c>
      <c r="BU338" s="219">
        <v>22215015.949999899</v>
      </c>
      <c r="BV338" s="219">
        <v>22215015.949999899</v>
      </c>
      <c r="BW338" s="219">
        <v>22215015.949999899</v>
      </c>
      <c r="BX338" s="219">
        <v>22215015.949999899</v>
      </c>
      <c r="BY338" s="219">
        <v>22215015.949999899</v>
      </c>
      <c r="BZ338" s="219">
        <v>22215015.949999899</v>
      </c>
      <c r="CA338" s="219">
        <v>22215015.949999899</v>
      </c>
      <c r="CB338" s="219">
        <v>22215015.949999899</v>
      </c>
      <c r="CC338" s="219">
        <v>22215015.949999899</v>
      </c>
      <c r="CD338" s="219">
        <v>22215015.949999899</v>
      </c>
      <c r="CE338" s="219">
        <v>22215015.949999899</v>
      </c>
      <c r="CF338" s="219">
        <v>22215015.949999899</v>
      </c>
      <c r="CG338" s="219">
        <v>22215015.949999899</v>
      </c>
      <c r="CH338" s="219">
        <v>22215015.949999899</v>
      </c>
      <c r="CI338" s="219">
        <v>22215015.949999899</v>
      </c>
      <c r="CJ338" s="219">
        <v>22215015.949999899</v>
      </c>
      <c r="CK338" s="219">
        <v>22215015.949999899</v>
      </c>
      <c r="CL338" s="219">
        <v>22215015.949999899</v>
      </c>
      <c r="CM338" s="219">
        <v>22215015.949999899</v>
      </c>
      <c r="CN338" s="219">
        <v>22215015.949999899</v>
      </c>
    </row>
    <row r="339" spans="1:92" x14ac:dyDescent="0.2">
      <c r="A339" s="224" t="s">
        <v>616</v>
      </c>
      <c r="B339" s="248"/>
      <c r="C339" s="248"/>
      <c r="D339" s="248"/>
      <c r="E339" s="248"/>
      <c r="F339" s="248"/>
      <c r="G339" s="248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  <c r="T339" s="248"/>
      <c r="U339" s="248"/>
      <c r="V339" s="248"/>
      <c r="W339" s="248"/>
      <c r="X339" s="248"/>
      <c r="Y339" s="248"/>
      <c r="Z339" s="248"/>
      <c r="AA339" s="248"/>
      <c r="AB339" s="219">
        <v>23905924318.963501</v>
      </c>
      <c r="AC339" s="219">
        <v>24044729446.512199</v>
      </c>
      <c r="AD339" s="219">
        <v>24217406646.219601</v>
      </c>
      <c r="AE339" s="219">
        <v>24394665815.291199</v>
      </c>
      <c r="AF339" s="219">
        <v>24582165455.910702</v>
      </c>
      <c r="AG339" s="219">
        <v>24770871007.697899</v>
      </c>
      <c r="AH339" s="219">
        <v>24941803704.730301</v>
      </c>
      <c r="AI339" s="219">
        <v>25108100817.781502</v>
      </c>
      <c r="AJ339" s="219">
        <v>25266718303.9002</v>
      </c>
      <c r="AK339" s="219">
        <v>25422620212.101101</v>
      </c>
      <c r="AL339" s="219">
        <v>25574364272.648201</v>
      </c>
      <c r="AM339" s="219">
        <v>25766353003.720798</v>
      </c>
      <c r="AN339" s="219">
        <v>25766353003.720798</v>
      </c>
      <c r="AO339" s="219">
        <v>25963805390.366901</v>
      </c>
      <c r="AP339" s="219">
        <v>26169394444.625599</v>
      </c>
      <c r="AQ339" s="219">
        <v>26376192294.7649</v>
      </c>
      <c r="AR339" s="219">
        <v>26544451320.6562</v>
      </c>
      <c r="AS339" s="219">
        <v>26705912083.497101</v>
      </c>
      <c r="AT339" s="219">
        <v>26875118777.698898</v>
      </c>
      <c r="AU339" s="219">
        <v>27036026777.870499</v>
      </c>
      <c r="AV339" s="219">
        <v>27194929309.837799</v>
      </c>
      <c r="AW339" s="219">
        <v>27359852944.9674</v>
      </c>
      <c r="AX339" s="219">
        <v>27529070383.701099</v>
      </c>
      <c r="AY339" s="219">
        <v>27702371081.269199</v>
      </c>
      <c r="AZ339" s="219">
        <v>27936880212.165501</v>
      </c>
      <c r="BA339" s="219">
        <v>27936880212.165501</v>
      </c>
      <c r="BB339" s="219">
        <v>28132333362.506802</v>
      </c>
      <c r="BC339" s="219">
        <v>28311346020.890999</v>
      </c>
      <c r="BD339" s="219">
        <v>28499564623.263699</v>
      </c>
      <c r="BE339" s="219">
        <v>28682446379.7733</v>
      </c>
      <c r="BF339" s="219">
        <v>28866771173.367199</v>
      </c>
      <c r="BG339" s="219">
        <v>29061770806.4645</v>
      </c>
      <c r="BH339" s="219">
        <v>29234228626.5662</v>
      </c>
      <c r="BI339" s="219">
        <v>29408522738.0145</v>
      </c>
      <c r="BJ339" s="219">
        <v>29596583418.052299</v>
      </c>
      <c r="BK339" s="219">
        <v>29778930158.355598</v>
      </c>
      <c r="BL339" s="219">
        <v>29952421522.398701</v>
      </c>
      <c r="BM339" s="219">
        <v>30234680066.3283</v>
      </c>
      <c r="BN339" s="219">
        <v>30234680066.3283</v>
      </c>
      <c r="BO339" s="219">
        <v>30454178513.679401</v>
      </c>
      <c r="BP339" s="219">
        <v>30670890520.478401</v>
      </c>
      <c r="BQ339" s="219">
        <v>30893592518.3536</v>
      </c>
      <c r="BR339" s="219">
        <v>31094874427.7705</v>
      </c>
      <c r="BS339" s="219">
        <v>31297097551.6264</v>
      </c>
      <c r="BT339" s="219">
        <v>31533864074.1012</v>
      </c>
      <c r="BU339" s="219">
        <v>31769148264.5355</v>
      </c>
      <c r="BV339" s="219">
        <v>32007699818.226101</v>
      </c>
      <c r="BW339" s="219">
        <v>32251604061.782001</v>
      </c>
      <c r="BX339" s="219">
        <v>32483587655.058899</v>
      </c>
      <c r="BY339" s="219">
        <v>32717659043.292</v>
      </c>
      <c r="BZ339" s="219">
        <v>32983439101.788502</v>
      </c>
      <c r="CA339" s="219">
        <v>32983439101.788502</v>
      </c>
      <c r="CB339" s="219">
        <v>33135043084.123798</v>
      </c>
      <c r="CC339" s="219">
        <v>33285069542.211498</v>
      </c>
      <c r="CD339" s="219">
        <v>33448481056.590099</v>
      </c>
      <c r="CE339" s="219">
        <v>33606917107.204399</v>
      </c>
      <c r="CF339" s="219">
        <v>33767245334.139702</v>
      </c>
      <c r="CG339" s="219">
        <v>33959142861.479698</v>
      </c>
      <c r="CH339" s="219">
        <v>34127566818.189899</v>
      </c>
      <c r="CI339" s="219">
        <v>34288059817.5168</v>
      </c>
      <c r="CJ339" s="219">
        <v>34452669700.232697</v>
      </c>
      <c r="CK339" s="219">
        <v>34616397660.746101</v>
      </c>
      <c r="CL339" s="219">
        <v>34780669160.571198</v>
      </c>
      <c r="CM339" s="219">
        <v>34971977451.199303</v>
      </c>
      <c r="CN339" s="219">
        <v>34971977451.199303</v>
      </c>
    </row>
    <row r="340" spans="1:92" x14ac:dyDescent="0.2">
      <c r="A340" s="224" t="s">
        <v>617</v>
      </c>
      <c r="B340" s="248"/>
      <c r="C340" s="248"/>
      <c r="D340" s="248"/>
      <c r="E340" s="248"/>
      <c r="F340" s="248"/>
      <c r="G340" s="248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  <c r="T340" s="248"/>
      <c r="U340" s="248"/>
      <c r="V340" s="248"/>
      <c r="W340" s="248"/>
      <c r="X340" s="248"/>
      <c r="Y340" s="248"/>
      <c r="Z340" s="248"/>
      <c r="AA340" s="248"/>
      <c r="AB340" s="219">
        <v>23905924374.838902</v>
      </c>
      <c r="AC340" s="219">
        <v>24044729495.437599</v>
      </c>
      <c r="AD340" s="219">
        <v>24217406689.6558</v>
      </c>
      <c r="AE340" s="219">
        <v>24394665855.705002</v>
      </c>
      <c r="AF340" s="219">
        <v>24582165488.987701</v>
      </c>
      <c r="AG340" s="219">
        <v>24770871036.004101</v>
      </c>
      <c r="AH340" s="219">
        <v>24941803726.314201</v>
      </c>
      <c r="AI340" s="219">
        <v>25108100838.2108</v>
      </c>
      <c r="AJ340" s="219">
        <v>25266718320.267101</v>
      </c>
      <c r="AK340" s="219">
        <v>25422620224.691101</v>
      </c>
      <c r="AL340" s="219">
        <v>25574364279.385899</v>
      </c>
      <c r="AM340" s="219">
        <v>25766353008.080799</v>
      </c>
      <c r="AN340" s="219">
        <v>25766353008.080799</v>
      </c>
      <c r="AO340" s="219">
        <v>25963805394.726898</v>
      </c>
      <c r="AP340" s="219">
        <v>26169394448.9856</v>
      </c>
      <c r="AQ340" s="219">
        <v>26376192299.124901</v>
      </c>
      <c r="AR340" s="219">
        <v>26544451325.016201</v>
      </c>
      <c r="AS340" s="219">
        <v>26705912087.857101</v>
      </c>
      <c r="AT340" s="219">
        <v>26875118782.058899</v>
      </c>
      <c r="AU340" s="219">
        <v>27036026782.230499</v>
      </c>
      <c r="AV340" s="219">
        <v>27194929314.197899</v>
      </c>
      <c r="AW340" s="219">
        <v>27359852949.3274</v>
      </c>
      <c r="AX340" s="219">
        <v>27529070388.0611</v>
      </c>
      <c r="AY340" s="219">
        <v>27702371085.6292</v>
      </c>
      <c r="AZ340" s="219">
        <v>27936880216.525501</v>
      </c>
      <c r="BA340" s="219">
        <v>27936880216.525501</v>
      </c>
      <c r="BB340" s="219">
        <v>28132333366.866798</v>
      </c>
      <c r="BC340" s="219">
        <v>28311346025.250999</v>
      </c>
      <c r="BD340" s="219">
        <v>28499564627.623699</v>
      </c>
      <c r="BE340" s="219">
        <v>28682446384.133301</v>
      </c>
      <c r="BF340" s="219">
        <v>28866771177.7272</v>
      </c>
      <c r="BG340" s="219">
        <v>29061770810.824501</v>
      </c>
      <c r="BH340" s="219">
        <v>29234228630.926201</v>
      </c>
      <c r="BI340" s="219">
        <v>29408522742.3745</v>
      </c>
      <c r="BJ340" s="219">
        <v>29596583422.412399</v>
      </c>
      <c r="BK340" s="219">
        <v>29778930162.715599</v>
      </c>
      <c r="BL340" s="219">
        <v>29952421526.758701</v>
      </c>
      <c r="BM340" s="219">
        <v>30234680070.6884</v>
      </c>
      <c r="BN340" s="219">
        <v>30234680070.6884</v>
      </c>
      <c r="BO340" s="219">
        <v>30454178518.039398</v>
      </c>
      <c r="BP340" s="219">
        <v>30670890524.838402</v>
      </c>
      <c r="BQ340" s="219">
        <v>30893592522.713699</v>
      </c>
      <c r="BR340" s="219">
        <v>31094874432.130501</v>
      </c>
      <c r="BS340" s="219">
        <v>31297097555.9865</v>
      </c>
      <c r="BT340" s="219">
        <v>31533864078.461201</v>
      </c>
      <c r="BU340" s="219">
        <v>31769148268.8955</v>
      </c>
      <c r="BV340" s="219">
        <v>32007699822.586102</v>
      </c>
      <c r="BW340" s="219">
        <v>32251604066.142101</v>
      </c>
      <c r="BX340" s="219">
        <v>32483587659.418999</v>
      </c>
      <c r="BY340" s="219">
        <v>32717659047.6521</v>
      </c>
      <c r="BZ340" s="219">
        <v>32983439106.148602</v>
      </c>
      <c r="CA340" s="219">
        <v>32983439106.148602</v>
      </c>
      <c r="CB340" s="219">
        <v>33135043088.483799</v>
      </c>
      <c r="CC340" s="219">
        <v>33285069546.571602</v>
      </c>
      <c r="CD340" s="219">
        <v>33448481060.9501</v>
      </c>
      <c r="CE340" s="219">
        <v>33606917111.5644</v>
      </c>
      <c r="CF340" s="219">
        <v>33767245338.499802</v>
      </c>
      <c r="CG340" s="219">
        <v>33959142865.839802</v>
      </c>
      <c r="CH340" s="219">
        <v>34127566822.549999</v>
      </c>
      <c r="CI340" s="219">
        <v>34288059821.876801</v>
      </c>
      <c r="CJ340" s="219">
        <v>34452669704.592796</v>
      </c>
      <c r="CK340" s="219">
        <v>34616397665.106201</v>
      </c>
      <c r="CL340" s="219">
        <v>34780669164.931297</v>
      </c>
      <c r="CM340" s="219">
        <v>34971977455.559402</v>
      </c>
      <c r="CN340" s="219">
        <v>34971977455.559402</v>
      </c>
    </row>
    <row r="341" spans="1:92" x14ac:dyDescent="0.2">
      <c r="A341" s="224" t="s">
        <v>618</v>
      </c>
      <c r="B341" s="248"/>
      <c r="C341" s="248"/>
      <c r="D341" s="248"/>
      <c r="E341" s="248"/>
      <c r="F341" s="248"/>
      <c r="G341" s="248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  <c r="T341" s="248"/>
      <c r="U341" s="248"/>
      <c r="V341" s="248"/>
      <c r="W341" s="248"/>
      <c r="X341" s="248"/>
      <c r="Y341" s="248"/>
      <c r="Z341" s="248"/>
      <c r="AA341" s="248"/>
      <c r="AB341" s="219">
        <v>-55.8753893352471</v>
      </c>
      <c r="AC341" s="219">
        <v>-48.925389750645699</v>
      </c>
      <c r="AD341" s="219">
        <v>-43.436158448457697</v>
      </c>
      <c r="AE341" s="219">
        <v>-40.413850488571001</v>
      </c>
      <c r="AF341" s="219">
        <v>-33.076927638970801</v>
      </c>
      <c r="AG341" s="219">
        <v>-28.306159835595299</v>
      </c>
      <c r="AH341" s="219">
        <v>-21.583852286522198</v>
      </c>
      <c r="AI341" s="219">
        <v>-20.429237530781599</v>
      </c>
      <c r="AJ341" s="219">
        <v>-16.366930248645598</v>
      </c>
      <c r="AK341" s="219">
        <v>-12.590007426647</v>
      </c>
      <c r="AL341" s="219">
        <v>-6.73770102170797</v>
      </c>
      <c r="AM341" s="219">
        <v>-4.3600089848041499</v>
      </c>
      <c r="AN341" s="219">
        <v>-4.3600089848041499</v>
      </c>
      <c r="AO341" s="219">
        <v>-4.3600101310473196</v>
      </c>
      <c r="AP341" s="219">
        <v>-4.3600115638512804</v>
      </c>
      <c r="AQ341" s="219">
        <v>-4.3600127100944501</v>
      </c>
      <c r="AR341" s="219">
        <v>-4.3600129966552403</v>
      </c>
      <c r="AS341" s="219">
        <v>-4.3600150025807896</v>
      </c>
      <c r="AT341" s="219">
        <v>-4.3600161488239504</v>
      </c>
      <c r="AU341" s="219">
        <v>-4.3600158622631602</v>
      </c>
      <c r="AV341" s="219">
        <v>-4.3600175816279103</v>
      </c>
      <c r="AW341" s="219">
        <v>-4.3600181547494996</v>
      </c>
      <c r="AX341" s="219">
        <v>-4.3600193009926702</v>
      </c>
      <c r="AY341" s="219">
        <v>-4.3600210203574203</v>
      </c>
      <c r="AZ341" s="219">
        <v>-4.3600224531613803</v>
      </c>
      <c r="BA341" s="219">
        <v>-4.3600224531613803</v>
      </c>
      <c r="BB341" s="219">
        <v>-4.3600241725261402</v>
      </c>
      <c r="BC341" s="219">
        <v>-4.3600253187693001</v>
      </c>
      <c r="BD341" s="219">
        <v>-4.3600261784516796</v>
      </c>
      <c r="BE341" s="219">
        <v>-4.3600284709380199</v>
      </c>
      <c r="BF341" s="219">
        <v>-4.3600313365459398</v>
      </c>
      <c r="BG341" s="219">
        <v>-4.3600330559106899</v>
      </c>
      <c r="BH341" s="219">
        <v>-4.3600344887146498</v>
      </c>
      <c r="BI341" s="219">
        <v>-4.3600359215186097</v>
      </c>
      <c r="BJ341" s="219">
        <v>-4.3600370677617803</v>
      </c>
      <c r="BK341" s="219">
        <v>-4.3600393602481198</v>
      </c>
      <c r="BL341" s="219">
        <v>-4.3600405064912904</v>
      </c>
      <c r="BM341" s="219">
        <v>-4.3600425124168396</v>
      </c>
      <c r="BN341" s="219">
        <v>-4.3600425124168396</v>
      </c>
      <c r="BO341" s="219">
        <v>-4.3600445183423799</v>
      </c>
      <c r="BP341" s="219">
        <v>-4.3600462377071301</v>
      </c>
      <c r="BQ341" s="219">
        <v>-4.3600485301934704</v>
      </c>
      <c r="BR341" s="219">
        <v>-4.3600485301934704</v>
      </c>
      <c r="BS341" s="219">
        <v>-4.3600482436326802</v>
      </c>
      <c r="BT341" s="219">
        <v>-4.3600473839502998</v>
      </c>
      <c r="BU341" s="219">
        <v>-4.3600462377071301</v>
      </c>
      <c r="BV341" s="219">
        <v>-4.3600485301934704</v>
      </c>
      <c r="BW341" s="219">
        <v>-4.3600493898758499</v>
      </c>
      <c r="BX341" s="219">
        <v>-4.3600508226798098</v>
      </c>
      <c r="BY341" s="219">
        <v>-4.3600511092406</v>
      </c>
      <c r="BZ341" s="219">
        <v>-4.3600531151661501</v>
      </c>
      <c r="CA341" s="219">
        <v>-4.3600531151661501</v>
      </c>
      <c r="CB341" s="219">
        <v>-4.3600534017269403</v>
      </c>
      <c r="CC341" s="219">
        <v>-4.3600539748485199</v>
      </c>
      <c r="CD341" s="219">
        <v>-4.3600548345309003</v>
      </c>
      <c r="CE341" s="219">
        <v>-4.3600542614093101</v>
      </c>
      <c r="CF341" s="219">
        <v>-4.36005598077407</v>
      </c>
      <c r="CG341" s="219">
        <v>-4.3600582732604103</v>
      </c>
      <c r="CH341" s="219">
        <v>-4.3600597060643702</v>
      </c>
      <c r="CI341" s="219">
        <v>-4.3600617119899097</v>
      </c>
      <c r="CJ341" s="219">
        <v>-4.3600614254291203</v>
      </c>
      <c r="CK341" s="219">
        <v>-4.3600631447938696</v>
      </c>
      <c r="CL341" s="219">
        <v>-4.3600637179154598</v>
      </c>
      <c r="CM341" s="219">
        <v>-4.3600654372802099</v>
      </c>
      <c r="CN341" s="219">
        <v>-4.3600654372802099</v>
      </c>
    </row>
    <row r="342" spans="1:92" x14ac:dyDescent="0.2">
      <c r="A342" s="224" t="s">
        <v>619</v>
      </c>
      <c r="B342" s="248"/>
      <c r="C342" s="248"/>
      <c r="D342" s="248"/>
      <c r="E342" s="248"/>
      <c r="F342" s="248"/>
      <c r="G342" s="248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  <c r="T342" s="248"/>
      <c r="U342" s="248"/>
      <c r="V342" s="248"/>
      <c r="W342" s="248"/>
      <c r="X342" s="248"/>
      <c r="Y342" s="248"/>
      <c r="Z342" s="248"/>
      <c r="AA342" s="248"/>
      <c r="AB342" s="219"/>
      <c r="AC342" s="219"/>
      <c r="AD342" s="219"/>
      <c r="AE342" s="219"/>
      <c r="AF342" s="219"/>
      <c r="AG342" s="219"/>
      <c r="AH342" s="219"/>
      <c r="AI342" s="219"/>
      <c r="AJ342" s="219"/>
      <c r="AK342" s="219"/>
      <c r="AL342" s="219"/>
      <c r="AM342" s="219"/>
      <c r="AN342" s="219"/>
      <c r="AO342" s="219"/>
      <c r="AP342" s="219"/>
      <c r="AQ342" s="219"/>
      <c r="AR342" s="219"/>
      <c r="AS342" s="219"/>
      <c r="AT342" s="219"/>
      <c r="AU342" s="219"/>
      <c r="AV342" s="219"/>
      <c r="AW342" s="219"/>
      <c r="AX342" s="219"/>
      <c r="AY342" s="219"/>
      <c r="AZ342" s="219"/>
      <c r="BA342" s="219"/>
      <c r="BB342" s="219"/>
      <c r="BC342" s="219"/>
      <c r="BD342" s="219"/>
      <c r="BE342" s="219"/>
      <c r="BF342" s="219"/>
      <c r="BG342" s="219"/>
      <c r="BH342" s="219"/>
      <c r="BI342" s="219"/>
      <c r="BJ342" s="219"/>
      <c r="BK342" s="219"/>
      <c r="BL342" s="219"/>
      <c r="BM342" s="219"/>
      <c r="BN342" s="219"/>
      <c r="BO342" s="219"/>
      <c r="BP342" s="219"/>
      <c r="BQ342" s="219"/>
      <c r="BR342" s="219"/>
      <c r="BS342" s="219"/>
      <c r="BT342" s="219"/>
      <c r="BU342" s="219"/>
      <c r="BV342" s="219"/>
      <c r="BW342" s="219"/>
      <c r="BX342" s="219"/>
      <c r="BY342" s="219"/>
      <c r="BZ342" s="219"/>
      <c r="CA342" s="219"/>
      <c r="CB342" s="219"/>
      <c r="CC342" s="219"/>
      <c r="CD342" s="219"/>
      <c r="CE342" s="219"/>
      <c r="CF342" s="219"/>
      <c r="CG342" s="219"/>
      <c r="CH342" s="219"/>
      <c r="CI342" s="219"/>
      <c r="CJ342" s="219"/>
      <c r="CK342" s="219"/>
      <c r="CL342" s="219"/>
      <c r="CM342" s="219"/>
      <c r="CN342" s="219"/>
    </row>
    <row r="343" spans="1:92" x14ac:dyDescent="0.2">
      <c r="A343" s="223" t="s">
        <v>620</v>
      </c>
      <c r="B343" s="248"/>
      <c r="C343" s="248"/>
      <c r="D343" s="248"/>
      <c r="E343" s="248"/>
      <c r="F343" s="248"/>
      <c r="G343" s="248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  <c r="T343" s="248"/>
      <c r="U343" s="248"/>
      <c r="V343" s="248"/>
      <c r="W343" s="248"/>
      <c r="X343" s="248"/>
      <c r="Y343" s="248"/>
      <c r="Z343" s="248"/>
      <c r="AA343" s="248"/>
      <c r="AB343" s="219"/>
      <c r="AC343" s="219"/>
      <c r="AD343" s="219"/>
      <c r="AE343" s="219"/>
      <c r="AF343" s="219"/>
      <c r="AG343" s="219"/>
      <c r="AH343" s="219"/>
      <c r="AI343" s="219"/>
      <c r="AJ343" s="219"/>
      <c r="AK343" s="219"/>
      <c r="AL343" s="219"/>
      <c r="AM343" s="219"/>
      <c r="AN343" s="219"/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9"/>
      <c r="AY343" s="219"/>
      <c r="AZ343" s="219"/>
      <c r="BA343" s="219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19"/>
      <c r="BL343" s="219"/>
      <c r="BM343" s="219"/>
      <c r="BN343" s="219"/>
      <c r="BO343" s="219"/>
      <c r="BP343" s="219"/>
      <c r="BQ343" s="219"/>
      <c r="BR343" s="219"/>
      <c r="BS343" s="219"/>
      <c r="BT343" s="219"/>
      <c r="BU343" s="219"/>
      <c r="BV343" s="219"/>
      <c r="BW343" s="219"/>
      <c r="BX343" s="219"/>
      <c r="BY343" s="219"/>
      <c r="BZ343" s="219"/>
      <c r="CA343" s="219"/>
      <c r="CB343" s="219"/>
      <c r="CC343" s="219"/>
      <c r="CD343" s="219"/>
      <c r="CE343" s="219"/>
      <c r="CF343" s="219"/>
      <c r="CG343" s="219"/>
      <c r="CH343" s="219"/>
      <c r="CI343" s="219"/>
      <c r="CJ343" s="219"/>
      <c r="CK343" s="219"/>
      <c r="CL343" s="219"/>
      <c r="CM343" s="219"/>
      <c r="CN343" s="219"/>
    </row>
    <row r="344" spans="1:92" s="254" customFormat="1" x14ac:dyDescent="0.2">
      <c r="A344" s="276" t="s">
        <v>621</v>
      </c>
      <c r="B344" s="248"/>
      <c r="C344" s="248"/>
      <c r="D344" s="248"/>
      <c r="E344" s="248"/>
      <c r="F344" s="248"/>
      <c r="G344" s="248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  <c r="T344" s="248"/>
      <c r="U344" s="248"/>
      <c r="V344" s="248"/>
      <c r="W344" s="248"/>
      <c r="X344" s="248"/>
      <c r="Y344" s="248"/>
      <c r="Z344" s="248"/>
      <c r="AA344" s="248"/>
      <c r="AB344" s="277">
        <v>0.75525652354051898</v>
      </c>
      <c r="AC344" s="277">
        <v>0.75190225226565799</v>
      </c>
      <c r="AD344" s="277">
        <v>0.74736057777604703</v>
      </c>
      <c r="AE344" s="277">
        <v>0.74219830230950601</v>
      </c>
      <c r="AF344" s="277">
        <v>0.73709770954051701</v>
      </c>
      <c r="AG344" s="277">
        <v>0.73205427439875204</v>
      </c>
      <c r="AH344" s="277">
        <v>0.72867385835665999</v>
      </c>
      <c r="AI344" s="277">
        <v>0.72535242772539499</v>
      </c>
      <c r="AJ344" s="277">
        <v>0.72258324975964605</v>
      </c>
      <c r="AK344" s="277">
        <v>0.72011793307129202</v>
      </c>
      <c r="AL344" s="277">
        <v>0.71753243352840901</v>
      </c>
      <c r="AM344" s="277">
        <v>0.71496786682360103</v>
      </c>
      <c r="AN344" s="277">
        <v>0.71496786682360103</v>
      </c>
      <c r="AO344" s="277">
        <v>0.711165140491265</v>
      </c>
      <c r="AP344" s="277">
        <v>0.70740092108365105</v>
      </c>
      <c r="AQ344" s="277">
        <v>0.70423424714607497</v>
      </c>
      <c r="AR344" s="277">
        <v>0.70215909077369898</v>
      </c>
      <c r="AS344" s="277">
        <v>0.70070772610013798</v>
      </c>
      <c r="AT344" s="277">
        <v>0.69820369395926896</v>
      </c>
      <c r="AU344" s="277">
        <v>0.69569579554133398</v>
      </c>
      <c r="AV344" s="277">
        <v>0.69322348201228301</v>
      </c>
      <c r="AW344" s="277">
        <v>0.69076490911951405</v>
      </c>
      <c r="AX344" s="277">
        <v>0.68833926045567495</v>
      </c>
      <c r="AY344" s="277">
        <v>0.68601898105793602</v>
      </c>
      <c r="AZ344" s="277">
        <v>0.68366888280352001</v>
      </c>
      <c r="BA344" s="277">
        <v>0.68366888280352001</v>
      </c>
      <c r="BB344" s="277">
        <v>0.681369026419265</v>
      </c>
      <c r="BC344" s="277">
        <v>0.68024004788303705</v>
      </c>
      <c r="BD344" s="277">
        <v>0.678165054236328</v>
      </c>
      <c r="BE344" s="277">
        <v>0.67606806151674204</v>
      </c>
      <c r="BF344" s="277">
        <v>0.67391749086017705</v>
      </c>
      <c r="BG344" s="277">
        <v>0.67171665794184499</v>
      </c>
      <c r="BH344" s="277">
        <v>0.67049509353664904</v>
      </c>
      <c r="BI344" s="277">
        <v>0.669355055816788</v>
      </c>
      <c r="BJ344" s="277">
        <v>0.66824433367713398</v>
      </c>
      <c r="BK344" s="277">
        <v>0.66714359993140604</v>
      </c>
      <c r="BL344" s="277">
        <v>0.66607304116906196</v>
      </c>
      <c r="BM344" s="277">
        <v>0.662697563007138</v>
      </c>
      <c r="BN344" s="277">
        <v>0.662697563007138</v>
      </c>
      <c r="BO344" s="277">
        <v>0.659390615290393</v>
      </c>
      <c r="BP344" s="277">
        <v>0.65612061464055804</v>
      </c>
      <c r="BQ344" s="277">
        <v>0.65287548827845299</v>
      </c>
      <c r="BR344" s="277">
        <v>0.650526832316348</v>
      </c>
      <c r="BS344" s="277">
        <v>0.64822908616363495</v>
      </c>
      <c r="BT344" s="277">
        <v>0.64449382007622102</v>
      </c>
      <c r="BU344" s="277">
        <v>0.64077310418741495</v>
      </c>
      <c r="BV344" s="277">
        <v>0.63708528624100902</v>
      </c>
      <c r="BW344" s="277">
        <v>0.63333382188265397</v>
      </c>
      <c r="BX344" s="277">
        <v>0.62954543098906501</v>
      </c>
      <c r="BY344" s="277">
        <v>0.62572858622943495</v>
      </c>
      <c r="BZ344" s="277">
        <v>0.62204948565002505</v>
      </c>
      <c r="CA344" s="277">
        <v>0.62204948565002505</v>
      </c>
      <c r="CB344" s="277">
        <v>0.62031532209356199</v>
      </c>
      <c r="CC344" s="277">
        <v>0.61859480091352403</v>
      </c>
      <c r="CD344" s="277">
        <v>0.61688638998313094</v>
      </c>
      <c r="CE344" s="277">
        <v>0.61519069998069398</v>
      </c>
      <c r="CF344" s="277">
        <v>0.61351936317807299</v>
      </c>
      <c r="CG344" s="277">
        <v>0.61051580529569704</v>
      </c>
      <c r="CH344" s="277">
        <v>0.60879017000806301</v>
      </c>
      <c r="CI344" s="277">
        <v>0.60706089975757405</v>
      </c>
      <c r="CJ344" s="277">
        <v>0.60530743145782595</v>
      </c>
      <c r="CK344" s="277">
        <v>0.60354076851845595</v>
      </c>
      <c r="CL344" s="277">
        <v>0.60180267371114704</v>
      </c>
      <c r="CM344" s="277">
        <v>0.60034193824164805</v>
      </c>
      <c r="CN344" s="277">
        <v>0.60034193824164805</v>
      </c>
    </row>
    <row r="345" spans="1:92" s="254" customFormat="1" x14ac:dyDescent="0.2">
      <c r="A345" s="276" t="s">
        <v>622</v>
      </c>
      <c r="B345" s="248"/>
      <c r="C345" s="248"/>
      <c r="D345" s="248"/>
      <c r="E345" s="248"/>
      <c r="F345" s="248"/>
      <c r="G345" s="248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  <c r="T345" s="248"/>
      <c r="U345" s="248"/>
      <c r="V345" s="248"/>
      <c r="W345" s="248"/>
      <c r="X345" s="248"/>
      <c r="Y345" s="248"/>
      <c r="Z345" s="248"/>
      <c r="AA345" s="248"/>
      <c r="AB345" s="277">
        <v>6.420241285686E-2</v>
      </c>
      <c r="AC345" s="277">
        <v>6.3964211345892696E-2</v>
      </c>
      <c r="AD345" s="277">
        <v>6.3616310233905293E-2</v>
      </c>
      <c r="AE345" s="277">
        <v>6.3219130209901706E-2</v>
      </c>
      <c r="AF345" s="277">
        <v>6.2811954700254496E-2</v>
      </c>
      <c r="AG345" s="277">
        <v>6.2405092795125697E-2</v>
      </c>
      <c r="AH345" s="277">
        <v>6.2114875945838303E-2</v>
      </c>
      <c r="AI345" s="277">
        <v>6.1819344828780903E-2</v>
      </c>
      <c r="AJ345" s="277">
        <v>6.1561780228460997E-2</v>
      </c>
      <c r="AK345" s="277">
        <v>6.1320507849769598E-2</v>
      </c>
      <c r="AL345" s="277">
        <v>6.1106258413254198E-2</v>
      </c>
      <c r="AM345" s="277">
        <v>6.0878547737984498E-2</v>
      </c>
      <c r="AN345" s="277">
        <v>6.0878547737984498E-2</v>
      </c>
      <c r="AO345" s="277">
        <v>6.0533159605747899E-2</v>
      </c>
      <c r="AP345" s="277">
        <v>6.01913127197179E-2</v>
      </c>
      <c r="AQ345" s="277">
        <v>5.9899560105183602E-2</v>
      </c>
      <c r="AR345" s="277">
        <v>5.9704398919735398E-2</v>
      </c>
      <c r="AS345" s="277">
        <v>5.9558594097587E-2</v>
      </c>
      <c r="AT345" s="277">
        <v>5.93298955129039E-2</v>
      </c>
      <c r="AU345" s="277">
        <v>5.9099079984253997E-2</v>
      </c>
      <c r="AV345" s="277">
        <v>5.8859755275297999E-2</v>
      </c>
      <c r="AW345" s="277">
        <v>5.86210028822493E-2</v>
      </c>
      <c r="AX345" s="277">
        <v>5.8381531026530098E-2</v>
      </c>
      <c r="AY345" s="277">
        <v>5.81255201061599E-2</v>
      </c>
      <c r="AZ345" s="277">
        <v>5.7920471219904297E-2</v>
      </c>
      <c r="BA345" s="277">
        <v>5.7920471219904297E-2</v>
      </c>
      <c r="BB345" s="277">
        <v>5.77212218525315E-2</v>
      </c>
      <c r="BC345" s="277">
        <v>5.7623086418294903E-2</v>
      </c>
      <c r="BD345" s="277">
        <v>5.7441166846251397E-2</v>
      </c>
      <c r="BE345" s="277">
        <v>5.7292549666947801E-2</v>
      </c>
      <c r="BF345" s="277">
        <v>5.7223326455436103E-2</v>
      </c>
      <c r="BG345" s="277">
        <v>5.7207301956724299E-2</v>
      </c>
      <c r="BH345" s="277">
        <v>5.7269817654910203E-2</v>
      </c>
      <c r="BI345" s="277">
        <v>5.73266741734232E-2</v>
      </c>
      <c r="BJ345" s="277">
        <v>5.73827244528054E-2</v>
      </c>
      <c r="BK345" s="277">
        <v>5.7447304035668903E-2</v>
      </c>
      <c r="BL345" s="277">
        <v>5.7510993725094502E-2</v>
      </c>
      <c r="BM345" s="277">
        <v>5.7496088517777599E-2</v>
      </c>
      <c r="BN345" s="277">
        <v>5.7496088517777599E-2</v>
      </c>
      <c r="BO345" s="277">
        <v>5.7445914727305702E-2</v>
      </c>
      <c r="BP345" s="277">
        <v>5.7396767157433401E-2</v>
      </c>
      <c r="BQ345" s="277">
        <v>5.7370646451800601E-2</v>
      </c>
      <c r="BR345" s="277">
        <v>5.7438501710268201E-2</v>
      </c>
      <c r="BS345" s="277">
        <v>5.7476963202616499E-2</v>
      </c>
      <c r="BT345" s="277">
        <v>5.7297773028111502E-2</v>
      </c>
      <c r="BU345" s="277">
        <v>5.7066411515426303E-2</v>
      </c>
      <c r="BV345" s="277">
        <v>5.6823291336989601E-2</v>
      </c>
      <c r="BW345" s="277">
        <v>5.6584742117661103E-2</v>
      </c>
      <c r="BX345" s="277">
        <v>5.6346454785597098E-2</v>
      </c>
      <c r="BY345" s="277">
        <v>5.6094434517118999E-2</v>
      </c>
      <c r="BZ345" s="277">
        <v>5.5863189446986698E-2</v>
      </c>
      <c r="CA345" s="277">
        <v>5.5863189446986698E-2</v>
      </c>
      <c r="CB345" s="277">
        <v>5.5722007536601302E-2</v>
      </c>
      <c r="CC345" s="277">
        <v>5.5581936280835902E-2</v>
      </c>
      <c r="CD345" s="277">
        <v>5.5445089609676E-2</v>
      </c>
      <c r="CE345" s="277">
        <v>5.53039440478326E-2</v>
      </c>
      <c r="CF345" s="277">
        <v>5.51584385350481E-2</v>
      </c>
      <c r="CG345" s="277">
        <v>5.4891872455273098E-2</v>
      </c>
      <c r="CH345" s="277">
        <v>5.4747330218475103E-2</v>
      </c>
      <c r="CI345" s="277">
        <v>5.4604025380493602E-2</v>
      </c>
      <c r="CJ345" s="277">
        <v>5.4467730653947798E-2</v>
      </c>
      <c r="CK345" s="277">
        <v>5.4372772065791497E-2</v>
      </c>
      <c r="CL345" s="277">
        <v>5.4276790403242299E-2</v>
      </c>
      <c r="CM345" s="277">
        <v>5.4266383717884698E-2</v>
      </c>
      <c r="CN345" s="277">
        <v>5.4266383717884698E-2</v>
      </c>
    </row>
    <row r="346" spans="1:92" s="254" customFormat="1" x14ac:dyDescent="0.2">
      <c r="A346" s="276" t="s">
        <v>623</v>
      </c>
      <c r="B346" s="248"/>
      <c r="C346" s="248"/>
      <c r="D346" s="248"/>
      <c r="E346" s="248"/>
      <c r="F346" s="248"/>
      <c r="G346" s="248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  <c r="T346" s="248"/>
      <c r="U346" s="248"/>
      <c r="V346" s="248"/>
      <c r="W346" s="248"/>
      <c r="X346" s="248"/>
      <c r="Y346" s="248"/>
      <c r="Z346" s="248"/>
      <c r="AA346" s="248"/>
      <c r="AB346" s="277">
        <v>6.8139319431678003E-2</v>
      </c>
      <c r="AC346" s="277">
        <v>6.7900062484290397E-2</v>
      </c>
      <c r="AD346" s="277">
        <v>6.75396585955194E-2</v>
      </c>
      <c r="AE346" s="277">
        <v>6.7134968299135303E-2</v>
      </c>
      <c r="AF346" s="277">
        <v>6.6757094069509706E-2</v>
      </c>
      <c r="AG346" s="277">
        <v>6.6392652474846797E-2</v>
      </c>
      <c r="AH346" s="277">
        <v>6.6183501816494905E-2</v>
      </c>
      <c r="AI346" s="277">
        <v>6.5932067658642499E-2</v>
      </c>
      <c r="AJ346" s="277">
        <v>6.5745904359723203E-2</v>
      </c>
      <c r="AK346" s="277">
        <v>6.5593011197085396E-2</v>
      </c>
      <c r="AL346" s="277">
        <v>6.5455606274085795E-2</v>
      </c>
      <c r="AM346" s="277">
        <v>6.5379797312891494E-2</v>
      </c>
      <c r="AN346" s="277">
        <v>6.5379797312891494E-2</v>
      </c>
      <c r="AO346" s="277">
        <v>6.5179867113039705E-2</v>
      </c>
      <c r="AP346" s="277">
        <v>6.4981661596322404E-2</v>
      </c>
      <c r="AQ346" s="277">
        <v>6.4835602685016494E-2</v>
      </c>
      <c r="AR346" s="277">
        <v>6.4790643685632102E-2</v>
      </c>
      <c r="AS346" s="277">
        <v>6.4783356867454595E-2</v>
      </c>
      <c r="AT346" s="277">
        <v>6.4650630438617504E-2</v>
      </c>
      <c r="AU346" s="277">
        <v>6.4521873406477803E-2</v>
      </c>
      <c r="AV346" s="277">
        <v>6.4380860487778899E-2</v>
      </c>
      <c r="AW346" s="277">
        <v>6.4237016335294106E-2</v>
      </c>
      <c r="AX346" s="277">
        <v>6.4076734503928395E-2</v>
      </c>
      <c r="AY346" s="277">
        <v>6.3893326566606901E-2</v>
      </c>
      <c r="AZ346" s="277">
        <v>6.3721410278214305E-2</v>
      </c>
      <c r="BA346" s="277">
        <v>6.3721410278214305E-2</v>
      </c>
      <c r="BB346" s="277">
        <v>6.34889640013242E-2</v>
      </c>
      <c r="BC346" s="277">
        <v>6.3365016458779302E-2</v>
      </c>
      <c r="BD346" s="277">
        <v>6.31518134669867E-2</v>
      </c>
      <c r="BE346" s="277">
        <v>6.2941353156944699E-2</v>
      </c>
      <c r="BF346" s="277">
        <v>6.2731217813014703E-2</v>
      </c>
      <c r="BG346" s="277">
        <v>6.2519965379781703E-2</v>
      </c>
      <c r="BH346" s="277">
        <v>6.2400814650443497E-2</v>
      </c>
      <c r="BI346" s="277">
        <v>6.2256402474448899E-2</v>
      </c>
      <c r="BJ346" s="277">
        <v>6.2113288621188797E-2</v>
      </c>
      <c r="BK346" s="277">
        <v>6.19725926103257E-2</v>
      </c>
      <c r="BL346" s="277">
        <v>6.1832107633103699E-2</v>
      </c>
      <c r="BM346" s="277">
        <v>6.1531661637733097E-2</v>
      </c>
      <c r="BN346" s="277">
        <v>6.1531661637733097E-2</v>
      </c>
      <c r="BO346" s="277">
        <v>6.1226909771583703E-2</v>
      </c>
      <c r="BP346" s="277">
        <v>6.0926251536308998E-2</v>
      </c>
      <c r="BQ346" s="277">
        <v>6.06273733965388E-2</v>
      </c>
      <c r="BR346" s="277">
        <v>6.0412476343425101E-2</v>
      </c>
      <c r="BS346" s="277">
        <v>6.0216364561065702E-2</v>
      </c>
      <c r="BT346" s="277">
        <v>5.9870606309797701E-2</v>
      </c>
      <c r="BU346" s="277">
        <v>5.9512106907244601E-2</v>
      </c>
      <c r="BV346" s="277">
        <v>5.9148273838300097E-2</v>
      </c>
      <c r="BW346" s="277">
        <v>5.8791506650271198E-2</v>
      </c>
      <c r="BX346" s="277">
        <v>5.8442371044541502E-2</v>
      </c>
      <c r="BY346" s="277">
        <v>5.8142686913384402E-2</v>
      </c>
      <c r="BZ346" s="277">
        <v>5.7813359875149802E-2</v>
      </c>
      <c r="CA346" s="277">
        <v>5.7813359875149802E-2</v>
      </c>
      <c r="CB346" s="277">
        <v>5.7638508548913198E-2</v>
      </c>
      <c r="CC346" s="277">
        <v>5.7465032748994102E-2</v>
      </c>
      <c r="CD346" s="277">
        <v>5.72927842589918E-2</v>
      </c>
      <c r="CE346" s="277">
        <v>5.7122919346860403E-2</v>
      </c>
      <c r="CF346" s="277">
        <v>5.6953378070443601E-2</v>
      </c>
      <c r="CG346" s="277">
        <v>5.6635499509986101E-2</v>
      </c>
      <c r="CH346" s="277">
        <v>5.6480751199671803E-2</v>
      </c>
      <c r="CI346" s="277">
        <v>5.6344480650629199E-2</v>
      </c>
      <c r="CJ346" s="277">
        <v>5.6211096759489702E-2</v>
      </c>
      <c r="CK346" s="277">
        <v>5.6076570718466702E-2</v>
      </c>
      <c r="CL346" s="277">
        <v>5.5939661961504399E-2</v>
      </c>
      <c r="CM346" s="277">
        <v>5.5718468185973501E-2</v>
      </c>
      <c r="CN346" s="277">
        <v>5.5718468185973501E-2</v>
      </c>
    </row>
    <row r="347" spans="1:92" x14ac:dyDescent="0.2">
      <c r="A347" s="224" t="s">
        <v>624</v>
      </c>
      <c r="B347" s="248"/>
      <c r="C347" s="248"/>
      <c r="D347" s="248"/>
      <c r="E347" s="248"/>
      <c r="F347" s="248"/>
      <c r="G347" s="248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  <c r="T347" s="248"/>
      <c r="U347" s="248"/>
      <c r="V347" s="248"/>
      <c r="W347" s="248"/>
      <c r="X347" s="248"/>
      <c r="Y347" s="248"/>
      <c r="Z347" s="248"/>
      <c r="AA347" s="248"/>
      <c r="AB347" s="219">
        <v>112.401744170943</v>
      </c>
      <c r="AC347" s="219">
        <v>116.233473904158</v>
      </c>
      <c r="AD347" s="219">
        <v>121.483453394527</v>
      </c>
      <c r="AE347" s="219">
        <v>127.447599181456</v>
      </c>
      <c r="AF347" s="219">
        <v>133.33324168971799</v>
      </c>
      <c r="AG347" s="219">
        <v>139.14798033127499</v>
      </c>
      <c r="AH347" s="219">
        <v>143.027763881006</v>
      </c>
      <c r="AI347" s="219">
        <v>146.89615978718001</v>
      </c>
      <c r="AJ347" s="219">
        <v>150.10906565216899</v>
      </c>
      <c r="AK347" s="219">
        <v>152.96854788185101</v>
      </c>
      <c r="AL347" s="219">
        <v>155.90570178425</v>
      </c>
      <c r="AM347" s="219">
        <v>158.773788125522</v>
      </c>
      <c r="AN347" s="219">
        <v>158.773788125522</v>
      </c>
      <c r="AO347" s="219">
        <v>163.12183278994601</v>
      </c>
      <c r="AP347" s="219">
        <v>167.42610460030801</v>
      </c>
      <c r="AQ347" s="219">
        <v>171.03059006372399</v>
      </c>
      <c r="AR347" s="219">
        <v>173.34586662093301</v>
      </c>
      <c r="AS347" s="219">
        <v>174.95032293481901</v>
      </c>
      <c r="AT347" s="219">
        <v>177.815780089209</v>
      </c>
      <c r="AU347" s="219">
        <v>180.68325106793301</v>
      </c>
      <c r="AV347" s="219">
        <v>183.53590222464001</v>
      </c>
      <c r="AW347" s="219">
        <v>186.37707166294101</v>
      </c>
      <c r="AX347" s="219">
        <v>189.20247401386499</v>
      </c>
      <c r="AY347" s="219">
        <v>191.96217226929599</v>
      </c>
      <c r="AZ347" s="219">
        <v>194.68923569835999</v>
      </c>
      <c r="BA347" s="219">
        <v>194.68923569835999</v>
      </c>
      <c r="BB347" s="219">
        <v>197.42078772687901</v>
      </c>
      <c r="BC347" s="219">
        <v>198.77184923988699</v>
      </c>
      <c r="BD347" s="219">
        <v>201.24196545043301</v>
      </c>
      <c r="BE347" s="219">
        <v>203.69803565936499</v>
      </c>
      <c r="BF347" s="219">
        <v>206.127964871372</v>
      </c>
      <c r="BG347" s="219">
        <v>208.556074721649</v>
      </c>
      <c r="BH347" s="219">
        <v>209.83427415799599</v>
      </c>
      <c r="BI347" s="219">
        <v>211.06186753533899</v>
      </c>
      <c r="BJ347" s="219">
        <v>212.25965324887099</v>
      </c>
      <c r="BK347" s="219">
        <v>213.43650342259801</v>
      </c>
      <c r="BL347" s="219">
        <v>214.583857472739</v>
      </c>
      <c r="BM347" s="219">
        <v>218.27468683735</v>
      </c>
      <c r="BN347" s="219">
        <v>218.27468683735</v>
      </c>
      <c r="BO347" s="219">
        <v>221.936560210717</v>
      </c>
      <c r="BP347" s="219">
        <v>225.55636666569799</v>
      </c>
      <c r="BQ347" s="219">
        <v>229.12649187320699</v>
      </c>
      <c r="BR347" s="219">
        <v>231.622189629958</v>
      </c>
      <c r="BS347" s="219">
        <v>234.07758607268099</v>
      </c>
      <c r="BT347" s="219">
        <v>238.33780058586899</v>
      </c>
      <c r="BU347" s="219">
        <v>242.648377389914</v>
      </c>
      <c r="BV347" s="219">
        <v>246.943148583701</v>
      </c>
      <c r="BW347" s="219">
        <v>251.289929349413</v>
      </c>
      <c r="BX347" s="219">
        <v>255.665743180795</v>
      </c>
      <c r="BY347" s="219">
        <v>260.03429234006097</v>
      </c>
      <c r="BZ347" s="219">
        <v>264.27396502783699</v>
      </c>
      <c r="CA347" s="219">
        <v>264.27396502783699</v>
      </c>
      <c r="CB347" s="219">
        <v>266.32416182092197</v>
      </c>
      <c r="CC347" s="219">
        <v>268.35823005664503</v>
      </c>
      <c r="CD347" s="219">
        <v>270.37573614820099</v>
      </c>
      <c r="CE347" s="219">
        <v>272.38243662461201</v>
      </c>
      <c r="CF347" s="219">
        <v>274.36882021643498</v>
      </c>
      <c r="CG347" s="219">
        <v>277.95682273904299</v>
      </c>
      <c r="CH347" s="219">
        <v>279.98174857378899</v>
      </c>
      <c r="CI347" s="219">
        <v>281.99059421130198</v>
      </c>
      <c r="CJ347" s="219">
        <v>284.013741128736</v>
      </c>
      <c r="CK347" s="219">
        <v>286.00988869728502</v>
      </c>
      <c r="CL347" s="219">
        <v>287.98087392410599</v>
      </c>
      <c r="CM347" s="219">
        <v>289.673209854493</v>
      </c>
      <c r="CN347" s="219">
        <v>289.673209854493</v>
      </c>
    </row>
    <row r="348" spans="1:92" s="254" customFormat="1" x14ac:dyDescent="0.2">
      <c r="A348" s="276" t="s">
        <v>625</v>
      </c>
      <c r="B348" s="248"/>
      <c r="C348" s="248"/>
      <c r="D348" s="248"/>
      <c r="E348" s="248"/>
      <c r="F348" s="248"/>
      <c r="G348" s="248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  <c r="T348" s="248"/>
      <c r="U348" s="248"/>
      <c r="V348" s="248"/>
      <c r="W348" s="248"/>
      <c r="X348" s="248"/>
      <c r="Y348" s="248"/>
      <c r="Z348" s="248"/>
      <c r="AA348" s="248"/>
      <c r="AB348" s="277">
        <v>1</v>
      </c>
      <c r="AC348" s="277">
        <v>1</v>
      </c>
      <c r="AD348" s="277">
        <v>1</v>
      </c>
      <c r="AE348" s="277">
        <v>1</v>
      </c>
      <c r="AF348" s="277">
        <v>1</v>
      </c>
      <c r="AG348" s="277">
        <v>1</v>
      </c>
      <c r="AH348" s="277">
        <v>1</v>
      </c>
      <c r="AI348" s="277">
        <v>0.999999999999999</v>
      </c>
      <c r="AJ348" s="277">
        <v>1</v>
      </c>
      <c r="AK348" s="277">
        <v>0.999999999999999</v>
      </c>
      <c r="AL348" s="277">
        <v>1</v>
      </c>
      <c r="AM348" s="277">
        <v>1</v>
      </c>
      <c r="AN348" s="277">
        <v>1</v>
      </c>
      <c r="AO348" s="277">
        <v>1</v>
      </c>
      <c r="AP348" s="277">
        <v>1</v>
      </c>
      <c r="AQ348" s="277">
        <v>1</v>
      </c>
      <c r="AR348" s="277">
        <v>1</v>
      </c>
      <c r="AS348" s="277">
        <v>1</v>
      </c>
      <c r="AT348" s="277">
        <v>1</v>
      </c>
      <c r="AU348" s="277">
        <v>1</v>
      </c>
      <c r="AV348" s="277">
        <v>1</v>
      </c>
      <c r="AW348" s="277">
        <v>1</v>
      </c>
      <c r="AX348" s="277">
        <v>1</v>
      </c>
      <c r="AY348" s="277">
        <v>1</v>
      </c>
      <c r="AZ348" s="277">
        <v>0.999999999999999</v>
      </c>
      <c r="BA348" s="277">
        <v>0.999999999999999</v>
      </c>
      <c r="BB348" s="277">
        <v>1</v>
      </c>
      <c r="BC348" s="277">
        <v>1</v>
      </c>
      <c r="BD348" s="277">
        <v>1</v>
      </c>
      <c r="BE348" s="277">
        <v>1</v>
      </c>
      <c r="BF348" s="277">
        <v>1</v>
      </c>
      <c r="BG348" s="277">
        <v>1</v>
      </c>
      <c r="BH348" s="277">
        <v>1</v>
      </c>
      <c r="BI348" s="277">
        <v>1</v>
      </c>
      <c r="BJ348" s="277">
        <v>1</v>
      </c>
      <c r="BK348" s="277">
        <v>1</v>
      </c>
      <c r="BL348" s="277">
        <v>1</v>
      </c>
      <c r="BM348" s="277">
        <v>1</v>
      </c>
      <c r="BN348" s="277">
        <v>1</v>
      </c>
      <c r="BO348" s="277">
        <v>1</v>
      </c>
      <c r="BP348" s="277">
        <v>0.999999999999999</v>
      </c>
      <c r="BQ348" s="277">
        <v>1</v>
      </c>
      <c r="BR348" s="277">
        <v>1</v>
      </c>
      <c r="BS348" s="277">
        <v>1</v>
      </c>
      <c r="BT348" s="277">
        <v>1</v>
      </c>
      <c r="BU348" s="277">
        <v>1</v>
      </c>
      <c r="BV348" s="277">
        <v>1</v>
      </c>
      <c r="BW348" s="277">
        <v>1</v>
      </c>
      <c r="BX348" s="277">
        <v>1</v>
      </c>
      <c r="BY348" s="277">
        <v>1</v>
      </c>
      <c r="BZ348" s="277">
        <v>1</v>
      </c>
      <c r="CA348" s="277">
        <v>1</v>
      </c>
      <c r="CB348" s="277">
        <v>1</v>
      </c>
      <c r="CC348" s="277">
        <v>1</v>
      </c>
      <c r="CD348" s="277">
        <v>1</v>
      </c>
      <c r="CE348" s="277">
        <v>1</v>
      </c>
      <c r="CF348" s="277">
        <v>1</v>
      </c>
      <c r="CG348" s="277">
        <v>1</v>
      </c>
      <c r="CH348" s="277">
        <v>1</v>
      </c>
      <c r="CI348" s="277">
        <v>1</v>
      </c>
      <c r="CJ348" s="277">
        <v>1</v>
      </c>
      <c r="CK348" s="277">
        <v>1</v>
      </c>
      <c r="CL348" s="277">
        <v>1</v>
      </c>
      <c r="CM348" s="277">
        <v>1</v>
      </c>
      <c r="CN348" s="277">
        <v>1</v>
      </c>
    </row>
    <row r="349" spans="1:92" x14ac:dyDescent="0.2">
      <c r="A349" s="224" t="s">
        <v>626</v>
      </c>
      <c r="B349" s="248"/>
      <c r="C349" s="248"/>
      <c r="D349" s="248"/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  <c r="T349" s="248"/>
      <c r="U349" s="248"/>
      <c r="V349" s="248"/>
      <c r="W349" s="248"/>
      <c r="X349" s="248"/>
      <c r="Y349" s="248"/>
      <c r="Z349" s="248"/>
      <c r="AA349" s="248"/>
      <c r="AB349" s="219"/>
      <c r="AC349" s="219"/>
      <c r="AD349" s="219"/>
      <c r="AE349" s="219"/>
      <c r="AF349" s="219"/>
      <c r="AG349" s="219"/>
      <c r="AH349" s="219"/>
      <c r="AI349" s="219"/>
      <c r="AJ349" s="219"/>
      <c r="AK349" s="219"/>
      <c r="AL349" s="219"/>
      <c r="AM349" s="219"/>
      <c r="AN349" s="219"/>
      <c r="AO349" s="219"/>
      <c r="AP349" s="219"/>
      <c r="AQ349" s="219"/>
      <c r="AR349" s="219"/>
      <c r="AS349" s="219"/>
      <c r="AT349" s="219"/>
      <c r="AU349" s="219"/>
      <c r="AV349" s="219"/>
      <c r="AW349" s="219"/>
      <c r="AX349" s="219"/>
      <c r="AY349" s="219"/>
      <c r="AZ349" s="219"/>
      <c r="BA349" s="219"/>
      <c r="BB349" s="219"/>
      <c r="BC349" s="219"/>
      <c r="BD349" s="219"/>
      <c r="BE349" s="219"/>
      <c r="BF349" s="219"/>
      <c r="BG349" s="219"/>
      <c r="BH349" s="219"/>
      <c r="BI349" s="219"/>
      <c r="BJ349" s="219"/>
      <c r="BK349" s="219"/>
      <c r="BL349" s="219"/>
      <c r="BM349" s="219"/>
      <c r="BN349" s="219"/>
      <c r="BO349" s="219"/>
      <c r="BP349" s="219"/>
      <c r="BQ349" s="219"/>
      <c r="BR349" s="219"/>
      <c r="BS349" s="219"/>
      <c r="BT349" s="219"/>
      <c r="BU349" s="219"/>
      <c r="BV349" s="219"/>
      <c r="BW349" s="219"/>
      <c r="BX349" s="219"/>
      <c r="BY349" s="219"/>
      <c r="BZ349" s="219"/>
      <c r="CA349" s="219"/>
      <c r="CB349" s="219"/>
      <c r="CC349" s="219"/>
      <c r="CD349" s="219"/>
      <c r="CE349" s="219"/>
      <c r="CF349" s="219"/>
      <c r="CG349" s="219"/>
      <c r="CH349" s="219"/>
      <c r="CI349" s="219"/>
      <c r="CJ349" s="219"/>
      <c r="CK349" s="219"/>
      <c r="CL349" s="219"/>
      <c r="CM349" s="219"/>
      <c r="CN349" s="219"/>
    </row>
    <row r="350" spans="1:92" x14ac:dyDescent="0.2">
      <c r="A350" s="223" t="s">
        <v>627</v>
      </c>
      <c r="B350" s="248"/>
      <c r="C350" s="248"/>
      <c r="D350" s="248"/>
      <c r="E350" s="248"/>
      <c r="F350" s="248"/>
      <c r="G350" s="248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  <c r="T350" s="248"/>
      <c r="U350" s="248"/>
      <c r="V350" s="248"/>
      <c r="W350" s="248"/>
      <c r="X350" s="248"/>
      <c r="Y350" s="248"/>
      <c r="Z350" s="248"/>
      <c r="AA350" s="248"/>
      <c r="AB350" s="219"/>
      <c r="AC350" s="219"/>
      <c r="AD350" s="219"/>
      <c r="AE350" s="219"/>
      <c r="AF350" s="219"/>
      <c r="AG350" s="219"/>
      <c r="AH350" s="219"/>
      <c r="AI350" s="219"/>
      <c r="AJ350" s="219"/>
      <c r="AK350" s="219"/>
      <c r="AL350" s="219"/>
      <c r="AM350" s="219"/>
      <c r="AN350" s="219"/>
      <c r="AO350" s="219"/>
      <c r="AP350" s="219"/>
      <c r="AQ350" s="219"/>
      <c r="AR350" s="219"/>
      <c r="AS350" s="219"/>
      <c r="AT350" s="219"/>
      <c r="AU350" s="219"/>
      <c r="AV350" s="219"/>
      <c r="AW350" s="219"/>
      <c r="AX350" s="219"/>
      <c r="AY350" s="219"/>
      <c r="AZ350" s="219"/>
      <c r="BA350" s="219"/>
      <c r="BB350" s="219"/>
      <c r="BC350" s="219"/>
      <c r="BD350" s="219"/>
      <c r="BE350" s="219"/>
      <c r="BF350" s="219"/>
      <c r="BG350" s="219"/>
      <c r="BH350" s="219"/>
      <c r="BI350" s="219"/>
      <c r="BJ350" s="219"/>
      <c r="BK350" s="219"/>
      <c r="BL350" s="219"/>
      <c r="BM350" s="219"/>
      <c r="BN350" s="219"/>
      <c r="BO350" s="219"/>
      <c r="BP350" s="219"/>
      <c r="BQ350" s="219"/>
      <c r="BR350" s="219"/>
      <c r="BS350" s="219"/>
      <c r="BT350" s="219"/>
      <c r="BU350" s="219"/>
      <c r="BV350" s="219"/>
      <c r="BW350" s="219"/>
      <c r="BX350" s="219"/>
      <c r="BY350" s="219"/>
      <c r="BZ350" s="219"/>
      <c r="CA350" s="219"/>
      <c r="CB350" s="219"/>
      <c r="CC350" s="219"/>
      <c r="CD350" s="219"/>
      <c r="CE350" s="219"/>
      <c r="CF350" s="219"/>
      <c r="CG350" s="219"/>
      <c r="CH350" s="219"/>
      <c r="CI350" s="219"/>
      <c r="CJ350" s="219"/>
      <c r="CK350" s="219"/>
      <c r="CL350" s="219"/>
      <c r="CM350" s="219"/>
      <c r="CN350" s="219"/>
    </row>
    <row r="351" spans="1:92" x14ac:dyDescent="0.2">
      <c r="A351" s="223" t="s">
        <v>628</v>
      </c>
      <c r="B351" s="248"/>
      <c r="C351" s="248"/>
      <c r="D351" s="248"/>
      <c r="E351" s="248"/>
      <c r="F351" s="248"/>
      <c r="G351" s="248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  <c r="T351" s="248"/>
      <c r="U351" s="248"/>
      <c r="V351" s="248"/>
      <c r="W351" s="248"/>
      <c r="X351" s="248"/>
      <c r="Y351" s="248"/>
      <c r="Z351" s="248"/>
      <c r="AA351" s="248"/>
      <c r="AB351" s="219"/>
      <c r="AC351" s="219"/>
      <c r="AD351" s="219"/>
      <c r="AE351" s="219"/>
      <c r="AF351" s="219"/>
      <c r="AG351" s="219"/>
      <c r="AH351" s="219"/>
      <c r="AI351" s="219"/>
      <c r="AJ351" s="219"/>
      <c r="AK351" s="219"/>
      <c r="AL351" s="219"/>
      <c r="AM351" s="219"/>
      <c r="AN351" s="219"/>
      <c r="AO351" s="219"/>
      <c r="AP351" s="219"/>
      <c r="AQ351" s="219"/>
      <c r="AR351" s="219"/>
      <c r="AS351" s="219"/>
      <c r="AT351" s="219"/>
      <c r="AU351" s="219"/>
      <c r="AV351" s="219"/>
      <c r="AW351" s="219"/>
      <c r="AX351" s="219"/>
      <c r="AY351" s="219"/>
      <c r="AZ351" s="219"/>
      <c r="BA351" s="219"/>
      <c r="BB351" s="219"/>
      <c r="BC351" s="219"/>
      <c r="BD351" s="219"/>
      <c r="BE351" s="219"/>
      <c r="BF351" s="219"/>
      <c r="BG351" s="219"/>
      <c r="BH351" s="219"/>
      <c r="BI351" s="219"/>
      <c r="BJ351" s="219"/>
      <c r="BK351" s="219"/>
      <c r="BL351" s="219"/>
      <c r="BM351" s="219"/>
      <c r="BN351" s="219"/>
      <c r="BO351" s="219"/>
      <c r="BP351" s="219"/>
      <c r="BQ351" s="219"/>
      <c r="BR351" s="219"/>
      <c r="BS351" s="219"/>
      <c r="BT351" s="219"/>
      <c r="BU351" s="219"/>
      <c r="BV351" s="219"/>
      <c r="BW351" s="219"/>
      <c r="BX351" s="219"/>
      <c r="BY351" s="219"/>
      <c r="BZ351" s="219"/>
      <c r="CA351" s="219"/>
      <c r="CB351" s="219"/>
      <c r="CC351" s="219"/>
      <c r="CD351" s="219"/>
      <c r="CE351" s="219"/>
      <c r="CF351" s="219"/>
      <c r="CG351" s="219"/>
      <c r="CH351" s="219"/>
      <c r="CI351" s="219"/>
      <c r="CJ351" s="219"/>
      <c r="CK351" s="219"/>
      <c r="CL351" s="219"/>
      <c r="CM351" s="219"/>
      <c r="CN351" s="219"/>
    </row>
    <row r="352" spans="1:92" x14ac:dyDescent="0.2">
      <c r="A352" s="224" t="s">
        <v>629</v>
      </c>
      <c r="B352" s="248"/>
      <c r="C352" s="248"/>
      <c r="D352" s="248"/>
      <c r="E352" s="248"/>
      <c r="F352" s="248"/>
      <c r="G352" s="248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  <c r="T352" s="248"/>
      <c r="U352" s="248"/>
      <c r="V352" s="248"/>
      <c r="W352" s="248"/>
      <c r="X352" s="248"/>
      <c r="Y352" s="248"/>
      <c r="Z352" s="248"/>
      <c r="AA352" s="248"/>
      <c r="AB352" s="219">
        <v>84188944.456153795</v>
      </c>
      <c r="AC352" s="219">
        <v>84181096.9207692</v>
      </c>
      <c r="AD352" s="219">
        <v>84173249.385384604</v>
      </c>
      <c r="AE352" s="219">
        <v>84165401.849999994</v>
      </c>
      <c r="AF352" s="219">
        <v>84165401.849999994</v>
      </c>
      <c r="AG352" s="219">
        <v>84165401.849999994</v>
      </c>
      <c r="AH352" s="219">
        <v>84165401.849999994</v>
      </c>
      <c r="AI352" s="219">
        <v>84165401.849999994</v>
      </c>
      <c r="AJ352" s="219">
        <v>84165401.849999994</v>
      </c>
      <c r="AK352" s="219">
        <v>84165401.849999994</v>
      </c>
      <c r="AL352" s="219">
        <v>84165401.849999994</v>
      </c>
      <c r="AM352" s="219">
        <v>84165401.849999994</v>
      </c>
      <c r="AN352" s="219">
        <v>84165401.849999994</v>
      </c>
      <c r="AO352" s="219">
        <v>84165401.849999994</v>
      </c>
      <c r="AP352" s="219">
        <v>84165401.849999994</v>
      </c>
      <c r="AQ352" s="219">
        <v>84165401.849999994</v>
      </c>
      <c r="AR352" s="219">
        <v>84165401.849999994</v>
      </c>
      <c r="AS352" s="219">
        <v>84165401.849999994</v>
      </c>
      <c r="AT352" s="219">
        <v>84165401.849999994</v>
      </c>
      <c r="AU352" s="219">
        <v>84165401.849999994</v>
      </c>
      <c r="AV352" s="219">
        <v>84165401.849999994</v>
      </c>
      <c r="AW352" s="219">
        <v>84165401.849999994</v>
      </c>
      <c r="AX352" s="219">
        <v>84165401.849999994</v>
      </c>
      <c r="AY352" s="219">
        <v>84165401.849999994</v>
      </c>
      <c r="AZ352" s="219">
        <v>84165401.849999994</v>
      </c>
      <c r="BA352" s="219">
        <v>84165401.849999994</v>
      </c>
      <c r="BB352" s="219">
        <v>84165401.849999994</v>
      </c>
      <c r="BC352" s="219">
        <v>84165401.849999994</v>
      </c>
      <c r="BD352" s="219">
        <v>84165401.849999994</v>
      </c>
      <c r="BE352" s="219">
        <v>84165401.849999994</v>
      </c>
      <c r="BF352" s="219">
        <v>84165401.849999994</v>
      </c>
      <c r="BG352" s="219">
        <v>84165401.849999994</v>
      </c>
      <c r="BH352" s="219">
        <v>84165401.849999994</v>
      </c>
      <c r="BI352" s="219">
        <v>84165401.849999994</v>
      </c>
      <c r="BJ352" s="219">
        <v>84165401.849999994</v>
      </c>
      <c r="BK352" s="219">
        <v>84165401.849999994</v>
      </c>
      <c r="BL352" s="219">
        <v>84165401.849999994</v>
      </c>
      <c r="BM352" s="219">
        <v>84165401.849999994</v>
      </c>
      <c r="BN352" s="219">
        <v>84165401.849999994</v>
      </c>
      <c r="BO352" s="219">
        <v>84165401.849999994</v>
      </c>
      <c r="BP352" s="219">
        <v>84165401.849999994</v>
      </c>
      <c r="BQ352" s="219">
        <v>84165401.849999994</v>
      </c>
      <c r="BR352" s="219">
        <v>84165401.849999994</v>
      </c>
      <c r="BS352" s="219">
        <v>84165401.849999994</v>
      </c>
      <c r="BT352" s="219">
        <v>84165401.849999994</v>
      </c>
      <c r="BU352" s="219">
        <v>84165401.849999994</v>
      </c>
      <c r="BV352" s="219">
        <v>84165401.849999994</v>
      </c>
      <c r="BW352" s="219">
        <v>84165401.849999994</v>
      </c>
      <c r="BX352" s="219">
        <v>84165401.849999994</v>
      </c>
      <c r="BY352" s="219">
        <v>84165401.849999994</v>
      </c>
      <c r="BZ352" s="219">
        <v>84165401.849999994</v>
      </c>
      <c r="CA352" s="219">
        <v>84165401.849999994</v>
      </c>
      <c r="CB352" s="219">
        <v>84165401.849999994</v>
      </c>
      <c r="CC352" s="219">
        <v>84165401.849999994</v>
      </c>
      <c r="CD352" s="219">
        <v>84165401.849999994</v>
      </c>
      <c r="CE352" s="219">
        <v>84165401.849999994</v>
      </c>
      <c r="CF352" s="219">
        <v>84165401.849999994</v>
      </c>
      <c r="CG352" s="219">
        <v>84165401.849999994</v>
      </c>
      <c r="CH352" s="219">
        <v>84165401.849999994</v>
      </c>
      <c r="CI352" s="219">
        <v>84165401.849999994</v>
      </c>
      <c r="CJ352" s="219">
        <v>84165401.849999994</v>
      </c>
      <c r="CK352" s="219">
        <v>84165401.849999994</v>
      </c>
      <c r="CL352" s="219">
        <v>84165401.849999994</v>
      </c>
      <c r="CM352" s="219">
        <v>84165401.849999994</v>
      </c>
      <c r="CN352" s="219">
        <v>84165401.849999994</v>
      </c>
    </row>
    <row r="353" spans="1:92" x14ac:dyDescent="0.2">
      <c r="A353" s="224" t="s">
        <v>630</v>
      </c>
      <c r="B353" s="248"/>
      <c r="C353" s="248"/>
      <c r="D353" s="248"/>
      <c r="E353" s="248"/>
      <c r="F353" s="248"/>
      <c r="G353" s="248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  <c r="T353" s="248"/>
      <c r="U353" s="248"/>
      <c r="V353" s="248"/>
      <c r="W353" s="248"/>
      <c r="X353" s="248"/>
      <c r="Y353" s="248"/>
      <c r="Z353" s="248"/>
      <c r="AA353" s="248"/>
      <c r="AB353" s="219">
        <v>5199309.2499999898</v>
      </c>
      <c r="AC353" s="219">
        <v>5199309.2499999898</v>
      </c>
      <c r="AD353" s="219">
        <v>5199309.2499999898</v>
      </c>
      <c r="AE353" s="219">
        <v>5199309.2499999898</v>
      </c>
      <c r="AF353" s="219">
        <v>5199309.2499999898</v>
      </c>
      <c r="AG353" s="219">
        <v>5199309.2499999898</v>
      </c>
      <c r="AH353" s="219">
        <v>5199309.2499999898</v>
      </c>
      <c r="AI353" s="219">
        <v>5199309.2499999898</v>
      </c>
      <c r="AJ353" s="219">
        <v>5199309.2499999898</v>
      </c>
      <c r="AK353" s="219">
        <v>5199309.2499999898</v>
      </c>
      <c r="AL353" s="219">
        <v>5199309.2499999898</v>
      </c>
      <c r="AM353" s="219">
        <v>5199309.2499999898</v>
      </c>
      <c r="AN353" s="219">
        <v>5199309.2499999898</v>
      </c>
      <c r="AO353" s="219">
        <v>5199309.2499999898</v>
      </c>
      <c r="AP353" s="219">
        <v>5199309.2499999898</v>
      </c>
      <c r="AQ353" s="219">
        <v>5199309.2499999898</v>
      </c>
      <c r="AR353" s="219">
        <v>5199309.2499999898</v>
      </c>
      <c r="AS353" s="219">
        <v>5199309.2499999898</v>
      </c>
      <c r="AT353" s="219">
        <v>5199309.2499999898</v>
      </c>
      <c r="AU353" s="219">
        <v>5199309.2499999898</v>
      </c>
      <c r="AV353" s="219">
        <v>5199309.2499999898</v>
      </c>
      <c r="AW353" s="219">
        <v>5199309.2499999898</v>
      </c>
      <c r="AX353" s="219">
        <v>5199309.2499999898</v>
      </c>
      <c r="AY353" s="219">
        <v>5199309.2499999898</v>
      </c>
      <c r="AZ353" s="219">
        <v>5199309.2499999898</v>
      </c>
      <c r="BA353" s="219">
        <v>5199309.2499999898</v>
      </c>
      <c r="BB353" s="219">
        <v>5199309.2499999898</v>
      </c>
      <c r="BC353" s="219">
        <v>5199309.2499999898</v>
      </c>
      <c r="BD353" s="219">
        <v>5199309.2499999898</v>
      </c>
      <c r="BE353" s="219">
        <v>5199309.2499999898</v>
      </c>
      <c r="BF353" s="219">
        <v>5199309.2499999898</v>
      </c>
      <c r="BG353" s="219">
        <v>5199309.2499999898</v>
      </c>
      <c r="BH353" s="219">
        <v>5199309.2499999898</v>
      </c>
      <c r="BI353" s="219">
        <v>5199309.2499999898</v>
      </c>
      <c r="BJ353" s="219">
        <v>5199309.2499999898</v>
      </c>
      <c r="BK353" s="219">
        <v>5199309.2499999898</v>
      </c>
      <c r="BL353" s="219">
        <v>5199309.2499999898</v>
      </c>
      <c r="BM353" s="219">
        <v>5199309.2499999898</v>
      </c>
      <c r="BN353" s="219">
        <v>5199309.2499999898</v>
      </c>
      <c r="BO353" s="219">
        <v>5199309.2499999898</v>
      </c>
      <c r="BP353" s="219">
        <v>5199309.2499999898</v>
      </c>
      <c r="BQ353" s="219">
        <v>5199309.2499999898</v>
      </c>
      <c r="BR353" s="219">
        <v>5199309.2499999898</v>
      </c>
      <c r="BS353" s="219">
        <v>5199309.2499999898</v>
      </c>
      <c r="BT353" s="219">
        <v>5199309.2499999898</v>
      </c>
      <c r="BU353" s="219">
        <v>5199309.2499999898</v>
      </c>
      <c r="BV353" s="219">
        <v>5199309.2499999898</v>
      </c>
      <c r="BW353" s="219">
        <v>5199309.2499999898</v>
      </c>
      <c r="BX353" s="219">
        <v>5199309.2499999898</v>
      </c>
      <c r="BY353" s="219">
        <v>5199309.2499999898</v>
      </c>
      <c r="BZ353" s="219">
        <v>5199309.2499999898</v>
      </c>
      <c r="CA353" s="219">
        <v>5199309.2499999898</v>
      </c>
      <c r="CB353" s="219">
        <v>5199309.2499999898</v>
      </c>
      <c r="CC353" s="219">
        <v>5199309.2499999898</v>
      </c>
      <c r="CD353" s="219">
        <v>5199309.2499999898</v>
      </c>
      <c r="CE353" s="219">
        <v>5199309.2499999898</v>
      </c>
      <c r="CF353" s="219">
        <v>5199309.2499999898</v>
      </c>
      <c r="CG353" s="219">
        <v>5199309.2499999898</v>
      </c>
      <c r="CH353" s="219">
        <v>5199309.2499999898</v>
      </c>
      <c r="CI353" s="219">
        <v>5199309.2499999898</v>
      </c>
      <c r="CJ353" s="219">
        <v>5199309.2499999898</v>
      </c>
      <c r="CK353" s="219">
        <v>5199309.2499999898</v>
      </c>
      <c r="CL353" s="219">
        <v>5199309.2499999898</v>
      </c>
      <c r="CM353" s="219">
        <v>5199309.2499999898</v>
      </c>
      <c r="CN353" s="219">
        <v>5199309.2499999898</v>
      </c>
    </row>
    <row r="354" spans="1:92" x14ac:dyDescent="0.2">
      <c r="A354" s="224" t="s">
        <v>631</v>
      </c>
      <c r="B354" s="248"/>
      <c r="C354" s="248"/>
      <c r="D354" s="248"/>
      <c r="E354" s="248"/>
      <c r="F354" s="248"/>
      <c r="G354" s="248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  <c r="T354" s="248"/>
      <c r="U354" s="248"/>
      <c r="V354" s="248"/>
      <c r="W354" s="248"/>
      <c r="X354" s="248"/>
      <c r="Y354" s="248"/>
      <c r="Z354" s="248"/>
      <c r="AA354" s="248"/>
      <c r="AB354" s="219">
        <v>42838074.600769199</v>
      </c>
      <c r="AC354" s="219">
        <v>43269004.686153799</v>
      </c>
      <c r="AD354" s="219">
        <v>43692413.332307696</v>
      </c>
      <c r="AE354" s="219">
        <v>44080397.549999997</v>
      </c>
      <c r="AF354" s="219">
        <v>44337292.182307601</v>
      </c>
      <c r="AG354" s="219">
        <v>44507489.183846101</v>
      </c>
      <c r="AH354" s="219">
        <v>44598876.212307699</v>
      </c>
      <c r="AI354" s="219">
        <v>44677748.649230704</v>
      </c>
      <c r="AJ354" s="219">
        <v>44752424.420000002</v>
      </c>
      <c r="AK354" s="219">
        <v>44820609.856153801</v>
      </c>
      <c r="AL354" s="219">
        <v>44886882.283076897</v>
      </c>
      <c r="AM354" s="219">
        <v>44954482.780000001</v>
      </c>
      <c r="AN354" s="219">
        <v>44954482.780000001</v>
      </c>
      <c r="AO354" s="219">
        <v>44954482.780000001</v>
      </c>
      <c r="AP354" s="219">
        <v>44954482.780000001</v>
      </c>
      <c r="AQ354" s="219">
        <v>44954482.780000001</v>
      </c>
      <c r="AR354" s="219">
        <v>44954482.780000001</v>
      </c>
      <c r="AS354" s="219">
        <v>44954482.780000001</v>
      </c>
      <c r="AT354" s="219">
        <v>44954482.780000001</v>
      </c>
      <c r="AU354" s="219">
        <v>44954482.780000001</v>
      </c>
      <c r="AV354" s="219">
        <v>44954482.780000001</v>
      </c>
      <c r="AW354" s="219">
        <v>44954482.780000001</v>
      </c>
      <c r="AX354" s="219">
        <v>44954482.780000001</v>
      </c>
      <c r="AY354" s="219">
        <v>44954482.780000001</v>
      </c>
      <c r="AZ354" s="219">
        <v>44954482.780000001</v>
      </c>
      <c r="BA354" s="219">
        <v>44954482.780000001</v>
      </c>
      <c r="BB354" s="219">
        <v>44954482.780000001</v>
      </c>
      <c r="BC354" s="219">
        <v>44954482.780000001</v>
      </c>
      <c r="BD354" s="219">
        <v>44954482.780000001</v>
      </c>
      <c r="BE354" s="219">
        <v>44954482.780000001</v>
      </c>
      <c r="BF354" s="219">
        <v>44954482.780000001</v>
      </c>
      <c r="BG354" s="219">
        <v>44954482.780000001</v>
      </c>
      <c r="BH354" s="219">
        <v>44954482.780000001</v>
      </c>
      <c r="BI354" s="219">
        <v>44954482.780000001</v>
      </c>
      <c r="BJ354" s="219">
        <v>44954482.780000001</v>
      </c>
      <c r="BK354" s="219">
        <v>44954482.780000001</v>
      </c>
      <c r="BL354" s="219">
        <v>44954482.780000001</v>
      </c>
      <c r="BM354" s="219">
        <v>44954482.780000001</v>
      </c>
      <c r="BN354" s="219">
        <v>44954482.780000001</v>
      </c>
      <c r="BO354" s="219">
        <v>44954482.780000001</v>
      </c>
      <c r="BP354" s="219">
        <v>44954482.780000001</v>
      </c>
      <c r="BQ354" s="219">
        <v>44954482.780000001</v>
      </c>
      <c r="BR354" s="219">
        <v>44954482.780000001</v>
      </c>
      <c r="BS354" s="219">
        <v>44954482.780000001</v>
      </c>
      <c r="BT354" s="219">
        <v>44954482.780000001</v>
      </c>
      <c r="BU354" s="219">
        <v>44954482.780000001</v>
      </c>
      <c r="BV354" s="219">
        <v>44954482.780000001</v>
      </c>
      <c r="BW354" s="219">
        <v>44954482.780000001</v>
      </c>
      <c r="BX354" s="219">
        <v>44954482.780000001</v>
      </c>
      <c r="BY354" s="219">
        <v>44954482.780000001</v>
      </c>
      <c r="BZ354" s="219">
        <v>44954482.780000001</v>
      </c>
      <c r="CA354" s="219">
        <v>44954482.780000001</v>
      </c>
      <c r="CB354" s="219">
        <v>44954482.780000001</v>
      </c>
      <c r="CC354" s="219">
        <v>44954482.780000001</v>
      </c>
      <c r="CD354" s="219">
        <v>44954482.780000001</v>
      </c>
      <c r="CE354" s="219">
        <v>44954482.780000001</v>
      </c>
      <c r="CF354" s="219">
        <v>44954482.780000001</v>
      </c>
      <c r="CG354" s="219">
        <v>44954482.780000001</v>
      </c>
      <c r="CH354" s="219">
        <v>44954482.780000001</v>
      </c>
      <c r="CI354" s="219">
        <v>44954482.780000001</v>
      </c>
      <c r="CJ354" s="219">
        <v>44954482.780000001</v>
      </c>
      <c r="CK354" s="219">
        <v>44954482.780000001</v>
      </c>
      <c r="CL354" s="219">
        <v>44954482.780000001</v>
      </c>
      <c r="CM354" s="219">
        <v>44954482.780000001</v>
      </c>
      <c r="CN354" s="219">
        <v>44954482.780000001</v>
      </c>
    </row>
    <row r="355" spans="1:92" x14ac:dyDescent="0.2">
      <c r="A355" s="224" t="s">
        <v>632</v>
      </c>
      <c r="B355" s="248"/>
      <c r="C355" s="248"/>
      <c r="D355" s="248"/>
      <c r="E355" s="248"/>
      <c r="F355" s="248"/>
      <c r="G355" s="248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  <c r="T355" s="248"/>
      <c r="U355" s="248"/>
      <c r="V355" s="248"/>
      <c r="W355" s="248"/>
      <c r="X355" s="248"/>
      <c r="Y355" s="248"/>
      <c r="Z355" s="248"/>
      <c r="AA355" s="248"/>
      <c r="AB355" s="219">
        <v>49738608.503076904</v>
      </c>
      <c r="AC355" s="219">
        <v>49838638.895384602</v>
      </c>
      <c r="AD355" s="219">
        <v>49931114.314615302</v>
      </c>
      <c r="AE355" s="219">
        <v>49988165.305384599</v>
      </c>
      <c r="AF355" s="219">
        <v>49914126.710769199</v>
      </c>
      <c r="AG355" s="219">
        <v>49753390.485384598</v>
      </c>
      <c r="AH355" s="219">
        <v>49513844.286922999</v>
      </c>
      <c r="AI355" s="219">
        <v>49011593.073846102</v>
      </c>
      <c r="AJ355" s="219">
        <v>48421085.194615297</v>
      </c>
      <c r="AK355" s="219">
        <v>48608595.183076903</v>
      </c>
      <c r="AL355" s="219">
        <v>48680261.683076903</v>
      </c>
      <c r="AM355" s="219">
        <v>48749991.530000001</v>
      </c>
      <c r="AN355" s="219">
        <v>48749991.530000001</v>
      </c>
      <c r="AO355" s="219">
        <v>48749991.530000001</v>
      </c>
      <c r="AP355" s="219">
        <v>48749991.530000001</v>
      </c>
      <c r="AQ355" s="219">
        <v>48749991.530000001</v>
      </c>
      <c r="AR355" s="219">
        <v>48749991.530000001</v>
      </c>
      <c r="AS355" s="219">
        <v>48749991.530000001</v>
      </c>
      <c r="AT355" s="219">
        <v>48749991.530000001</v>
      </c>
      <c r="AU355" s="219">
        <v>48749991.530000001</v>
      </c>
      <c r="AV355" s="219">
        <v>48749991.530000001</v>
      </c>
      <c r="AW355" s="219">
        <v>48749991.530000001</v>
      </c>
      <c r="AX355" s="219">
        <v>48749991.530000001</v>
      </c>
      <c r="AY355" s="219">
        <v>48749991.530000001</v>
      </c>
      <c r="AZ355" s="219">
        <v>48749991.530000001</v>
      </c>
      <c r="BA355" s="219">
        <v>48749991.530000001</v>
      </c>
      <c r="BB355" s="219">
        <v>48749991.530000001</v>
      </c>
      <c r="BC355" s="219">
        <v>48749991.530000001</v>
      </c>
      <c r="BD355" s="219">
        <v>48749991.530000001</v>
      </c>
      <c r="BE355" s="219">
        <v>48749991.530000001</v>
      </c>
      <c r="BF355" s="219">
        <v>48749991.530000001</v>
      </c>
      <c r="BG355" s="219">
        <v>48749991.530000001</v>
      </c>
      <c r="BH355" s="219">
        <v>48749991.530000001</v>
      </c>
      <c r="BI355" s="219">
        <v>48749991.530000001</v>
      </c>
      <c r="BJ355" s="219">
        <v>48749991.530000001</v>
      </c>
      <c r="BK355" s="219">
        <v>48749991.530000001</v>
      </c>
      <c r="BL355" s="219">
        <v>48749991.530000001</v>
      </c>
      <c r="BM355" s="219">
        <v>48749991.530000001</v>
      </c>
      <c r="BN355" s="219">
        <v>48749991.530000001</v>
      </c>
      <c r="BO355" s="219">
        <v>48749991.530000001</v>
      </c>
      <c r="BP355" s="219">
        <v>48749991.530000001</v>
      </c>
      <c r="BQ355" s="219">
        <v>48749991.530000001</v>
      </c>
      <c r="BR355" s="219">
        <v>48749991.530000001</v>
      </c>
      <c r="BS355" s="219">
        <v>48749991.530000001</v>
      </c>
      <c r="BT355" s="219">
        <v>48749991.530000001</v>
      </c>
      <c r="BU355" s="219">
        <v>48749991.530000001</v>
      </c>
      <c r="BV355" s="219">
        <v>48749991.530000001</v>
      </c>
      <c r="BW355" s="219">
        <v>48749991.530000001</v>
      </c>
      <c r="BX355" s="219">
        <v>48749991.530000001</v>
      </c>
      <c r="BY355" s="219">
        <v>48749991.530000001</v>
      </c>
      <c r="BZ355" s="219">
        <v>48749991.530000001</v>
      </c>
      <c r="CA355" s="219">
        <v>48749991.530000001</v>
      </c>
      <c r="CB355" s="219">
        <v>48749991.530000001</v>
      </c>
      <c r="CC355" s="219">
        <v>48749991.530000001</v>
      </c>
      <c r="CD355" s="219">
        <v>48749991.530000001</v>
      </c>
      <c r="CE355" s="219">
        <v>48749991.530000001</v>
      </c>
      <c r="CF355" s="219">
        <v>48749991.530000001</v>
      </c>
      <c r="CG355" s="219">
        <v>48749991.530000001</v>
      </c>
      <c r="CH355" s="219">
        <v>48749991.530000001</v>
      </c>
      <c r="CI355" s="219">
        <v>48749991.530000001</v>
      </c>
      <c r="CJ355" s="219">
        <v>48749991.530000001</v>
      </c>
      <c r="CK355" s="219">
        <v>48749991.530000001</v>
      </c>
      <c r="CL355" s="219">
        <v>48749991.530000001</v>
      </c>
      <c r="CM355" s="219">
        <v>48749991.530000001</v>
      </c>
      <c r="CN355" s="219">
        <v>48749991.530000001</v>
      </c>
    </row>
    <row r="356" spans="1:92" x14ac:dyDescent="0.2">
      <c r="A356" s="224" t="s">
        <v>633</v>
      </c>
      <c r="B356" s="248"/>
      <c r="C356" s="248"/>
      <c r="D356" s="248"/>
      <c r="E356" s="248"/>
      <c r="F356" s="248"/>
      <c r="G356" s="248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  <c r="T356" s="248"/>
      <c r="U356" s="248"/>
      <c r="V356" s="248"/>
      <c r="W356" s="248"/>
      <c r="X356" s="248"/>
      <c r="Y356" s="248"/>
      <c r="Z356" s="248"/>
      <c r="AA356" s="248"/>
      <c r="AB356" s="219">
        <v>4946530636.3787203</v>
      </c>
      <c r="AC356" s="219">
        <v>4976964100.8817596</v>
      </c>
      <c r="AD356" s="219">
        <v>5014777564.6158104</v>
      </c>
      <c r="AE356" s="219">
        <v>5051540364.1559496</v>
      </c>
      <c r="AF356" s="219">
        <v>5097220782.5454302</v>
      </c>
      <c r="AG356" s="219">
        <v>5140807136.9533501</v>
      </c>
      <c r="AH356" s="219">
        <v>5185648143.2771702</v>
      </c>
      <c r="AI356" s="219">
        <v>5230233284.6157503</v>
      </c>
      <c r="AJ356" s="219">
        <v>5278670457.6728096</v>
      </c>
      <c r="AK356" s="219">
        <v>5326234098.5302</v>
      </c>
      <c r="AL356" s="219">
        <v>5375218697.8338099</v>
      </c>
      <c r="AM356" s="219">
        <v>5428416748.6254702</v>
      </c>
      <c r="AN356" s="219">
        <v>5428416748.6254702</v>
      </c>
      <c r="AO356" s="219">
        <v>5477267354.7512398</v>
      </c>
      <c r="AP356" s="219">
        <v>5536950970.3320303</v>
      </c>
      <c r="AQ356" s="219">
        <v>5601599536.8025599</v>
      </c>
      <c r="AR356" s="219">
        <v>5658848715.0633602</v>
      </c>
      <c r="AS356" s="219">
        <v>5716203038.7952099</v>
      </c>
      <c r="AT356" s="219">
        <v>5762764168.9731102</v>
      </c>
      <c r="AU356" s="219">
        <v>5806552440.9694901</v>
      </c>
      <c r="AV356" s="219">
        <v>5848481247.5117702</v>
      </c>
      <c r="AW356" s="219">
        <v>5893276709.5305099</v>
      </c>
      <c r="AX356" s="219">
        <v>5944338482.6304703</v>
      </c>
      <c r="AY356" s="219">
        <v>5996449400.6373596</v>
      </c>
      <c r="AZ356" s="219">
        <v>6061998285.42379</v>
      </c>
      <c r="BA356" s="219">
        <v>6061998285.42379</v>
      </c>
      <c r="BB356" s="219">
        <v>6126505289.1408396</v>
      </c>
      <c r="BC356" s="219">
        <v>6191153664.9066696</v>
      </c>
      <c r="BD356" s="219">
        <v>6247152555.6989403</v>
      </c>
      <c r="BE356" s="219">
        <v>6300331498.0871096</v>
      </c>
      <c r="BF356" s="219">
        <v>6353569709.2256203</v>
      </c>
      <c r="BG356" s="219">
        <v>6410802505.3856897</v>
      </c>
      <c r="BH356" s="219">
        <v>6466232387.2322302</v>
      </c>
      <c r="BI356" s="219">
        <v>6521961348.1249199</v>
      </c>
      <c r="BJ356" s="219">
        <v>6581355423.5936098</v>
      </c>
      <c r="BK356" s="219">
        <v>6638254864.5381498</v>
      </c>
      <c r="BL356" s="219">
        <v>6686157234.00914</v>
      </c>
      <c r="BM356" s="219">
        <v>6749485928.3825102</v>
      </c>
      <c r="BN356" s="219">
        <v>6749485928.3825102</v>
      </c>
      <c r="BO356" s="219">
        <v>6799462748.3205299</v>
      </c>
      <c r="BP356" s="219">
        <v>6846489219.6100502</v>
      </c>
      <c r="BQ356" s="219">
        <v>6896703542.5411196</v>
      </c>
      <c r="BR356" s="219">
        <v>6942276754.6012897</v>
      </c>
      <c r="BS356" s="219">
        <v>6989216804.7716398</v>
      </c>
      <c r="BT356" s="219">
        <v>7038706991.61238</v>
      </c>
      <c r="BU356" s="219">
        <v>7093114414.1122398</v>
      </c>
      <c r="BV356" s="219">
        <v>7148001653.8092899</v>
      </c>
      <c r="BW356" s="219">
        <v>7206039591.0797901</v>
      </c>
      <c r="BX356" s="219">
        <v>7261076315.2748604</v>
      </c>
      <c r="BY356" s="219">
        <v>7316321190.4250402</v>
      </c>
      <c r="BZ356" s="219">
        <v>7374866008.8509798</v>
      </c>
      <c r="CA356" s="219">
        <v>7374866008.8509798</v>
      </c>
      <c r="CB356" s="219">
        <v>7416849089.0857096</v>
      </c>
      <c r="CC356" s="219">
        <v>7457074212.7667198</v>
      </c>
      <c r="CD356" s="219">
        <v>7499024697.1149101</v>
      </c>
      <c r="CE356" s="219">
        <v>7537693289.3022699</v>
      </c>
      <c r="CF356" s="219">
        <v>7577588862.2471304</v>
      </c>
      <c r="CG356" s="219">
        <v>7615480839.3470802</v>
      </c>
      <c r="CH356" s="219">
        <v>7660659075.8796196</v>
      </c>
      <c r="CI356" s="219">
        <v>7697482930.8913403</v>
      </c>
      <c r="CJ356" s="219">
        <v>7736825293.5541401</v>
      </c>
      <c r="CK356" s="219">
        <v>7776922279.48526</v>
      </c>
      <c r="CL356" s="219">
        <v>7817123518.1414804</v>
      </c>
      <c r="CM356" s="219">
        <v>7863506296.0071297</v>
      </c>
      <c r="CN356" s="219">
        <v>7863506296.0071297</v>
      </c>
    </row>
    <row r="357" spans="1:92" x14ac:dyDescent="0.2">
      <c r="A357" s="224" t="s">
        <v>634</v>
      </c>
      <c r="B357" s="248"/>
      <c r="C357" s="248"/>
      <c r="D357" s="248"/>
      <c r="E357" s="248"/>
      <c r="F357" s="248"/>
      <c r="G357" s="248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  <c r="T357" s="248"/>
      <c r="U357" s="248"/>
      <c r="V357" s="248"/>
      <c r="W357" s="248"/>
      <c r="X357" s="248"/>
      <c r="Y357" s="248"/>
      <c r="Z357" s="248"/>
      <c r="AA357" s="248"/>
      <c r="AB357" s="219">
        <v>5128495573.1887197</v>
      </c>
      <c r="AC357" s="219">
        <v>5159452150.6340704</v>
      </c>
      <c r="AD357" s="219">
        <v>5197773650.8981199</v>
      </c>
      <c r="AE357" s="219">
        <v>5234973638.11133</v>
      </c>
      <c r="AF357" s="219">
        <v>5280836912.5385103</v>
      </c>
      <c r="AG357" s="219">
        <v>5324432727.72258</v>
      </c>
      <c r="AH357" s="219">
        <v>5369125574.8764</v>
      </c>
      <c r="AI357" s="219">
        <v>5413287337.4388304</v>
      </c>
      <c r="AJ357" s="219">
        <v>5461208678.3874197</v>
      </c>
      <c r="AK357" s="219">
        <v>5509028014.6694298</v>
      </c>
      <c r="AL357" s="219">
        <v>5558150552.8999701</v>
      </c>
      <c r="AM357" s="219">
        <v>5611485934.0354795</v>
      </c>
      <c r="AN357" s="219">
        <v>5611485934.0354795</v>
      </c>
      <c r="AO357" s="219">
        <v>5660336540.1612501</v>
      </c>
      <c r="AP357" s="219">
        <v>5720020155.7420301</v>
      </c>
      <c r="AQ357" s="219">
        <v>5784668722.2125597</v>
      </c>
      <c r="AR357" s="219">
        <v>5841917900.4733601</v>
      </c>
      <c r="AS357" s="219">
        <v>5899272224.2052097</v>
      </c>
      <c r="AT357" s="219">
        <v>5945833354.38311</v>
      </c>
      <c r="AU357" s="219">
        <v>5989621626.3794899</v>
      </c>
      <c r="AV357" s="219">
        <v>6031550432.9217701</v>
      </c>
      <c r="AW357" s="219">
        <v>6076345894.9405098</v>
      </c>
      <c r="AX357" s="219">
        <v>6127407668.0404701</v>
      </c>
      <c r="AY357" s="219">
        <v>6179518586.0473604</v>
      </c>
      <c r="AZ357" s="219">
        <v>6245067470.8337898</v>
      </c>
      <c r="BA357" s="219">
        <v>6245067470.8337898</v>
      </c>
      <c r="BB357" s="219">
        <v>6309574474.5508404</v>
      </c>
      <c r="BC357" s="219">
        <v>6374222850.3166704</v>
      </c>
      <c r="BD357" s="219">
        <v>6430221741.1089401</v>
      </c>
      <c r="BE357" s="219">
        <v>6483400683.4971199</v>
      </c>
      <c r="BF357" s="219">
        <v>6536638894.6356201</v>
      </c>
      <c r="BG357" s="219">
        <v>6593871690.7956896</v>
      </c>
      <c r="BH357" s="219">
        <v>6649301572.64223</v>
      </c>
      <c r="BI357" s="219">
        <v>6705030533.5349197</v>
      </c>
      <c r="BJ357" s="219">
        <v>6764424609.0036097</v>
      </c>
      <c r="BK357" s="219">
        <v>6821324049.9481497</v>
      </c>
      <c r="BL357" s="219">
        <v>6869226419.4191399</v>
      </c>
      <c r="BM357" s="219">
        <v>6932555113.79251</v>
      </c>
      <c r="BN357" s="219">
        <v>6932555113.79251</v>
      </c>
      <c r="BO357" s="219">
        <v>6982531933.7305298</v>
      </c>
      <c r="BP357" s="219">
        <v>7029558405.02005</v>
      </c>
      <c r="BQ357" s="219">
        <v>7079772727.9511099</v>
      </c>
      <c r="BR357" s="219">
        <v>7125345940.0112896</v>
      </c>
      <c r="BS357" s="219">
        <v>7172285990.1816397</v>
      </c>
      <c r="BT357" s="219">
        <v>7221776177.0223799</v>
      </c>
      <c r="BU357" s="219">
        <v>7276183599.5222397</v>
      </c>
      <c r="BV357" s="219">
        <v>7331070839.2192898</v>
      </c>
      <c r="BW357" s="219">
        <v>7389108776.48979</v>
      </c>
      <c r="BX357" s="219">
        <v>7444145500.6848602</v>
      </c>
      <c r="BY357" s="219">
        <v>7499390375.8350401</v>
      </c>
      <c r="BZ357" s="219">
        <v>7557935194.2609797</v>
      </c>
      <c r="CA357" s="219">
        <v>7557935194.2609797</v>
      </c>
      <c r="CB357" s="219">
        <v>7599918274.4957104</v>
      </c>
      <c r="CC357" s="219">
        <v>7640143398.1767197</v>
      </c>
      <c r="CD357" s="219">
        <v>7682093882.52491</v>
      </c>
      <c r="CE357" s="219">
        <v>7720762474.7122698</v>
      </c>
      <c r="CF357" s="219">
        <v>7760658047.6571302</v>
      </c>
      <c r="CG357" s="219">
        <v>7798550024.7570801</v>
      </c>
      <c r="CH357" s="219">
        <v>7843728261.2896204</v>
      </c>
      <c r="CI357" s="219">
        <v>7880552116.3013401</v>
      </c>
      <c r="CJ357" s="219">
        <v>7919894478.9641399</v>
      </c>
      <c r="CK357" s="219">
        <v>7959991464.8952599</v>
      </c>
      <c r="CL357" s="219">
        <v>8000192703.5514803</v>
      </c>
      <c r="CM357" s="219">
        <v>8046575481.4171305</v>
      </c>
      <c r="CN357" s="219">
        <v>8046575481.4171305</v>
      </c>
    </row>
    <row r="358" spans="1:92" x14ac:dyDescent="0.2">
      <c r="A358" s="223" t="s">
        <v>635</v>
      </c>
      <c r="B358" s="248"/>
      <c r="C358" s="248"/>
      <c r="D358" s="248"/>
      <c r="E358" s="248"/>
      <c r="F358" s="248"/>
      <c r="G358" s="248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  <c r="T358" s="248"/>
      <c r="U358" s="248"/>
      <c r="V358" s="248"/>
      <c r="W358" s="248"/>
      <c r="X358" s="248"/>
      <c r="Y358" s="248"/>
      <c r="Z358" s="248"/>
      <c r="AA358" s="248"/>
      <c r="AB358" s="219"/>
      <c r="AC358" s="219"/>
      <c r="AD358" s="219"/>
      <c r="AE358" s="219"/>
      <c r="AF358" s="219"/>
      <c r="AG358" s="219"/>
      <c r="AH358" s="219"/>
      <c r="AI358" s="219"/>
      <c r="AJ358" s="219"/>
      <c r="AK358" s="219"/>
      <c r="AL358" s="219"/>
      <c r="AM358" s="219"/>
      <c r="AN358" s="219"/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9"/>
      <c r="AY358" s="219"/>
      <c r="AZ358" s="219"/>
      <c r="BA358" s="219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  <c r="BL358" s="219"/>
      <c r="BM358" s="219"/>
      <c r="BN358" s="219"/>
      <c r="BO358" s="219"/>
      <c r="BP358" s="219"/>
      <c r="BQ358" s="219"/>
      <c r="BR358" s="219"/>
      <c r="BS358" s="219"/>
      <c r="BT358" s="219"/>
      <c r="BU358" s="219"/>
      <c r="BV358" s="219"/>
      <c r="BW358" s="219"/>
      <c r="BX358" s="219"/>
      <c r="BY358" s="219"/>
      <c r="BZ358" s="219"/>
      <c r="CA358" s="219"/>
      <c r="CB358" s="219"/>
      <c r="CC358" s="219"/>
      <c r="CD358" s="219"/>
      <c r="CE358" s="219"/>
      <c r="CF358" s="219"/>
      <c r="CG358" s="219"/>
      <c r="CH358" s="219"/>
      <c r="CI358" s="219"/>
      <c r="CJ358" s="219"/>
      <c r="CK358" s="219"/>
      <c r="CL358" s="219"/>
      <c r="CM358" s="219"/>
      <c r="CN358" s="219"/>
    </row>
    <row r="359" spans="1:92" x14ac:dyDescent="0.2">
      <c r="A359" s="224" t="s">
        <v>636</v>
      </c>
      <c r="B359" s="248"/>
      <c r="C359" s="248"/>
      <c r="D359" s="248"/>
      <c r="E359" s="248"/>
      <c r="F359" s="248"/>
      <c r="G359" s="248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  <c r="T359" s="248"/>
      <c r="U359" s="248"/>
      <c r="V359" s="248"/>
      <c r="W359" s="248"/>
      <c r="X359" s="248"/>
      <c r="Y359" s="248"/>
      <c r="Z359" s="248"/>
      <c r="AA359" s="248"/>
      <c r="AB359" s="219">
        <v>16.424744306128801</v>
      </c>
      <c r="AC359" s="219">
        <v>16.324227402816099</v>
      </c>
      <c r="AD359" s="219">
        <v>16.2029575147433</v>
      </c>
      <c r="AE359" s="219">
        <v>16.086051020768402</v>
      </c>
      <c r="AF359" s="219">
        <v>15.9502248045481</v>
      </c>
      <c r="AG359" s="219">
        <v>15.824167707325399</v>
      </c>
      <c r="AH359" s="219">
        <v>15.6963212010586</v>
      </c>
      <c r="AI359" s="219">
        <v>15.5707153462271</v>
      </c>
      <c r="AJ359" s="219">
        <v>15.435721152307901</v>
      </c>
      <c r="AK359" s="219">
        <v>15.301627148013001</v>
      </c>
      <c r="AL359" s="219">
        <v>15.165190606269899</v>
      </c>
      <c r="AM359" s="219">
        <v>15.019256787442799</v>
      </c>
      <c r="AN359" s="219">
        <v>15.019256787442799</v>
      </c>
      <c r="AO359" s="219">
        <v>14.887636137168601</v>
      </c>
      <c r="AP359" s="219">
        <v>14.7330382827977</v>
      </c>
      <c r="AQ359" s="219">
        <v>14.5680082636254</v>
      </c>
      <c r="AR359" s="219">
        <v>14.425094457103899</v>
      </c>
      <c r="AS359" s="219">
        <v>14.2825159410996</v>
      </c>
      <c r="AT359" s="219">
        <v>14.1711628250749</v>
      </c>
      <c r="AU359" s="219">
        <v>14.067543136478401</v>
      </c>
      <c r="AV359" s="219">
        <v>13.969152489466699</v>
      </c>
      <c r="AW359" s="219">
        <v>13.8650694764563</v>
      </c>
      <c r="AX359" s="219">
        <v>13.7499241158594</v>
      </c>
      <c r="AY359" s="219">
        <v>13.633111054284299</v>
      </c>
      <c r="AZ359" s="219">
        <v>13.4916465289102</v>
      </c>
      <c r="BA359" s="219">
        <v>13.4916465289102</v>
      </c>
      <c r="BB359" s="219">
        <v>13.355249059481601</v>
      </c>
      <c r="BC359" s="219">
        <v>13.2191049164883</v>
      </c>
      <c r="BD359" s="219">
        <v>13.1059933778819</v>
      </c>
      <c r="BE359" s="219">
        <v>13.000514456561399</v>
      </c>
      <c r="BF359" s="219">
        <v>12.895348546212301</v>
      </c>
      <c r="BG359" s="219">
        <v>12.783578373565099</v>
      </c>
      <c r="BH359" s="219">
        <v>12.676256563466699</v>
      </c>
      <c r="BI359" s="219">
        <v>12.568824526916799</v>
      </c>
      <c r="BJ359" s="219">
        <v>12.455527912930499</v>
      </c>
      <c r="BK359" s="219">
        <v>12.348090087429499</v>
      </c>
      <c r="BL359" s="219">
        <v>12.259717713713099</v>
      </c>
      <c r="BM359" s="219">
        <v>12.1469466825188</v>
      </c>
      <c r="BN359" s="219">
        <v>12.1469466825188</v>
      </c>
      <c r="BO359" s="219">
        <v>12.0611722385019</v>
      </c>
      <c r="BP359" s="219">
        <v>11.981342577353301</v>
      </c>
      <c r="BQ359" s="219">
        <v>11.8969082182891</v>
      </c>
      <c r="BR359" s="219">
        <v>11.8212328193256</v>
      </c>
      <c r="BS359" s="219">
        <v>11.7443309032854</v>
      </c>
      <c r="BT359" s="219">
        <v>11.663916416825399</v>
      </c>
      <c r="BU359" s="219">
        <v>11.577809246984099</v>
      </c>
      <c r="BV359" s="219">
        <v>11.4913907606699</v>
      </c>
      <c r="BW359" s="219">
        <v>11.4009023908144</v>
      </c>
      <c r="BX359" s="219">
        <v>11.316055696209901</v>
      </c>
      <c r="BY359" s="219">
        <v>11.2313025427248</v>
      </c>
      <c r="BZ359" s="219">
        <v>11.142374856325899</v>
      </c>
      <c r="CA359" s="219">
        <v>11.142374856325899</v>
      </c>
      <c r="CB359" s="219">
        <v>11.0806617141644</v>
      </c>
      <c r="CC359" s="219">
        <v>11.021926100219799</v>
      </c>
      <c r="CD359" s="219">
        <v>10.961141314893601</v>
      </c>
      <c r="CE359" s="219">
        <v>10.905617104993199</v>
      </c>
      <c r="CF359" s="219">
        <v>10.8486394798042</v>
      </c>
      <c r="CG359" s="219">
        <v>10.795149011961</v>
      </c>
      <c r="CH359" s="219">
        <v>10.732875940206601</v>
      </c>
      <c r="CI359" s="219">
        <v>10.683095308888699</v>
      </c>
      <c r="CJ359" s="219">
        <v>10.6304186827407</v>
      </c>
      <c r="CK359" s="219">
        <v>10.577563399773499</v>
      </c>
      <c r="CL359" s="219">
        <v>10.5248571920889</v>
      </c>
      <c r="CM359" s="219">
        <v>10.464921286160999</v>
      </c>
      <c r="CN359" s="219">
        <v>10.464921286160999</v>
      </c>
    </row>
    <row r="360" spans="1:92" x14ac:dyDescent="0.2">
      <c r="A360" s="224" t="s">
        <v>637</v>
      </c>
      <c r="B360" s="248"/>
      <c r="C360" s="248"/>
      <c r="D360" s="248"/>
      <c r="E360" s="248"/>
      <c r="F360" s="248"/>
      <c r="G360" s="248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  <c r="T360" s="248"/>
      <c r="U360" s="248"/>
      <c r="V360" s="248"/>
      <c r="W360" s="248"/>
      <c r="X360" s="248"/>
      <c r="Y360" s="248"/>
      <c r="Z360" s="248"/>
      <c r="AA360" s="248"/>
      <c r="AB360" s="219">
        <v>1.0143432598194499</v>
      </c>
      <c r="AC360" s="219">
        <v>1.00823207684607</v>
      </c>
      <c r="AD360" s="219">
        <v>1.00083861456319</v>
      </c>
      <c r="AE360" s="219">
        <v>0.99371418694477798</v>
      </c>
      <c r="AF360" s="219">
        <v>0.98532353607323198</v>
      </c>
      <c r="AG360" s="219">
        <v>0.97753637154705297</v>
      </c>
      <c r="AH360" s="219">
        <v>0.96963866645680596</v>
      </c>
      <c r="AI360" s="219">
        <v>0.96187937738404095</v>
      </c>
      <c r="AJ360" s="219">
        <v>0.95354012460661897</v>
      </c>
      <c r="AK360" s="219">
        <v>0.94525648095287096</v>
      </c>
      <c r="AL360" s="219">
        <v>0.93682812728342302</v>
      </c>
      <c r="AM360" s="219">
        <v>0.92781308027553699</v>
      </c>
      <c r="AN360" s="219">
        <v>0.92781308027553699</v>
      </c>
      <c r="AO360" s="219">
        <v>0.91968222781811804</v>
      </c>
      <c r="AP360" s="219">
        <v>0.91013196088428605</v>
      </c>
      <c r="AQ360" s="219">
        <v>0.89993724801712505</v>
      </c>
      <c r="AR360" s="219">
        <v>0.89110876196623801</v>
      </c>
      <c r="AS360" s="219">
        <v>0.882300988453393</v>
      </c>
      <c r="AT360" s="219">
        <v>0.87542216088960001</v>
      </c>
      <c r="AU360" s="219">
        <v>0.86902106502883003</v>
      </c>
      <c r="AV360" s="219">
        <v>0.86294299268702701</v>
      </c>
      <c r="AW360" s="219">
        <v>0.85651327500709995</v>
      </c>
      <c r="AX360" s="219">
        <v>0.84940018191555799</v>
      </c>
      <c r="AY360" s="219">
        <v>0.84218406676350699</v>
      </c>
      <c r="AZ360" s="219">
        <v>0.83344510991000897</v>
      </c>
      <c r="BA360" s="219">
        <v>0.83344510991000897</v>
      </c>
      <c r="BB360" s="219">
        <v>0.82501916992886803</v>
      </c>
      <c r="BC360" s="219">
        <v>0.81660887916283997</v>
      </c>
      <c r="BD360" s="219">
        <v>0.809621425220587</v>
      </c>
      <c r="BE360" s="219">
        <v>0.80310547544493904</v>
      </c>
      <c r="BF360" s="219">
        <v>0.79660886189063096</v>
      </c>
      <c r="BG360" s="219">
        <v>0.78970427069584603</v>
      </c>
      <c r="BH360" s="219">
        <v>0.78307447665095298</v>
      </c>
      <c r="BI360" s="219">
        <v>0.77643787337807901</v>
      </c>
      <c r="BJ360" s="219">
        <v>0.76943898642281605</v>
      </c>
      <c r="BK360" s="219">
        <v>0.76280202553806997</v>
      </c>
      <c r="BL360" s="219">
        <v>0.75734283102335898</v>
      </c>
      <c r="BM360" s="219">
        <v>0.75037641189230597</v>
      </c>
      <c r="BN360" s="219">
        <v>0.75037641189230597</v>
      </c>
      <c r="BO360" s="219">
        <v>0.74507770422397501</v>
      </c>
      <c r="BP360" s="219">
        <v>0.74014623492054599</v>
      </c>
      <c r="BQ360" s="219">
        <v>0.73493031086563698</v>
      </c>
      <c r="BR360" s="219">
        <v>0.73025547069164898</v>
      </c>
      <c r="BS360" s="219">
        <v>0.72550486254837099</v>
      </c>
      <c r="BT360" s="219">
        <v>0.72053726572003995</v>
      </c>
      <c r="BU360" s="219">
        <v>0.71521800394730695</v>
      </c>
      <c r="BV360" s="219">
        <v>0.70987951063071997</v>
      </c>
      <c r="BW360" s="219">
        <v>0.70428960066693502</v>
      </c>
      <c r="BX360" s="219">
        <v>0.69904820462542205</v>
      </c>
      <c r="BY360" s="219">
        <v>0.69381258707716398</v>
      </c>
      <c r="BZ360" s="219">
        <v>0.68831908817723797</v>
      </c>
      <c r="CA360" s="219">
        <v>0.68831908817723797</v>
      </c>
      <c r="CB360" s="219">
        <v>0.68450676501553698</v>
      </c>
      <c r="CC360" s="219">
        <v>0.68087837836051601</v>
      </c>
      <c r="CD360" s="219">
        <v>0.67712340434912099</v>
      </c>
      <c r="CE360" s="219">
        <v>0.67369340185654303</v>
      </c>
      <c r="CF360" s="219">
        <v>0.67017361478042203</v>
      </c>
      <c r="CG360" s="219">
        <v>0.66686924649926305</v>
      </c>
      <c r="CH360" s="219">
        <v>0.66302233374316999</v>
      </c>
      <c r="CI360" s="219">
        <v>0.65994714024093803</v>
      </c>
      <c r="CJ360" s="219">
        <v>0.65669304694880204</v>
      </c>
      <c r="CK360" s="219">
        <v>0.65342791714959403</v>
      </c>
      <c r="CL360" s="219">
        <v>0.65017199646100499</v>
      </c>
      <c r="CM360" s="219">
        <v>0.64646946188921695</v>
      </c>
      <c r="CN360" s="219">
        <v>0.64646946188921695</v>
      </c>
    </row>
    <row r="361" spans="1:92" x14ac:dyDescent="0.2">
      <c r="A361" s="224" t="s">
        <v>638</v>
      </c>
      <c r="B361" s="248"/>
      <c r="C361" s="248"/>
      <c r="D361" s="248"/>
      <c r="E361" s="248"/>
      <c r="F361" s="248"/>
      <c r="G361" s="248"/>
      <c r="H361" s="248"/>
      <c r="I361" s="248"/>
      <c r="J361" s="248"/>
      <c r="K361" s="248"/>
      <c r="L361" s="248"/>
      <c r="M361" s="248"/>
      <c r="N361" s="248"/>
      <c r="O361" s="248"/>
      <c r="P361" s="248"/>
      <c r="Q361" s="248"/>
      <c r="R361" s="248"/>
      <c r="S361" s="248"/>
      <c r="T361" s="248"/>
      <c r="U361" s="248"/>
      <c r="V361" s="248"/>
      <c r="W361" s="248"/>
      <c r="X361" s="248"/>
      <c r="Y361" s="248"/>
      <c r="Z361" s="248"/>
      <c r="AA361" s="248"/>
      <c r="AB361" s="219">
        <v>8.3487308828398099</v>
      </c>
      <c r="AC361" s="219">
        <v>8.3832181698963506</v>
      </c>
      <c r="AD361" s="219">
        <v>8.4048622597510505</v>
      </c>
      <c r="AE361" s="219">
        <v>8.4212622830302308</v>
      </c>
      <c r="AF361" s="219">
        <v>8.3996736809413299</v>
      </c>
      <c r="AG361" s="219">
        <v>8.3655905194846802</v>
      </c>
      <c r="AH361" s="219">
        <v>8.3150793034070904</v>
      </c>
      <c r="AI361" s="219">
        <v>8.2632749555622702</v>
      </c>
      <c r="AJ361" s="219">
        <v>8.2056341951422205</v>
      </c>
      <c r="AK361" s="219">
        <v>8.1471838919676607</v>
      </c>
      <c r="AL361" s="219">
        <v>8.0870678656308606</v>
      </c>
      <c r="AM361" s="219">
        <v>8.0220958467329808</v>
      </c>
      <c r="AN361" s="219">
        <v>8.0220958467329808</v>
      </c>
      <c r="AO361" s="219">
        <v>7.9517945337684202</v>
      </c>
      <c r="AP361" s="219">
        <v>7.8692206206238398</v>
      </c>
      <c r="AQ361" s="219">
        <v>7.7810746723839204</v>
      </c>
      <c r="AR361" s="219">
        <v>7.7047414509760799</v>
      </c>
      <c r="AS361" s="219">
        <v>7.6285873151717301</v>
      </c>
      <c r="AT361" s="219">
        <v>7.5691113116500803</v>
      </c>
      <c r="AU361" s="219">
        <v>7.5137658917472097</v>
      </c>
      <c r="AV361" s="219">
        <v>7.4612134111604496</v>
      </c>
      <c r="AW361" s="219">
        <v>7.4056205201004497</v>
      </c>
      <c r="AX361" s="219">
        <v>7.3441190002790897</v>
      </c>
      <c r="AY361" s="219">
        <v>7.2817267268551902</v>
      </c>
      <c r="AZ361" s="219">
        <v>7.2061675964984602</v>
      </c>
      <c r="BA361" s="219">
        <v>7.2061675964984602</v>
      </c>
      <c r="BB361" s="219">
        <v>7.1333148855758504</v>
      </c>
      <c r="BC361" s="219">
        <v>7.0605974815444901</v>
      </c>
      <c r="BD361" s="219">
        <v>7.00018226813454</v>
      </c>
      <c r="BE361" s="219">
        <v>6.9438437935603101</v>
      </c>
      <c r="BF361" s="219">
        <v>6.88767250462314</v>
      </c>
      <c r="BG361" s="219">
        <v>6.8279737425291396</v>
      </c>
      <c r="BH361" s="219">
        <v>6.7706509429233801</v>
      </c>
      <c r="BI361" s="219">
        <v>6.7132692690889</v>
      </c>
      <c r="BJ361" s="219">
        <v>6.6527552030887804</v>
      </c>
      <c r="BK361" s="219">
        <v>6.59537043725574</v>
      </c>
      <c r="BL361" s="219">
        <v>6.5481689237461804</v>
      </c>
      <c r="BM361" s="219">
        <v>6.4879355823912199</v>
      </c>
      <c r="BN361" s="219">
        <v>6.4879355823912199</v>
      </c>
      <c r="BO361" s="219">
        <v>6.44212167689364</v>
      </c>
      <c r="BP361" s="219">
        <v>6.3994830029426497</v>
      </c>
      <c r="BQ361" s="219">
        <v>6.3543848645489396</v>
      </c>
      <c r="BR361" s="219">
        <v>6.3139650679960004</v>
      </c>
      <c r="BS361" s="219">
        <v>6.2728901632917902</v>
      </c>
      <c r="BT361" s="219">
        <v>6.2299391220400704</v>
      </c>
      <c r="BU361" s="219">
        <v>6.1839475007944902</v>
      </c>
      <c r="BV361" s="219">
        <v>6.1377895989786602</v>
      </c>
      <c r="BW361" s="219">
        <v>6.0894578881444303</v>
      </c>
      <c r="BX361" s="219">
        <v>6.0441395128061401</v>
      </c>
      <c r="BY361" s="219">
        <v>5.9988710997153296</v>
      </c>
      <c r="BZ361" s="219">
        <v>5.9513729822108496</v>
      </c>
      <c r="CA361" s="219">
        <v>5.9513729822108496</v>
      </c>
      <c r="CB361" s="219">
        <v>5.9184107159397099</v>
      </c>
      <c r="CC361" s="219">
        <v>5.8870388091037498</v>
      </c>
      <c r="CD361" s="219">
        <v>5.8545723974290498</v>
      </c>
      <c r="CE361" s="219">
        <v>5.8249157679473598</v>
      </c>
      <c r="CF361" s="219">
        <v>5.7944828392842398</v>
      </c>
      <c r="CG361" s="219">
        <v>5.7659124735199603</v>
      </c>
      <c r="CH361" s="219">
        <v>5.7326511372665001</v>
      </c>
      <c r="CI361" s="219">
        <v>5.7060622719588103</v>
      </c>
      <c r="CJ361" s="219">
        <v>5.6779265958849496</v>
      </c>
      <c r="CK361" s="219">
        <v>5.6496954955069603</v>
      </c>
      <c r="CL361" s="219">
        <v>5.6215440193222701</v>
      </c>
      <c r="CM361" s="219">
        <v>5.5895310117001902</v>
      </c>
      <c r="CN361" s="219">
        <v>5.5895310117001902</v>
      </c>
    </row>
    <row r="362" spans="1:92" x14ac:dyDescent="0.2">
      <c r="A362" s="224" t="s">
        <v>639</v>
      </c>
      <c r="B362" s="248"/>
      <c r="C362" s="248"/>
      <c r="D362" s="248"/>
      <c r="E362" s="248"/>
      <c r="F362" s="248"/>
      <c r="G362" s="248"/>
      <c r="H362" s="248"/>
      <c r="I362" s="248"/>
      <c r="J362" s="248"/>
      <c r="K362" s="248"/>
      <c r="L362" s="248"/>
      <c r="M362" s="248"/>
      <c r="N362" s="248"/>
      <c r="O362" s="248"/>
      <c r="P362" s="248"/>
      <c r="Q362" s="248"/>
      <c r="R362" s="248"/>
      <c r="S362" s="248"/>
      <c r="T362" s="248"/>
      <c r="U362" s="248"/>
      <c r="V362" s="248"/>
      <c r="W362" s="248"/>
      <c r="X362" s="248"/>
      <c r="Y362" s="248"/>
      <c r="Z362" s="248"/>
      <c r="AA362" s="248"/>
      <c r="AB362" s="219">
        <v>9.7012665407055305</v>
      </c>
      <c r="AC362" s="219">
        <v>9.66423730937254</v>
      </c>
      <c r="AD362" s="219">
        <v>9.6136034375761508</v>
      </c>
      <c r="AE362" s="219">
        <v>9.5582724798400402</v>
      </c>
      <c r="AF362" s="219">
        <v>9.4649130000889592</v>
      </c>
      <c r="AG362" s="219">
        <v>9.3605001861604098</v>
      </c>
      <c r="AH362" s="219">
        <v>9.2398590270315903</v>
      </c>
      <c r="AI362" s="219">
        <v>9.0697770138165001</v>
      </c>
      <c r="AJ362" s="219">
        <v>8.8772226788537001</v>
      </c>
      <c r="AK362" s="219">
        <v>8.8357764415150708</v>
      </c>
      <c r="AL362" s="219">
        <v>8.7705460640916204</v>
      </c>
      <c r="AM362" s="219">
        <v>8.6994017147288591</v>
      </c>
      <c r="AN362" s="219">
        <v>8.6994017147288591</v>
      </c>
      <c r="AO362" s="219">
        <v>8.6231648591444703</v>
      </c>
      <c r="AP362" s="219">
        <v>8.5336192272639408</v>
      </c>
      <c r="AQ362" s="219">
        <v>8.4380311131457209</v>
      </c>
      <c r="AR362" s="219">
        <v>8.3552530748508307</v>
      </c>
      <c r="AS362" s="219">
        <v>8.27266924236398</v>
      </c>
      <c r="AT362" s="219">
        <v>8.2081716775247209</v>
      </c>
      <c r="AU362" s="219">
        <v>8.1481534416416999</v>
      </c>
      <c r="AV362" s="219">
        <v>8.0911639530511508</v>
      </c>
      <c r="AW362" s="219">
        <v>8.0308773520114602</v>
      </c>
      <c r="AX362" s="219">
        <v>7.9641832564515997</v>
      </c>
      <c r="AY362" s="219">
        <v>7.8965232009274899</v>
      </c>
      <c r="AZ362" s="219">
        <v>7.8145846102216101</v>
      </c>
      <c r="BA362" s="219">
        <v>7.8145846102216101</v>
      </c>
      <c r="BB362" s="219">
        <v>7.7355809420491699</v>
      </c>
      <c r="BC362" s="219">
        <v>7.6567240047341398</v>
      </c>
      <c r="BD362" s="219">
        <v>7.5912079324787403</v>
      </c>
      <c r="BE362" s="219">
        <v>7.5301127982793901</v>
      </c>
      <c r="BF362" s="219">
        <v>7.4691989652070099</v>
      </c>
      <c r="BG362" s="219">
        <v>7.4044598342803596</v>
      </c>
      <c r="BH362" s="219">
        <v>7.3422972684483296</v>
      </c>
      <c r="BI362" s="219">
        <v>7.2800708576341302</v>
      </c>
      <c r="BJ362" s="219">
        <v>7.2144475866604898</v>
      </c>
      <c r="BK362" s="219">
        <v>7.1522178227901598</v>
      </c>
      <c r="BL362" s="219">
        <v>7.1010310836376904</v>
      </c>
      <c r="BM362" s="219">
        <v>7.0357122389020601</v>
      </c>
      <c r="BN362" s="219">
        <v>7.0357122389020601</v>
      </c>
      <c r="BO362" s="219">
        <v>6.9860302635606102</v>
      </c>
      <c r="BP362" s="219">
        <v>6.9397916046901802</v>
      </c>
      <c r="BQ362" s="219">
        <v>6.8908858286973498</v>
      </c>
      <c r="BR362" s="219">
        <v>6.847053387131</v>
      </c>
      <c r="BS362" s="219">
        <v>6.8025105266063797</v>
      </c>
      <c r="BT362" s="219">
        <v>6.75593312725172</v>
      </c>
      <c r="BU362" s="219">
        <v>6.7060584316146903</v>
      </c>
      <c r="BV362" s="219">
        <v>6.6560034163323003</v>
      </c>
      <c r="BW362" s="219">
        <v>6.6035910572505703</v>
      </c>
      <c r="BX362" s="219">
        <v>6.5544464496992596</v>
      </c>
      <c r="BY362" s="219">
        <v>6.5053560227099601</v>
      </c>
      <c r="BZ362" s="219">
        <v>6.4538476372756</v>
      </c>
      <c r="CA362" s="219">
        <v>6.4538476372756</v>
      </c>
      <c r="CB362" s="219">
        <v>6.4181023655661802</v>
      </c>
      <c r="CC362" s="219">
        <v>6.3840817274016297</v>
      </c>
      <c r="CD362" s="219">
        <v>6.3488741753117299</v>
      </c>
      <c r="CE362" s="219">
        <v>6.3167136354359599</v>
      </c>
      <c r="CF362" s="219">
        <v>6.2837112534083301</v>
      </c>
      <c r="CG362" s="219">
        <v>6.2527286905383699</v>
      </c>
      <c r="CH362" s="219">
        <v>6.21665909835626</v>
      </c>
      <c r="CI362" s="219">
        <v>6.18782533410441</v>
      </c>
      <c r="CJ362" s="219">
        <v>6.1573141617925504</v>
      </c>
      <c r="CK362" s="219">
        <v>6.1266995084987999</v>
      </c>
      <c r="CL362" s="219">
        <v>6.0961712020721199</v>
      </c>
      <c r="CM362" s="219">
        <v>6.0614553349568396</v>
      </c>
      <c r="CN362" s="219">
        <v>6.0614553349568396</v>
      </c>
    </row>
    <row r="363" spans="1:92" x14ac:dyDescent="0.2">
      <c r="A363" s="224" t="s">
        <v>640</v>
      </c>
      <c r="B363" s="248"/>
      <c r="C363" s="248"/>
      <c r="D363" s="248"/>
      <c r="E363" s="248"/>
      <c r="F363" s="248"/>
      <c r="G363" s="248"/>
      <c r="H363" s="248"/>
      <c r="I363" s="248"/>
      <c r="J363" s="248"/>
      <c r="K363" s="248"/>
      <c r="L363" s="248"/>
      <c r="M363" s="248"/>
      <c r="N363" s="248"/>
      <c r="O363" s="248"/>
      <c r="P363" s="248"/>
      <c r="Q363" s="248"/>
      <c r="R363" s="248"/>
      <c r="S363" s="248"/>
      <c r="T363" s="248"/>
      <c r="U363" s="248"/>
      <c r="V363" s="248"/>
      <c r="W363" s="248"/>
      <c r="X363" s="248"/>
      <c r="Y363" s="248"/>
      <c r="Z363" s="248"/>
      <c r="AA363" s="248"/>
      <c r="AB363" s="219">
        <v>964.51091501050598</v>
      </c>
      <c r="AC363" s="219">
        <v>964.62008504106802</v>
      </c>
      <c r="AD363" s="219">
        <v>964.77773817336595</v>
      </c>
      <c r="AE363" s="219">
        <v>964.94070002941601</v>
      </c>
      <c r="AF363" s="219">
        <v>965.19986497834805</v>
      </c>
      <c r="AG363" s="219">
        <v>965.47220521548195</v>
      </c>
      <c r="AH363" s="219">
        <v>965.77910180204503</v>
      </c>
      <c r="AI363" s="219">
        <v>966.13435330700997</v>
      </c>
      <c r="AJ363" s="219">
        <v>966.527881849089</v>
      </c>
      <c r="AK363" s="219">
        <v>966.77015603755103</v>
      </c>
      <c r="AL363" s="219">
        <v>967.04036733672399</v>
      </c>
      <c r="AM363" s="219">
        <v>967.33143257081895</v>
      </c>
      <c r="AN363" s="219">
        <v>967.33143257081895</v>
      </c>
      <c r="AO363" s="219">
        <v>967.61772224209994</v>
      </c>
      <c r="AP363" s="219">
        <v>967.95398990843</v>
      </c>
      <c r="AQ363" s="219">
        <v>968.31294870282704</v>
      </c>
      <c r="AR363" s="219">
        <v>968.62380225510196</v>
      </c>
      <c r="AS363" s="219">
        <v>968.93392651291094</v>
      </c>
      <c r="AT363" s="219">
        <v>969.17613202485995</v>
      </c>
      <c r="AU363" s="219">
        <v>969.40151646510299</v>
      </c>
      <c r="AV363" s="219">
        <v>969.61552715363405</v>
      </c>
      <c r="AW363" s="219">
        <v>969.84191937642402</v>
      </c>
      <c r="AX363" s="219">
        <v>970.09237344549399</v>
      </c>
      <c r="AY363" s="219">
        <v>970.34645495116899</v>
      </c>
      <c r="AZ363" s="219">
        <v>970.65415615445897</v>
      </c>
      <c r="BA363" s="219">
        <v>970.65415615445897</v>
      </c>
      <c r="BB363" s="219">
        <v>970.95083594296398</v>
      </c>
      <c r="BC363" s="219">
        <v>971.24696471806897</v>
      </c>
      <c r="BD363" s="219">
        <v>971.49299499628398</v>
      </c>
      <c r="BE363" s="219">
        <v>971.72242347615395</v>
      </c>
      <c r="BF363" s="219">
        <v>971.95117112206594</v>
      </c>
      <c r="BG363" s="219">
        <v>972.19428377892905</v>
      </c>
      <c r="BH363" s="219">
        <v>972.42772074850996</v>
      </c>
      <c r="BI363" s="219">
        <v>972.661397472982</v>
      </c>
      <c r="BJ363" s="219">
        <v>972.907830310897</v>
      </c>
      <c r="BK363" s="219">
        <v>973.141519626986</v>
      </c>
      <c r="BL363" s="219">
        <v>973.333739447879</v>
      </c>
      <c r="BM363" s="219">
        <v>973.57902908429503</v>
      </c>
      <c r="BN363" s="219">
        <v>973.57902908429503</v>
      </c>
      <c r="BO363" s="219">
        <v>973.76559811681898</v>
      </c>
      <c r="BP363" s="219">
        <v>973.93923658009305</v>
      </c>
      <c r="BQ363" s="219">
        <v>974.12289077759795</v>
      </c>
      <c r="BR363" s="219">
        <v>974.28749325485501</v>
      </c>
      <c r="BS363" s="219">
        <v>974.45476354426796</v>
      </c>
      <c r="BT363" s="219">
        <v>974.62967406816199</v>
      </c>
      <c r="BU363" s="219">
        <v>974.81696681665903</v>
      </c>
      <c r="BV363" s="219">
        <v>975.00493671338802</v>
      </c>
      <c r="BW363" s="219">
        <v>975.20175906312295</v>
      </c>
      <c r="BX363" s="219">
        <v>975.38631013665895</v>
      </c>
      <c r="BY363" s="219">
        <v>975.57065774777197</v>
      </c>
      <c r="BZ363" s="219">
        <v>975.76408543600996</v>
      </c>
      <c r="CA363" s="219">
        <v>975.76408543600996</v>
      </c>
      <c r="CB363" s="219">
        <v>975.89831843931404</v>
      </c>
      <c r="CC363" s="219">
        <v>976.02607498491398</v>
      </c>
      <c r="CD363" s="219">
        <v>976.15828870801602</v>
      </c>
      <c r="CE363" s="219">
        <v>976.27906008976595</v>
      </c>
      <c r="CF363" s="219">
        <v>976.402992812722</v>
      </c>
      <c r="CG363" s="219">
        <v>976.51934057748099</v>
      </c>
      <c r="CH363" s="219">
        <v>976.65479149042699</v>
      </c>
      <c r="CI363" s="219">
        <v>976.76306994480603</v>
      </c>
      <c r="CJ363" s="219">
        <v>976.87764751263205</v>
      </c>
      <c r="CK363" s="219">
        <v>976.99261367907002</v>
      </c>
      <c r="CL363" s="219">
        <v>977.10725559005505</v>
      </c>
      <c r="CM363" s="219">
        <v>977.23762290529203</v>
      </c>
      <c r="CN363" s="219">
        <v>977.23762290529203</v>
      </c>
    </row>
    <row r="364" spans="1:92" x14ac:dyDescent="0.2">
      <c r="A364" s="224" t="s">
        <v>641</v>
      </c>
      <c r="B364" s="248"/>
      <c r="C364" s="248"/>
      <c r="D364" s="248"/>
      <c r="E364" s="248"/>
      <c r="F364" s="248"/>
      <c r="G364" s="248"/>
      <c r="H364" s="248"/>
      <c r="I364" s="248"/>
      <c r="J364" s="248"/>
      <c r="K364" s="248"/>
      <c r="L364" s="248"/>
      <c r="M364" s="248"/>
      <c r="N364" s="248"/>
      <c r="O364" s="248"/>
      <c r="P364" s="248"/>
      <c r="Q364" s="248"/>
      <c r="R364" s="248"/>
      <c r="S364" s="248"/>
      <c r="T364" s="248"/>
      <c r="U364" s="248"/>
      <c r="V364" s="248"/>
      <c r="W364" s="248"/>
      <c r="X364" s="248"/>
      <c r="Y364" s="248"/>
      <c r="Z364" s="248"/>
      <c r="AA364" s="248"/>
      <c r="AB364" s="219">
        <v>1000</v>
      </c>
      <c r="AC364" s="219">
        <v>1000</v>
      </c>
      <c r="AD364" s="219">
        <v>1000</v>
      </c>
      <c r="AE364" s="219">
        <v>1000</v>
      </c>
      <c r="AF364" s="219">
        <v>1000</v>
      </c>
      <c r="AG364" s="219">
        <v>1000</v>
      </c>
      <c r="AH364" s="219">
        <v>1000</v>
      </c>
      <c r="AI364" s="219">
        <v>1000</v>
      </c>
      <c r="AJ364" s="219">
        <v>1000</v>
      </c>
      <c r="AK364" s="219">
        <v>1000</v>
      </c>
      <c r="AL364" s="219">
        <v>1000</v>
      </c>
      <c r="AM364" s="219">
        <v>1000</v>
      </c>
      <c r="AN364" s="219">
        <v>1000</v>
      </c>
      <c r="AO364" s="219">
        <v>999.99999999999898</v>
      </c>
      <c r="AP364" s="219">
        <v>999.99999999999898</v>
      </c>
      <c r="AQ364" s="219">
        <v>1000</v>
      </c>
      <c r="AR364" s="219">
        <v>1000</v>
      </c>
      <c r="AS364" s="219">
        <v>1000</v>
      </c>
      <c r="AT364" s="219">
        <v>1000</v>
      </c>
      <c r="AU364" s="219">
        <v>1000</v>
      </c>
      <c r="AV364" s="219">
        <v>1000</v>
      </c>
      <c r="AW364" s="219">
        <v>1000</v>
      </c>
      <c r="AX364" s="219">
        <v>1000</v>
      </c>
      <c r="AY364" s="219">
        <v>1000</v>
      </c>
      <c r="AZ364" s="219">
        <v>1000</v>
      </c>
      <c r="BA364" s="219">
        <v>1000</v>
      </c>
      <c r="BB364" s="219">
        <v>1000</v>
      </c>
      <c r="BC364" s="219">
        <v>1000</v>
      </c>
      <c r="BD364" s="219">
        <v>1000</v>
      </c>
      <c r="BE364" s="219">
        <v>1000</v>
      </c>
      <c r="BF364" s="219">
        <v>1000</v>
      </c>
      <c r="BG364" s="219">
        <v>1000</v>
      </c>
      <c r="BH364" s="219">
        <v>1000</v>
      </c>
      <c r="BI364" s="219">
        <v>1000</v>
      </c>
      <c r="BJ364" s="219">
        <v>1000</v>
      </c>
      <c r="BK364" s="219">
        <v>1000</v>
      </c>
      <c r="BL364" s="219">
        <v>1000</v>
      </c>
      <c r="BM364" s="219">
        <v>1000</v>
      </c>
      <c r="BN364" s="219">
        <v>1000</v>
      </c>
      <c r="BO364" s="219">
        <v>1000</v>
      </c>
      <c r="BP364" s="219">
        <v>1000</v>
      </c>
      <c r="BQ364" s="219">
        <v>1000</v>
      </c>
      <c r="BR364" s="219">
        <v>1000</v>
      </c>
      <c r="BS364" s="219">
        <v>1000</v>
      </c>
      <c r="BT364" s="219">
        <v>1000</v>
      </c>
      <c r="BU364" s="219">
        <v>1000</v>
      </c>
      <c r="BV364" s="219">
        <v>1000</v>
      </c>
      <c r="BW364" s="219">
        <v>1000</v>
      </c>
      <c r="BX364" s="219">
        <v>1000</v>
      </c>
      <c r="BY364" s="219">
        <v>1000</v>
      </c>
      <c r="BZ364" s="219">
        <v>1000</v>
      </c>
      <c r="CA364" s="219">
        <v>1000</v>
      </c>
      <c r="CB364" s="219">
        <v>1000</v>
      </c>
      <c r="CC364" s="219">
        <v>1000</v>
      </c>
      <c r="CD364" s="219">
        <v>1000</v>
      </c>
      <c r="CE364" s="219">
        <v>1000</v>
      </c>
      <c r="CF364" s="219">
        <v>1000</v>
      </c>
      <c r="CG364" s="219">
        <v>1000</v>
      </c>
      <c r="CH364" s="219">
        <v>1000</v>
      </c>
      <c r="CI364" s="219">
        <v>1000</v>
      </c>
      <c r="CJ364" s="219">
        <v>1000</v>
      </c>
      <c r="CK364" s="219">
        <v>1000</v>
      </c>
      <c r="CL364" s="219">
        <v>1000</v>
      </c>
      <c r="CM364" s="219">
        <v>1000</v>
      </c>
      <c r="CN364" s="219">
        <v>1000</v>
      </c>
    </row>
    <row r="365" spans="1:92" x14ac:dyDescent="0.2">
      <c r="A365" s="223" t="s">
        <v>642</v>
      </c>
      <c r="B365" s="248"/>
      <c r="C365" s="248"/>
      <c r="D365" s="248"/>
      <c r="E365" s="248"/>
      <c r="F365" s="248"/>
      <c r="G365" s="248"/>
      <c r="H365" s="248"/>
      <c r="I365" s="248"/>
      <c r="J365" s="248"/>
      <c r="K365" s="248"/>
      <c r="L365" s="248"/>
      <c r="M365" s="248"/>
      <c r="N365" s="248"/>
      <c r="O365" s="248"/>
      <c r="P365" s="248"/>
      <c r="Q365" s="248"/>
      <c r="R365" s="248"/>
      <c r="S365" s="248"/>
      <c r="T365" s="248"/>
      <c r="U365" s="248"/>
      <c r="V365" s="248"/>
      <c r="W365" s="248"/>
      <c r="X365" s="248"/>
      <c r="Y365" s="248"/>
      <c r="Z365" s="248"/>
      <c r="AA365" s="248"/>
      <c r="AB365" s="219"/>
      <c r="AC365" s="219"/>
      <c r="AD365" s="219"/>
      <c r="AE365" s="219"/>
      <c r="AF365" s="219"/>
      <c r="AG365" s="219"/>
      <c r="AH365" s="219"/>
      <c r="AI365" s="219"/>
      <c r="AJ365" s="219"/>
      <c r="AK365" s="219"/>
      <c r="AL365" s="219"/>
      <c r="AM365" s="219"/>
      <c r="AN365" s="219"/>
      <c r="AO365" s="219"/>
      <c r="AP365" s="219"/>
      <c r="AQ365" s="219"/>
      <c r="AR365" s="219"/>
      <c r="AS365" s="219"/>
      <c r="AT365" s="219"/>
      <c r="AU365" s="219"/>
      <c r="AV365" s="219"/>
      <c r="AW365" s="219"/>
      <c r="AX365" s="219"/>
      <c r="AY365" s="219"/>
      <c r="AZ365" s="219"/>
      <c r="BA365" s="219"/>
      <c r="BB365" s="219"/>
      <c r="BC365" s="219"/>
      <c r="BD365" s="219"/>
      <c r="BE365" s="219"/>
      <c r="BF365" s="219"/>
      <c r="BG365" s="219"/>
      <c r="BH365" s="219"/>
      <c r="BI365" s="219"/>
      <c r="BJ365" s="219"/>
      <c r="BK365" s="219"/>
      <c r="BL365" s="219"/>
      <c r="BM365" s="219"/>
      <c r="BN365" s="219"/>
      <c r="BO365" s="219"/>
      <c r="BP365" s="219"/>
      <c r="BQ365" s="219"/>
      <c r="BR365" s="219"/>
      <c r="BS365" s="219"/>
      <c r="BT365" s="219"/>
      <c r="BU365" s="219"/>
      <c r="BV365" s="219"/>
      <c r="BW365" s="219"/>
      <c r="BX365" s="219"/>
      <c r="BY365" s="219"/>
      <c r="BZ365" s="219"/>
      <c r="CA365" s="219"/>
      <c r="CB365" s="219"/>
      <c r="CC365" s="219"/>
      <c r="CD365" s="219"/>
      <c r="CE365" s="219"/>
      <c r="CF365" s="219"/>
      <c r="CG365" s="219"/>
      <c r="CH365" s="219"/>
      <c r="CI365" s="219"/>
      <c r="CJ365" s="219"/>
      <c r="CK365" s="219"/>
      <c r="CL365" s="219"/>
      <c r="CM365" s="219"/>
      <c r="CN365" s="219"/>
    </row>
    <row r="366" spans="1:92" x14ac:dyDescent="0.2">
      <c r="A366" s="223" t="s">
        <v>643</v>
      </c>
      <c r="B366" s="248"/>
      <c r="C366" s="248"/>
      <c r="D366" s="248"/>
      <c r="E366" s="248"/>
      <c r="F366" s="248"/>
      <c r="G366" s="248"/>
      <c r="H366" s="248"/>
      <c r="I366" s="248"/>
      <c r="J366" s="248"/>
      <c r="K366" s="248"/>
      <c r="L366" s="248"/>
      <c r="M366" s="248"/>
      <c r="N366" s="248"/>
      <c r="O366" s="248"/>
      <c r="P366" s="248"/>
      <c r="Q366" s="248"/>
      <c r="R366" s="248"/>
      <c r="S366" s="248"/>
      <c r="T366" s="248"/>
      <c r="U366" s="248"/>
      <c r="V366" s="248"/>
      <c r="W366" s="248"/>
      <c r="X366" s="248"/>
      <c r="Y366" s="248"/>
      <c r="Z366" s="248"/>
      <c r="AA366" s="248"/>
      <c r="AB366" s="219"/>
      <c r="AC366" s="219"/>
      <c r="AD366" s="219"/>
      <c r="AE366" s="219"/>
      <c r="AF366" s="219"/>
      <c r="AG366" s="219"/>
      <c r="AH366" s="219"/>
      <c r="AI366" s="219"/>
      <c r="AJ366" s="219"/>
      <c r="AK366" s="219"/>
      <c r="AL366" s="219"/>
      <c r="AM366" s="219"/>
      <c r="AN366" s="219"/>
      <c r="AO366" s="219"/>
      <c r="AP366" s="219"/>
      <c r="AQ366" s="219"/>
      <c r="AR366" s="219"/>
      <c r="AS366" s="219"/>
      <c r="AT366" s="219"/>
      <c r="AU366" s="219"/>
      <c r="AV366" s="219"/>
      <c r="AW366" s="219"/>
      <c r="AX366" s="219"/>
      <c r="AY366" s="219"/>
      <c r="AZ366" s="219"/>
      <c r="BA366" s="219"/>
      <c r="BB366" s="219"/>
      <c r="BC366" s="219"/>
      <c r="BD366" s="219"/>
      <c r="BE366" s="219"/>
      <c r="BF366" s="219"/>
      <c r="BG366" s="219"/>
      <c r="BH366" s="219"/>
      <c r="BI366" s="219"/>
      <c r="BJ366" s="219"/>
      <c r="BK366" s="219"/>
      <c r="BL366" s="219"/>
      <c r="BM366" s="219"/>
      <c r="BN366" s="219"/>
      <c r="BO366" s="219"/>
      <c r="BP366" s="219"/>
      <c r="BQ366" s="219"/>
      <c r="BR366" s="219"/>
      <c r="BS366" s="219"/>
      <c r="BT366" s="219"/>
      <c r="BU366" s="219"/>
      <c r="BV366" s="219"/>
      <c r="BW366" s="219"/>
      <c r="BX366" s="219"/>
      <c r="BY366" s="219"/>
      <c r="BZ366" s="219"/>
      <c r="CA366" s="219"/>
      <c r="CB366" s="219"/>
      <c r="CC366" s="219"/>
      <c r="CD366" s="219"/>
      <c r="CE366" s="219"/>
      <c r="CF366" s="219"/>
      <c r="CG366" s="219"/>
      <c r="CH366" s="219"/>
      <c r="CI366" s="219"/>
      <c r="CJ366" s="219"/>
      <c r="CK366" s="219"/>
      <c r="CL366" s="219"/>
      <c r="CM366" s="219"/>
      <c r="CN366" s="219"/>
    </row>
    <row r="367" spans="1:92" x14ac:dyDescent="0.2">
      <c r="A367" s="224" t="s">
        <v>644</v>
      </c>
      <c r="B367" s="248"/>
      <c r="C367" s="248"/>
      <c r="D367" s="248"/>
      <c r="E367" s="248"/>
      <c r="F367" s="248"/>
      <c r="G367" s="248"/>
      <c r="H367" s="248"/>
      <c r="I367" s="248"/>
      <c r="J367" s="248"/>
      <c r="K367" s="248"/>
      <c r="L367" s="248"/>
      <c r="M367" s="248"/>
      <c r="N367" s="248"/>
      <c r="O367" s="248"/>
      <c r="P367" s="248"/>
      <c r="Q367" s="248"/>
      <c r="R367" s="248"/>
      <c r="S367" s="248"/>
      <c r="T367" s="248"/>
      <c r="U367" s="248"/>
      <c r="V367" s="248"/>
      <c r="W367" s="248"/>
      <c r="X367" s="248"/>
      <c r="Y367" s="248"/>
      <c r="Z367" s="248"/>
      <c r="AA367" s="248"/>
      <c r="AB367" s="219">
        <v>4247813123.7671599</v>
      </c>
      <c r="AC367" s="219">
        <v>4281471800.1483202</v>
      </c>
      <c r="AD367" s="219">
        <v>4325847275.34865</v>
      </c>
      <c r="AE367" s="219">
        <v>4369554141.4204102</v>
      </c>
      <c r="AF367" s="219">
        <v>4412723282.1896601</v>
      </c>
      <c r="AG367" s="219">
        <v>4457254004.7387304</v>
      </c>
      <c r="AH367" s="219">
        <v>4499471522.7550297</v>
      </c>
      <c r="AI367" s="219">
        <v>4539851809.4513302</v>
      </c>
      <c r="AJ367" s="219">
        <v>4579492097.1245098</v>
      </c>
      <c r="AK367" s="219">
        <v>4618354411.7185297</v>
      </c>
      <c r="AL367" s="219">
        <v>4657111228.2616501</v>
      </c>
      <c r="AM367" s="219">
        <v>4710326109.1740198</v>
      </c>
      <c r="AN367" s="219">
        <v>4710326109.1740198</v>
      </c>
      <c r="AO367" s="219">
        <v>4761490227.2185097</v>
      </c>
      <c r="AP367" s="219">
        <v>4809520535.1218596</v>
      </c>
      <c r="AQ367" s="219">
        <v>4860754447.1605797</v>
      </c>
      <c r="AR367" s="219">
        <v>4898677289.0630598</v>
      </c>
      <c r="AS367" s="219">
        <v>4936609282.6122799</v>
      </c>
      <c r="AT367" s="219">
        <v>4977778703.4312401</v>
      </c>
      <c r="AU367" s="219">
        <v>5015797495.6340103</v>
      </c>
      <c r="AV367" s="219">
        <v>5053586487.2406597</v>
      </c>
      <c r="AW367" s="219">
        <v>5094102651.2687302</v>
      </c>
      <c r="AX367" s="219">
        <v>5133051845.5922604</v>
      </c>
      <c r="AY367" s="219">
        <v>5172357338.6937199</v>
      </c>
      <c r="AZ367" s="219">
        <v>5234038703.1243601</v>
      </c>
      <c r="BA367" s="219">
        <v>5234038703.1243601</v>
      </c>
      <c r="BB367" s="219">
        <v>5278819574.4821301</v>
      </c>
      <c r="BC367" s="219">
        <v>5322546234.2423697</v>
      </c>
      <c r="BD367" s="219">
        <v>5368375034.9280796</v>
      </c>
      <c r="BE367" s="219">
        <v>5411169301.2395401</v>
      </c>
      <c r="BF367" s="219">
        <v>5454234538.3141699</v>
      </c>
      <c r="BG367" s="219">
        <v>5501836162.2887297</v>
      </c>
      <c r="BH367" s="219">
        <v>5545649549.7873497</v>
      </c>
      <c r="BI367" s="219">
        <v>5589698857.58424</v>
      </c>
      <c r="BJ367" s="219">
        <v>5639732135.1357603</v>
      </c>
      <c r="BK367" s="219">
        <v>5687075773.2301798</v>
      </c>
      <c r="BL367" s="219">
        <v>5734531140.8252602</v>
      </c>
      <c r="BM367" s="219">
        <v>5806782022.98353</v>
      </c>
      <c r="BN367" s="219">
        <v>5806782022.98353</v>
      </c>
      <c r="BO367" s="219">
        <v>5856884255.3864603</v>
      </c>
      <c r="BP367" s="219">
        <v>5909476566.56775</v>
      </c>
      <c r="BQ367" s="219">
        <v>5963709189.7351103</v>
      </c>
      <c r="BR367" s="219">
        <v>6016361363.5808697</v>
      </c>
      <c r="BS367" s="219">
        <v>6069090151.0874901</v>
      </c>
      <c r="BT367" s="219">
        <v>6125353874.3129702</v>
      </c>
      <c r="BU367" s="219">
        <v>6177260534.8023005</v>
      </c>
      <c r="BV367" s="219">
        <v>6229180510.7413301</v>
      </c>
      <c r="BW367" s="219">
        <v>6283153945.1643295</v>
      </c>
      <c r="BX367" s="219">
        <v>6331388043.8231802</v>
      </c>
      <c r="BY367" s="219">
        <v>6379499096.3248997</v>
      </c>
      <c r="BZ367" s="219">
        <v>6437878588.5558596</v>
      </c>
      <c r="CA367" s="219">
        <v>6437878588.5558596</v>
      </c>
      <c r="CB367" s="219">
        <v>6471160149.4460602</v>
      </c>
      <c r="CC367" s="219">
        <v>6504536405.5093002</v>
      </c>
      <c r="CD367" s="219">
        <v>6548695812.9225798</v>
      </c>
      <c r="CE367" s="219">
        <v>6591857175.6652899</v>
      </c>
      <c r="CF367" s="219">
        <v>6635439046.6271095</v>
      </c>
      <c r="CG367" s="219">
        <v>6683109449.3821096</v>
      </c>
      <c r="CH367" s="219">
        <v>6727630041.16078</v>
      </c>
      <c r="CI367" s="219">
        <v>6772522370.1908998</v>
      </c>
      <c r="CJ367" s="219">
        <v>6819705413.4864902</v>
      </c>
      <c r="CK367" s="219">
        <v>6865205447.62111</v>
      </c>
      <c r="CL367" s="219">
        <v>6910943291.5263796</v>
      </c>
      <c r="CM367" s="219">
        <v>6961648806.8765497</v>
      </c>
      <c r="CN367" s="219">
        <v>6961648806.8765497</v>
      </c>
    </row>
    <row r="368" spans="1:92" x14ac:dyDescent="0.2">
      <c r="A368" s="224" t="s">
        <v>645</v>
      </c>
      <c r="B368" s="248"/>
      <c r="C368" s="248"/>
      <c r="D368" s="248"/>
      <c r="E368" s="248"/>
      <c r="F368" s="248"/>
      <c r="G368" s="248"/>
      <c r="H368" s="248"/>
      <c r="I368" s="248"/>
      <c r="J368" s="248"/>
      <c r="K368" s="248"/>
      <c r="L368" s="248"/>
      <c r="M368" s="248"/>
      <c r="N368" s="248"/>
      <c r="O368" s="248"/>
      <c r="P368" s="248"/>
      <c r="Q368" s="248"/>
      <c r="R368" s="248"/>
      <c r="S368" s="248"/>
      <c r="T368" s="248"/>
      <c r="U368" s="248"/>
      <c r="V368" s="248"/>
      <c r="W368" s="248"/>
      <c r="X368" s="248"/>
      <c r="Y368" s="248"/>
      <c r="Z368" s="248"/>
      <c r="AA368" s="248"/>
      <c r="AB368" s="219">
        <v>2009252261.05867</v>
      </c>
      <c r="AC368" s="219">
        <v>2022601948.3243699</v>
      </c>
      <c r="AD368" s="219">
        <v>2036062637.52844</v>
      </c>
      <c r="AE368" s="219">
        <v>2049766083.4012401</v>
      </c>
      <c r="AF368" s="219">
        <v>2063057314.13831</v>
      </c>
      <c r="AG368" s="219">
        <v>2076116244.0592101</v>
      </c>
      <c r="AH368" s="219">
        <v>2089538376.12762</v>
      </c>
      <c r="AI368" s="219">
        <v>2102058360.1338601</v>
      </c>
      <c r="AJ368" s="219">
        <v>2113292701.11973</v>
      </c>
      <c r="AK368" s="219">
        <v>2124408250.5285201</v>
      </c>
      <c r="AL368" s="219">
        <v>2134766417.4071701</v>
      </c>
      <c r="AM368" s="219">
        <v>2154202529.9081402</v>
      </c>
      <c r="AN368" s="219">
        <v>2154202529.9081402</v>
      </c>
      <c r="AO368" s="219">
        <v>2173095089.2976499</v>
      </c>
      <c r="AP368" s="219">
        <v>2191021315.3771801</v>
      </c>
      <c r="AQ368" s="219">
        <v>2209162905.8054199</v>
      </c>
      <c r="AR368" s="219">
        <v>2227313344.3736601</v>
      </c>
      <c r="AS368" s="219">
        <v>2245489400.59273</v>
      </c>
      <c r="AT368" s="219">
        <v>2264692169.8115001</v>
      </c>
      <c r="AU368" s="219">
        <v>2283261138.1331201</v>
      </c>
      <c r="AV368" s="219">
        <v>2301723988.71175</v>
      </c>
      <c r="AW368" s="219">
        <v>2320122888.3422899</v>
      </c>
      <c r="AX368" s="219">
        <v>2338365367.0697198</v>
      </c>
      <c r="AY368" s="219">
        <v>2356363095.1697302</v>
      </c>
      <c r="AZ368" s="219">
        <v>2390617380.8341799</v>
      </c>
      <c r="BA368" s="219">
        <v>2390617380.8341799</v>
      </c>
      <c r="BB368" s="219">
        <v>2419243326.9857702</v>
      </c>
      <c r="BC368" s="219">
        <v>2447528564.717</v>
      </c>
      <c r="BD368" s="219">
        <v>2476234418.6556501</v>
      </c>
      <c r="BE368" s="219">
        <v>2504990365.12991</v>
      </c>
      <c r="BF368" s="219">
        <v>2533889486.5802598</v>
      </c>
      <c r="BG368" s="219">
        <v>2563922595.1304798</v>
      </c>
      <c r="BH368" s="219">
        <v>2592957231.2056098</v>
      </c>
      <c r="BI368" s="219">
        <v>2622110338.0087199</v>
      </c>
      <c r="BJ368" s="219">
        <v>2654721304.0988698</v>
      </c>
      <c r="BK368" s="219">
        <v>2687382954.0181398</v>
      </c>
      <c r="BL368" s="219">
        <v>2720039341.14114</v>
      </c>
      <c r="BM368" s="219">
        <v>2777317726.7537298</v>
      </c>
      <c r="BN368" s="219">
        <v>2777317726.7537298</v>
      </c>
      <c r="BO368" s="219">
        <v>2818400425.7748399</v>
      </c>
      <c r="BP368" s="219">
        <v>2855679695.0049</v>
      </c>
      <c r="BQ368" s="219">
        <v>2893299422.4910498</v>
      </c>
      <c r="BR368" s="219">
        <v>2930848090.4270501</v>
      </c>
      <c r="BS368" s="219">
        <v>2968434388.1183</v>
      </c>
      <c r="BT368" s="219">
        <v>3007178246.61759</v>
      </c>
      <c r="BU368" s="219">
        <v>3044878501.9699798</v>
      </c>
      <c r="BV368" s="219">
        <v>3082581411.44732</v>
      </c>
      <c r="BW368" s="219">
        <v>3120394189.08184</v>
      </c>
      <c r="BX368" s="219">
        <v>3154861081.6388798</v>
      </c>
      <c r="BY368" s="219">
        <v>3189200544.46667</v>
      </c>
      <c r="BZ368" s="219">
        <v>3230751411.9237399</v>
      </c>
      <c r="CA368" s="219">
        <v>3230751411.9237399</v>
      </c>
      <c r="CB368" s="219">
        <v>3247838944.35429</v>
      </c>
      <c r="CC368" s="219">
        <v>3264976533.7280302</v>
      </c>
      <c r="CD368" s="219">
        <v>3282453273.91432</v>
      </c>
      <c r="CE368" s="219">
        <v>3299823864.4455199</v>
      </c>
      <c r="CF368" s="219">
        <v>3317229615.4565301</v>
      </c>
      <c r="CG368" s="219">
        <v>3335963570.1104102</v>
      </c>
      <c r="CH368" s="219">
        <v>3353542474.8138599</v>
      </c>
      <c r="CI368" s="219">
        <v>3371118232.4930501</v>
      </c>
      <c r="CJ368" s="219">
        <v>3388815940.66958</v>
      </c>
      <c r="CK368" s="219">
        <v>3406390683.28514</v>
      </c>
      <c r="CL368" s="219">
        <v>3423833536.9095802</v>
      </c>
      <c r="CM368" s="219">
        <v>3443511280.1290002</v>
      </c>
      <c r="CN368" s="219">
        <v>3443511280.1290002</v>
      </c>
    </row>
    <row r="369" spans="1:92" x14ac:dyDescent="0.2">
      <c r="A369" s="224" t="s">
        <v>646</v>
      </c>
      <c r="B369" s="248"/>
      <c r="C369" s="248"/>
      <c r="D369" s="248"/>
      <c r="E369" s="248"/>
      <c r="F369" s="248"/>
      <c r="G369" s="248"/>
      <c r="H369" s="248"/>
      <c r="I369" s="248"/>
      <c r="J369" s="248"/>
      <c r="K369" s="248"/>
      <c r="L369" s="248"/>
      <c r="M369" s="248"/>
      <c r="N369" s="248"/>
      <c r="O369" s="248"/>
      <c r="P369" s="248"/>
      <c r="Q369" s="248"/>
      <c r="R369" s="248"/>
      <c r="S369" s="248"/>
      <c r="T369" s="248"/>
      <c r="U369" s="248"/>
      <c r="V369" s="248"/>
      <c r="W369" s="248"/>
      <c r="X369" s="248"/>
      <c r="Y369" s="248"/>
      <c r="Z369" s="248"/>
      <c r="AA369" s="248"/>
      <c r="AB369" s="219">
        <v>615433565.93056202</v>
      </c>
      <c r="AC369" s="219">
        <v>619449448.13773203</v>
      </c>
      <c r="AD369" s="219">
        <v>623414130.26173306</v>
      </c>
      <c r="AE369" s="219">
        <v>627057719.86129606</v>
      </c>
      <c r="AF369" s="219">
        <v>630994501.69620204</v>
      </c>
      <c r="AG369" s="219">
        <v>634620093.94122505</v>
      </c>
      <c r="AH369" s="219">
        <v>638131239.37348795</v>
      </c>
      <c r="AI369" s="219">
        <v>642472906.57821298</v>
      </c>
      <c r="AJ369" s="219">
        <v>645349638.73424494</v>
      </c>
      <c r="AK369" s="219">
        <v>647862991.52890301</v>
      </c>
      <c r="AL369" s="219">
        <v>650014097.253672</v>
      </c>
      <c r="AM369" s="219">
        <v>652239500.26290596</v>
      </c>
      <c r="AN369" s="219">
        <v>652239500.26290596</v>
      </c>
      <c r="AO369" s="219">
        <v>653942105.32312906</v>
      </c>
      <c r="AP369" s="219">
        <v>655659107.96462202</v>
      </c>
      <c r="AQ369" s="219">
        <v>657418485.50003803</v>
      </c>
      <c r="AR369" s="219">
        <v>659164348.56170595</v>
      </c>
      <c r="AS369" s="219">
        <v>660924112.38233995</v>
      </c>
      <c r="AT369" s="219">
        <v>663013846.55127501</v>
      </c>
      <c r="AU369" s="219">
        <v>664934365.82512999</v>
      </c>
      <c r="AV369" s="219">
        <v>666849568.51821804</v>
      </c>
      <c r="AW369" s="219">
        <v>668778799.01538205</v>
      </c>
      <c r="AX369" s="219">
        <v>670692946.622316</v>
      </c>
      <c r="AY369" s="219">
        <v>672602569.49939406</v>
      </c>
      <c r="AZ369" s="219">
        <v>674839488.82070005</v>
      </c>
      <c r="BA369" s="219">
        <v>674839488.82070005</v>
      </c>
      <c r="BB369" s="219">
        <v>676975067.570171</v>
      </c>
      <c r="BC369" s="219">
        <v>679153956.39605999</v>
      </c>
      <c r="BD369" s="219">
        <v>681402113.59648502</v>
      </c>
      <c r="BE369" s="219">
        <v>683655840.77073002</v>
      </c>
      <c r="BF369" s="219">
        <v>685945181.14073396</v>
      </c>
      <c r="BG369" s="219">
        <v>688560230.16208196</v>
      </c>
      <c r="BH369" s="219">
        <v>690866805.25823998</v>
      </c>
      <c r="BI369" s="219">
        <v>693202275.51953006</v>
      </c>
      <c r="BJ369" s="219">
        <v>695593447.42865002</v>
      </c>
      <c r="BK369" s="219">
        <v>697991666.29458904</v>
      </c>
      <c r="BL369" s="219">
        <v>700417411.19098794</v>
      </c>
      <c r="BM369" s="219">
        <v>703185547.43824995</v>
      </c>
      <c r="BN369" s="219">
        <v>703185547.43824995</v>
      </c>
      <c r="BO369" s="219">
        <v>705676136.35292399</v>
      </c>
      <c r="BP369" s="219">
        <v>708182491.14593303</v>
      </c>
      <c r="BQ369" s="219">
        <v>710739619.84874594</v>
      </c>
      <c r="BR369" s="219">
        <v>713277768.86454296</v>
      </c>
      <c r="BS369" s="219">
        <v>715828835.94010901</v>
      </c>
      <c r="BT369" s="219">
        <v>718722039.227543</v>
      </c>
      <c r="BU369" s="219">
        <v>721311046.98096204</v>
      </c>
      <c r="BV369" s="219">
        <v>723901606.915977</v>
      </c>
      <c r="BW369" s="219">
        <v>726525824.31633604</v>
      </c>
      <c r="BX369" s="219">
        <v>729122655.17573094</v>
      </c>
      <c r="BY369" s="219">
        <v>731718937.58109999</v>
      </c>
      <c r="BZ369" s="219">
        <v>734657220.36742604</v>
      </c>
      <c r="CA369" s="219">
        <v>734657220.36742604</v>
      </c>
      <c r="CB369" s="219">
        <v>737304984.72840595</v>
      </c>
      <c r="CC369" s="219">
        <v>739970177.92511201</v>
      </c>
      <c r="CD369" s="219">
        <v>742689415.11985099</v>
      </c>
      <c r="CE369" s="219">
        <v>745381382.67388201</v>
      </c>
      <c r="CF369" s="219">
        <v>748087682.34861696</v>
      </c>
      <c r="CG369" s="219">
        <v>751188351.12532794</v>
      </c>
      <c r="CH369" s="219">
        <v>753952611.22593403</v>
      </c>
      <c r="CI369" s="219">
        <v>756718991.03694606</v>
      </c>
      <c r="CJ369" s="219">
        <v>759524958.35973704</v>
      </c>
      <c r="CK369" s="219">
        <v>762298317.20277297</v>
      </c>
      <c r="CL369" s="219">
        <v>765071266.71201599</v>
      </c>
      <c r="CM369" s="219">
        <v>768241654.42690599</v>
      </c>
      <c r="CN369" s="219">
        <v>768241654.42690599</v>
      </c>
    </row>
    <row r="370" spans="1:92" x14ac:dyDescent="0.2">
      <c r="A370" s="224" t="s">
        <v>647</v>
      </c>
      <c r="B370" s="248"/>
      <c r="C370" s="248"/>
      <c r="D370" s="248"/>
      <c r="E370" s="248"/>
      <c r="F370" s="248"/>
      <c r="G370" s="248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  <c r="T370" s="248"/>
      <c r="U370" s="248"/>
      <c r="V370" s="248"/>
      <c r="W370" s="248"/>
      <c r="X370" s="248"/>
      <c r="Y370" s="248"/>
      <c r="Z370" s="248"/>
      <c r="AA370" s="248"/>
      <c r="AB370" s="219">
        <v>370047153.821558</v>
      </c>
      <c r="AC370" s="219">
        <v>371642814.28529799</v>
      </c>
      <c r="AD370" s="219">
        <v>373721275.69380403</v>
      </c>
      <c r="AE370" s="219">
        <v>375884642.69579601</v>
      </c>
      <c r="AF370" s="219">
        <v>378160151.92810398</v>
      </c>
      <c r="AG370" s="219">
        <v>380975191.819561</v>
      </c>
      <c r="AH370" s="219">
        <v>383568182.30133402</v>
      </c>
      <c r="AI370" s="219">
        <v>386256849.85469401</v>
      </c>
      <c r="AJ370" s="219">
        <v>389388469.882092</v>
      </c>
      <c r="AK370" s="219">
        <v>392467977.16723502</v>
      </c>
      <c r="AL370" s="219">
        <v>395585069.15727502</v>
      </c>
      <c r="AM370" s="219">
        <v>399262715.543356</v>
      </c>
      <c r="AN370" s="219">
        <v>399262715.543356</v>
      </c>
      <c r="AO370" s="219">
        <v>402663644.686526</v>
      </c>
      <c r="AP370" s="219">
        <v>406057069.017658</v>
      </c>
      <c r="AQ370" s="219">
        <v>409616998.47702199</v>
      </c>
      <c r="AR370" s="219">
        <v>412754599.95269299</v>
      </c>
      <c r="AS370" s="219">
        <v>415884359.85797101</v>
      </c>
      <c r="AT370" s="219">
        <v>419354269.58141398</v>
      </c>
      <c r="AU370" s="219">
        <v>422365310.53365397</v>
      </c>
      <c r="AV370" s="219">
        <v>425355483.93074697</v>
      </c>
      <c r="AW370" s="219">
        <v>428492881.87174201</v>
      </c>
      <c r="AX370" s="219">
        <v>431270181.49014699</v>
      </c>
      <c r="AY370" s="219">
        <v>434027150.28939903</v>
      </c>
      <c r="AZ370" s="219">
        <v>437121019.43140399</v>
      </c>
      <c r="BA370" s="219">
        <v>437121019.43140399</v>
      </c>
      <c r="BB370" s="219">
        <v>439817818.37168902</v>
      </c>
      <c r="BC370" s="219">
        <v>442560212.65645701</v>
      </c>
      <c r="BD370" s="219">
        <v>445681387.07302803</v>
      </c>
      <c r="BE370" s="219">
        <v>448667529.434973</v>
      </c>
      <c r="BF370" s="219">
        <v>451694050.00750101</v>
      </c>
      <c r="BG370" s="219">
        <v>455253861.29136699</v>
      </c>
      <c r="BH370" s="219">
        <v>458487068.42537898</v>
      </c>
      <c r="BI370" s="219">
        <v>461756100.12300599</v>
      </c>
      <c r="BJ370" s="219">
        <v>465394848.55339301</v>
      </c>
      <c r="BK370" s="219">
        <v>468899632.29526198</v>
      </c>
      <c r="BL370" s="219">
        <v>472439312.56853902</v>
      </c>
      <c r="BM370" s="219">
        <v>476523784.42404097</v>
      </c>
      <c r="BN370" s="219">
        <v>476523784.42404097</v>
      </c>
      <c r="BO370" s="219">
        <v>480304090.39916301</v>
      </c>
      <c r="BP370" s="219">
        <v>484095121.30158901</v>
      </c>
      <c r="BQ370" s="219">
        <v>488236196.050825</v>
      </c>
      <c r="BR370" s="219">
        <v>492048854.71547699</v>
      </c>
      <c r="BS370" s="219">
        <v>495870307.98618799</v>
      </c>
      <c r="BT370" s="219">
        <v>500218050.76954103</v>
      </c>
      <c r="BU370" s="219">
        <v>504063362.10084403</v>
      </c>
      <c r="BV370" s="219">
        <v>507909763.96780503</v>
      </c>
      <c r="BW370" s="219">
        <v>512094740.19691402</v>
      </c>
      <c r="BX370" s="219">
        <v>515945469.50795102</v>
      </c>
      <c r="BY370" s="219">
        <v>519795865.49119598</v>
      </c>
      <c r="BZ370" s="219">
        <v>524172551.45184797</v>
      </c>
      <c r="CA370" s="219">
        <v>524172551.45184797</v>
      </c>
      <c r="CB370" s="219">
        <v>528074133.73953301</v>
      </c>
      <c r="CC370" s="219">
        <v>532005779.74752003</v>
      </c>
      <c r="CD370" s="219">
        <v>536307897.74681002</v>
      </c>
      <c r="CE370" s="219">
        <v>540294192.12562597</v>
      </c>
      <c r="CF370" s="219">
        <v>544308451.19455302</v>
      </c>
      <c r="CG370" s="219">
        <v>548898032.21843505</v>
      </c>
      <c r="CH370" s="219">
        <v>552983494.44896805</v>
      </c>
      <c r="CI370" s="219">
        <v>557088643.49787295</v>
      </c>
      <c r="CJ370" s="219">
        <v>561554598.03820598</v>
      </c>
      <c r="CK370" s="219">
        <v>565700977.70020199</v>
      </c>
      <c r="CL370" s="219">
        <v>569865329.93223798</v>
      </c>
      <c r="CM370" s="219">
        <v>574607126.01513398</v>
      </c>
      <c r="CN370" s="219">
        <v>574607126.01513398</v>
      </c>
    </row>
    <row r="371" spans="1:92" x14ac:dyDescent="0.2">
      <c r="A371" s="224" t="s">
        <v>648</v>
      </c>
      <c r="B371" s="248"/>
      <c r="C371" s="248"/>
      <c r="D371" s="248"/>
      <c r="E371" s="248"/>
      <c r="F371" s="248"/>
      <c r="G371" s="248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  <c r="T371" s="248"/>
      <c r="U371" s="248"/>
      <c r="V371" s="248"/>
      <c r="W371" s="248"/>
      <c r="X371" s="248"/>
      <c r="Y371" s="248"/>
      <c r="Z371" s="248"/>
      <c r="AA371" s="248"/>
      <c r="AB371" s="219">
        <v>736696337.01525795</v>
      </c>
      <c r="AC371" s="219">
        <v>739373185.34634697</v>
      </c>
      <c r="AD371" s="219">
        <v>741144111.08895802</v>
      </c>
      <c r="AE371" s="219">
        <v>743116661.05229902</v>
      </c>
      <c r="AF371" s="219">
        <v>745343428.11817002</v>
      </c>
      <c r="AG371" s="219">
        <v>747607727.73626602</v>
      </c>
      <c r="AH371" s="219">
        <v>749929957.73066604</v>
      </c>
      <c r="AI371" s="219">
        <v>752210803.56643796</v>
      </c>
      <c r="AJ371" s="219">
        <v>754319972.31712997</v>
      </c>
      <c r="AK371" s="219">
        <v>756718416.08341396</v>
      </c>
      <c r="AL371" s="219">
        <v>759119654.61740696</v>
      </c>
      <c r="AM371" s="219">
        <v>763074388.43108296</v>
      </c>
      <c r="AN371" s="219">
        <v>763074388.43108296</v>
      </c>
      <c r="AO371" s="219">
        <v>765080480.49563003</v>
      </c>
      <c r="AP371" s="219">
        <v>769006649.17622995</v>
      </c>
      <c r="AQ371" s="219">
        <v>772923496.61697698</v>
      </c>
      <c r="AR371" s="219">
        <v>776771091.57844102</v>
      </c>
      <c r="AS371" s="219">
        <v>780552556.64875603</v>
      </c>
      <c r="AT371" s="219">
        <v>784408216.32535303</v>
      </c>
      <c r="AU371" s="219">
        <v>788152467.122033</v>
      </c>
      <c r="AV371" s="219">
        <v>791893093.612903</v>
      </c>
      <c r="AW371" s="219">
        <v>795655438.78588498</v>
      </c>
      <c r="AX371" s="219">
        <v>799444518.93256104</v>
      </c>
      <c r="AY371" s="219">
        <v>803120785.23857701</v>
      </c>
      <c r="AZ371" s="219">
        <v>807748208.80569994</v>
      </c>
      <c r="BA371" s="219">
        <v>807748208.80569994</v>
      </c>
      <c r="BB371" s="219">
        <v>809353401.12307894</v>
      </c>
      <c r="BC371" s="219">
        <v>812770237.71976697</v>
      </c>
      <c r="BD371" s="219">
        <v>816201360.69028699</v>
      </c>
      <c r="BE371" s="219">
        <v>819576533.65466297</v>
      </c>
      <c r="BF371" s="219">
        <v>822942758.44741297</v>
      </c>
      <c r="BG371" s="219">
        <v>826387499.75193095</v>
      </c>
      <c r="BH371" s="219">
        <v>829774611.66250598</v>
      </c>
      <c r="BI371" s="219">
        <v>833213577.21601903</v>
      </c>
      <c r="BJ371" s="219">
        <v>836855932.79259396</v>
      </c>
      <c r="BK371" s="219">
        <v>840485275.023826</v>
      </c>
      <c r="BL371" s="219">
        <v>844043605.45143998</v>
      </c>
      <c r="BM371" s="219">
        <v>848864469.03993499</v>
      </c>
      <c r="BN371" s="219">
        <v>848864469.03993499</v>
      </c>
      <c r="BO371" s="219">
        <v>852825883.76554406</v>
      </c>
      <c r="BP371" s="219">
        <v>858273983.42018795</v>
      </c>
      <c r="BQ371" s="219">
        <v>863816247.24594104</v>
      </c>
      <c r="BR371" s="219">
        <v>869389745.40565705</v>
      </c>
      <c r="BS371" s="219">
        <v>874950084.14725304</v>
      </c>
      <c r="BT371" s="219">
        <v>880587154.85485399</v>
      </c>
      <c r="BU371" s="219">
        <v>886158014.82727695</v>
      </c>
      <c r="BV371" s="219">
        <v>891723501.75286603</v>
      </c>
      <c r="BW371" s="219">
        <v>897331262.45764995</v>
      </c>
      <c r="BX371" s="219">
        <v>902858730.60806596</v>
      </c>
      <c r="BY371" s="219">
        <v>908388428.75683296</v>
      </c>
      <c r="BZ371" s="219">
        <v>914295552.77527106</v>
      </c>
      <c r="CA371" s="219">
        <v>914295552.77527106</v>
      </c>
      <c r="CB371" s="219">
        <v>919062202.501297</v>
      </c>
      <c r="CC371" s="219">
        <v>923773467.65790498</v>
      </c>
      <c r="CD371" s="219">
        <v>928559935.21954095</v>
      </c>
      <c r="CE371" s="219">
        <v>933306645.43452895</v>
      </c>
      <c r="CF371" s="219">
        <v>938012563.79371297</v>
      </c>
      <c r="CG371" s="219">
        <v>942823520.00505805</v>
      </c>
      <c r="CH371" s="219">
        <v>947539064.60465705</v>
      </c>
      <c r="CI371" s="219">
        <v>952281963.17840505</v>
      </c>
      <c r="CJ371" s="219">
        <v>957081800.80461597</v>
      </c>
      <c r="CK371" s="219">
        <v>961939707.703933</v>
      </c>
      <c r="CL371" s="219">
        <v>966717933.74210095</v>
      </c>
      <c r="CM371" s="219">
        <v>971578212.45868301</v>
      </c>
      <c r="CN371" s="219">
        <v>971578212.45868301</v>
      </c>
    </row>
    <row r="372" spans="1:92" x14ac:dyDescent="0.2">
      <c r="A372" s="224" t="s">
        <v>649</v>
      </c>
      <c r="B372" s="248"/>
      <c r="C372" s="248"/>
      <c r="D372" s="248"/>
      <c r="E372" s="248"/>
      <c r="F372" s="248"/>
      <c r="G372" s="248"/>
      <c r="H372" s="248"/>
      <c r="I372" s="248"/>
      <c r="J372" s="248"/>
      <c r="K372" s="248"/>
      <c r="L372" s="248"/>
      <c r="M372" s="248"/>
      <c r="N372" s="248"/>
      <c r="O372" s="248"/>
      <c r="P372" s="248"/>
      <c r="Q372" s="248"/>
      <c r="R372" s="248"/>
      <c r="S372" s="248"/>
      <c r="T372" s="248"/>
      <c r="U372" s="248"/>
      <c r="V372" s="248"/>
      <c r="W372" s="248"/>
      <c r="X372" s="248"/>
      <c r="Y372" s="248"/>
      <c r="Z372" s="248"/>
      <c r="AA372" s="248"/>
      <c r="AB372" s="219">
        <v>1198945.4419122599</v>
      </c>
      <c r="AC372" s="219">
        <v>1798418.1628683901</v>
      </c>
      <c r="AD372" s="219">
        <v>2397890.8838245198</v>
      </c>
      <c r="AE372" s="219">
        <v>2997363.6047806502</v>
      </c>
      <c r="AF372" s="219">
        <v>3596836.3257367802</v>
      </c>
      <c r="AG372" s="219">
        <v>4196309.0466929199</v>
      </c>
      <c r="AH372" s="219">
        <v>4795781.7676490499</v>
      </c>
      <c r="AI372" s="219">
        <v>5395254.4886051798</v>
      </c>
      <c r="AJ372" s="219">
        <v>5994727.2095613098</v>
      </c>
      <c r="AK372" s="219">
        <v>6594199.9305174397</v>
      </c>
      <c r="AL372" s="219">
        <v>7193672.6514735697</v>
      </c>
      <c r="AM372" s="219">
        <v>7793145.3724297099</v>
      </c>
      <c r="AN372" s="219">
        <v>7793145.3724297099</v>
      </c>
      <c r="AO372" s="219">
        <v>7793145.3724297099</v>
      </c>
      <c r="AP372" s="219">
        <v>7793145.3724297099</v>
      </c>
      <c r="AQ372" s="219">
        <v>7793145.3724297099</v>
      </c>
      <c r="AR372" s="219">
        <v>7793145.3724297099</v>
      </c>
      <c r="AS372" s="219">
        <v>7793145.3724297099</v>
      </c>
      <c r="AT372" s="219">
        <v>7793145.3724297099</v>
      </c>
      <c r="AU372" s="219">
        <v>7793145.3724297099</v>
      </c>
      <c r="AV372" s="219">
        <v>7793145.3724297099</v>
      </c>
      <c r="AW372" s="219">
        <v>7793145.3724297099</v>
      </c>
      <c r="AX372" s="219">
        <v>7793145.3724297099</v>
      </c>
      <c r="AY372" s="219">
        <v>7793145.3724297099</v>
      </c>
      <c r="AZ372" s="219">
        <v>7793145.3724297099</v>
      </c>
      <c r="BA372" s="219">
        <v>7793145.3724297099</v>
      </c>
      <c r="BB372" s="219">
        <v>7793145.3724297099</v>
      </c>
      <c r="BC372" s="219">
        <v>7793145.3724297099</v>
      </c>
      <c r="BD372" s="219">
        <v>7793145.3724297099</v>
      </c>
      <c r="BE372" s="219">
        <v>7793145.3724297099</v>
      </c>
      <c r="BF372" s="219">
        <v>7793145.3724297099</v>
      </c>
      <c r="BG372" s="219">
        <v>7793145.3724297099</v>
      </c>
      <c r="BH372" s="219">
        <v>7793145.3724297099</v>
      </c>
      <c r="BI372" s="219">
        <v>7793145.3724297099</v>
      </c>
      <c r="BJ372" s="219">
        <v>7793145.3724297099</v>
      </c>
      <c r="BK372" s="219">
        <v>7793145.3724297099</v>
      </c>
      <c r="BL372" s="219">
        <v>7793145.3724297099</v>
      </c>
      <c r="BM372" s="219">
        <v>7793145.3724297099</v>
      </c>
      <c r="BN372" s="219">
        <v>7793145.3724297099</v>
      </c>
      <c r="BO372" s="219">
        <v>7793145.3724297099</v>
      </c>
      <c r="BP372" s="219">
        <v>7793145.3724297099</v>
      </c>
      <c r="BQ372" s="219">
        <v>7793145.3724297099</v>
      </c>
      <c r="BR372" s="219">
        <v>7793145.3724297099</v>
      </c>
      <c r="BS372" s="219">
        <v>7793145.3724297099</v>
      </c>
      <c r="BT372" s="219">
        <v>7793145.3724297099</v>
      </c>
      <c r="BU372" s="219">
        <v>7793145.3724297099</v>
      </c>
      <c r="BV372" s="219">
        <v>7793145.3724297099</v>
      </c>
      <c r="BW372" s="219">
        <v>7793145.3724297099</v>
      </c>
      <c r="BX372" s="219">
        <v>7793145.3724297099</v>
      </c>
      <c r="BY372" s="219">
        <v>7793145.3724297099</v>
      </c>
      <c r="BZ372" s="219">
        <v>7793145.3724297099</v>
      </c>
      <c r="CA372" s="219">
        <v>7793145.3724297099</v>
      </c>
      <c r="CB372" s="219">
        <v>7793145.3724297099</v>
      </c>
      <c r="CC372" s="219">
        <v>7793145.3724297099</v>
      </c>
      <c r="CD372" s="219">
        <v>7793145.3724297099</v>
      </c>
      <c r="CE372" s="219">
        <v>7793145.3724297099</v>
      </c>
      <c r="CF372" s="219">
        <v>7793145.3724297099</v>
      </c>
      <c r="CG372" s="219">
        <v>7793145.3724297099</v>
      </c>
      <c r="CH372" s="219">
        <v>7793145.3724297099</v>
      </c>
      <c r="CI372" s="219">
        <v>7793145.3724297099</v>
      </c>
      <c r="CJ372" s="219">
        <v>7793145.3724297099</v>
      </c>
      <c r="CK372" s="219">
        <v>7793145.3724297099</v>
      </c>
      <c r="CL372" s="219">
        <v>7793145.3724297099</v>
      </c>
      <c r="CM372" s="219">
        <v>7793145.3724297099</v>
      </c>
      <c r="CN372" s="219">
        <v>7793145.3724297099</v>
      </c>
    </row>
    <row r="373" spans="1:92" x14ac:dyDescent="0.2">
      <c r="A373" s="224" t="s">
        <v>650</v>
      </c>
      <c r="B373" s="248"/>
      <c r="C373" s="248"/>
      <c r="D373" s="248"/>
      <c r="E373" s="248"/>
      <c r="F373" s="248"/>
      <c r="G373" s="248"/>
      <c r="H373" s="248"/>
      <c r="I373" s="248"/>
      <c r="J373" s="248"/>
      <c r="K373" s="248"/>
      <c r="L373" s="248"/>
      <c r="M373" s="248"/>
      <c r="N373" s="248"/>
      <c r="O373" s="248"/>
      <c r="P373" s="248"/>
      <c r="Q373" s="248"/>
      <c r="R373" s="248"/>
      <c r="S373" s="248"/>
      <c r="T373" s="248"/>
      <c r="U373" s="248"/>
      <c r="V373" s="248"/>
      <c r="W373" s="248"/>
      <c r="X373" s="248"/>
      <c r="Y373" s="248"/>
      <c r="Z373" s="248"/>
      <c r="AA373" s="248"/>
      <c r="AB373" s="219">
        <v>7980441387.03512</v>
      </c>
      <c r="AC373" s="219">
        <v>8036337614.4049397</v>
      </c>
      <c r="AD373" s="219">
        <v>8102587320.8054199</v>
      </c>
      <c r="AE373" s="219">
        <v>8168376612.03584</v>
      </c>
      <c r="AF373" s="219">
        <v>8233875514.3962002</v>
      </c>
      <c r="AG373" s="219">
        <v>8300769571.3416901</v>
      </c>
      <c r="AH373" s="219">
        <v>8365435060.0557899</v>
      </c>
      <c r="AI373" s="219">
        <v>8428245984.0731602</v>
      </c>
      <c r="AJ373" s="219">
        <v>8487837606.3872805</v>
      </c>
      <c r="AK373" s="219">
        <v>8546406246.9571199</v>
      </c>
      <c r="AL373" s="219">
        <v>8603790139.34865</v>
      </c>
      <c r="AM373" s="219">
        <v>8686898388.6919498</v>
      </c>
      <c r="AN373" s="219">
        <v>8686898388.6919498</v>
      </c>
      <c r="AO373" s="219">
        <v>8764064692.3938808</v>
      </c>
      <c r="AP373" s="219">
        <v>8839057822.0299892</v>
      </c>
      <c r="AQ373" s="219">
        <v>8917669478.9324799</v>
      </c>
      <c r="AR373" s="219">
        <v>8982473818.9020004</v>
      </c>
      <c r="AS373" s="219">
        <v>9047252857.4665203</v>
      </c>
      <c r="AT373" s="219">
        <v>9117040351.0732098</v>
      </c>
      <c r="AU373" s="219">
        <v>9182303922.6203804</v>
      </c>
      <c r="AV373" s="219">
        <v>9247201767.3867092</v>
      </c>
      <c r="AW373" s="219">
        <v>9314945804.6564598</v>
      </c>
      <c r="AX373" s="219">
        <v>9380618005.0794392</v>
      </c>
      <c r="AY373" s="219">
        <v>9446264084.2632599</v>
      </c>
      <c r="AZ373" s="219">
        <v>9552157946.3887806</v>
      </c>
      <c r="BA373" s="219">
        <v>9552157946.3887806</v>
      </c>
      <c r="BB373" s="219">
        <v>9632002333.9052792</v>
      </c>
      <c r="BC373" s="219">
        <v>9712352351.1040897</v>
      </c>
      <c r="BD373" s="219">
        <v>9795687460.3159809</v>
      </c>
      <c r="BE373" s="219">
        <v>9875852715.6022606</v>
      </c>
      <c r="BF373" s="219">
        <v>9956499159.8625107</v>
      </c>
      <c r="BG373" s="219">
        <v>10043753493.997</v>
      </c>
      <c r="BH373" s="219">
        <v>10125528411.7115</v>
      </c>
      <c r="BI373" s="219">
        <v>10207774293.8239</v>
      </c>
      <c r="BJ373" s="219">
        <v>10300090813.381701</v>
      </c>
      <c r="BK373" s="219">
        <v>10389628446.2344</v>
      </c>
      <c r="BL373" s="219">
        <v>10479263956.549801</v>
      </c>
      <c r="BM373" s="219">
        <v>10620466696.0119</v>
      </c>
      <c r="BN373" s="219">
        <v>10620466696.0119</v>
      </c>
      <c r="BO373" s="219">
        <v>10721883937.0513</v>
      </c>
      <c r="BP373" s="219">
        <v>10823501002.812799</v>
      </c>
      <c r="BQ373" s="219">
        <v>10927593820.744101</v>
      </c>
      <c r="BR373" s="219">
        <v>11029718968.365999</v>
      </c>
      <c r="BS373" s="219">
        <v>11131966912.651699</v>
      </c>
      <c r="BT373" s="219">
        <v>11239852511.1549</v>
      </c>
      <c r="BU373" s="219">
        <v>11341464606.053699</v>
      </c>
      <c r="BV373" s="219">
        <v>11443089940.197701</v>
      </c>
      <c r="BW373" s="219">
        <v>11547293106.5895</v>
      </c>
      <c r="BX373" s="219">
        <v>11641969126.1262</v>
      </c>
      <c r="BY373" s="219">
        <v>11736396017.993099</v>
      </c>
      <c r="BZ373" s="219">
        <v>11849548470.446501</v>
      </c>
      <c r="CA373" s="219">
        <v>11849548470.446501</v>
      </c>
      <c r="CB373" s="219">
        <v>11911233560.142</v>
      </c>
      <c r="CC373" s="219">
        <v>11973055509.9403</v>
      </c>
      <c r="CD373" s="219">
        <v>12046499480.2955</v>
      </c>
      <c r="CE373" s="219">
        <v>12118456405.717199</v>
      </c>
      <c r="CF373" s="219">
        <v>12190870504.7929</v>
      </c>
      <c r="CG373" s="219">
        <v>12269776068.213699</v>
      </c>
      <c r="CH373" s="219">
        <v>12343440831.6266</v>
      </c>
      <c r="CI373" s="219">
        <v>12417523345.7696</v>
      </c>
      <c r="CJ373" s="219">
        <v>12494475856.731001</v>
      </c>
      <c r="CK373" s="219">
        <v>12569328278.8855</v>
      </c>
      <c r="CL373" s="219">
        <v>12644224504.1947</v>
      </c>
      <c r="CM373" s="219">
        <v>12727380225.2787</v>
      </c>
      <c r="CN373" s="219">
        <v>12727380225.2787</v>
      </c>
    </row>
    <row r="374" spans="1:92" x14ac:dyDescent="0.2">
      <c r="A374" s="224" t="s">
        <v>651</v>
      </c>
      <c r="B374" s="248"/>
      <c r="C374" s="248"/>
      <c r="D374" s="248"/>
      <c r="E374" s="248"/>
      <c r="F374" s="248"/>
      <c r="G374" s="248"/>
      <c r="H374" s="248"/>
      <c r="I374" s="248"/>
      <c r="J374" s="248"/>
      <c r="K374" s="248"/>
      <c r="L374" s="248"/>
      <c r="M374" s="248"/>
      <c r="N374" s="248"/>
      <c r="O374" s="248"/>
      <c r="P374" s="248"/>
      <c r="Q374" s="248"/>
      <c r="R374" s="248"/>
      <c r="S374" s="248"/>
      <c r="T374" s="248"/>
      <c r="U374" s="248"/>
      <c r="V374" s="248"/>
      <c r="W374" s="248"/>
      <c r="X374" s="248"/>
      <c r="Y374" s="248"/>
      <c r="Z374" s="248"/>
      <c r="AA374" s="248"/>
      <c r="AB374" s="219">
        <v>9.3132257461547799E-7</v>
      </c>
      <c r="AC374" s="219">
        <v>9.3132257461547799E-7</v>
      </c>
      <c r="AD374" s="219">
        <v>1.86264514923095E-6</v>
      </c>
      <c r="AE374" s="219">
        <v>0</v>
      </c>
      <c r="AF374" s="219">
        <v>9.3132257461547799E-7</v>
      </c>
      <c r="AG374" s="219">
        <v>9.3132257461547799E-7</v>
      </c>
      <c r="AH374" s="219">
        <v>0</v>
      </c>
      <c r="AI374" s="219">
        <v>-3.7252902984619098E-6</v>
      </c>
      <c r="AJ374" s="219">
        <v>1.86264514923095E-6</v>
      </c>
      <c r="AK374" s="219">
        <v>1.86264514923095E-6</v>
      </c>
      <c r="AL374" s="219">
        <v>3.7252902984619098E-6</v>
      </c>
      <c r="AM374" s="219">
        <v>1.86264514923095E-6</v>
      </c>
      <c r="AN374" s="219">
        <v>1.86264514923095E-6</v>
      </c>
      <c r="AO374" s="219">
        <v>3.7252902984619098E-6</v>
      </c>
      <c r="AP374" s="219">
        <v>0</v>
      </c>
      <c r="AQ374" s="219">
        <v>0</v>
      </c>
      <c r="AR374" s="219">
        <v>-1.86264514923095E-6</v>
      </c>
      <c r="AS374" s="219">
        <v>0</v>
      </c>
      <c r="AT374" s="219">
        <v>0</v>
      </c>
      <c r="AU374" s="219">
        <v>3.7252902984619098E-6</v>
      </c>
      <c r="AV374" s="219">
        <v>0</v>
      </c>
      <c r="AW374" s="219">
        <v>1.86264514923095E-6</v>
      </c>
      <c r="AX374" s="219">
        <v>-3.7252902984619098E-6</v>
      </c>
      <c r="AY374" s="219">
        <v>0</v>
      </c>
      <c r="AZ374" s="219">
        <v>-1.86264514923095E-6</v>
      </c>
      <c r="BA374" s="219">
        <v>-1.86264514923095E-6</v>
      </c>
      <c r="BB374" s="219">
        <v>1.86264514923095E-6</v>
      </c>
      <c r="BC374" s="219">
        <v>1.86264514923095E-6</v>
      </c>
      <c r="BD374" s="219">
        <v>0</v>
      </c>
      <c r="BE374" s="219">
        <v>0</v>
      </c>
      <c r="BF374" s="219">
        <v>0</v>
      </c>
      <c r="BG374" s="219">
        <v>1.86264514923095E-6</v>
      </c>
      <c r="BH374" s="219">
        <v>0</v>
      </c>
      <c r="BI374" s="219">
        <v>1.86264514923095E-6</v>
      </c>
      <c r="BJ374" s="219">
        <v>0</v>
      </c>
      <c r="BK374" s="219">
        <v>1.86264514923095E-6</v>
      </c>
      <c r="BL374" s="219">
        <v>0</v>
      </c>
      <c r="BM374" s="219">
        <v>0</v>
      </c>
      <c r="BN374" s="219">
        <v>0</v>
      </c>
      <c r="BO374" s="219">
        <v>0</v>
      </c>
      <c r="BP374" s="219">
        <v>0</v>
      </c>
      <c r="BQ374" s="219">
        <v>0</v>
      </c>
      <c r="BR374" s="219">
        <v>1.86264514923095E-6</v>
      </c>
      <c r="BS374" s="219">
        <v>-5.5879354476928702E-6</v>
      </c>
      <c r="BT374" s="219">
        <v>0</v>
      </c>
      <c r="BU374" s="219">
        <v>0</v>
      </c>
      <c r="BV374" s="219">
        <v>-1.86264514923095E-6</v>
      </c>
      <c r="BW374" s="219">
        <v>-1.86264514923095E-6</v>
      </c>
      <c r="BX374" s="219">
        <v>0</v>
      </c>
      <c r="BY374" s="219">
        <v>0</v>
      </c>
      <c r="BZ374" s="219">
        <v>0</v>
      </c>
      <c r="CA374" s="219">
        <v>0</v>
      </c>
      <c r="CB374" s="219">
        <v>-1.86264514923095E-6</v>
      </c>
      <c r="CC374" s="219">
        <v>0</v>
      </c>
      <c r="CD374" s="219">
        <v>-1.86264514923095E-6</v>
      </c>
      <c r="CE374" s="219">
        <v>0</v>
      </c>
      <c r="CF374" s="219">
        <v>0</v>
      </c>
      <c r="CG374" s="219">
        <v>-1.86264514923095E-6</v>
      </c>
      <c r="CH374" s="219">
        <v>1.86264514923095E-6</v>
      </c>
      <c r="CI374" s="219">
        <v>0</v>
      </c>
      <c r="CJ374" s="219">
        <v>-1.86264514923095E-6</v>
      </c>
      <c r="CK374" s="219">
        <v>1.86264514923095E-6</v>
      </c>
      <c r="CL374" s="219">
        <v>0</v>
      </c>
      <c r="CM374" s="219">
        <v>-1.86264514923095E-6</v>
      </c>
      <c r="CN374" s="219">
        <v>-1.86264514923095E-6</v>
      </c>
    </row>
    <row r="375" spans="1:92" x14ac:dyDescent="0.2">
      <c r="A375" s="223" t="s">
        <v>652</v>
      </c>
      <c r="B375" s="248"/>
      <c r="C375" s="248"/>
      <c r="D375" s="248"/>
      <c r="E375" s="248"/>
      <c r="F375" s="248"/>
      <c r="G375" s="248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  <c r="T375" s="248"/>
      <c r="U375" s="248"/>
      <c r="V375" s="248"/>
      <c r="W375" s="248"/>
      <c r="X375" s="248"/>
      <c r="Y375" s="248"/>
      <c r="Z375" s="248"/>
      <c r="AA375" s="248"/>
      <c r="AB375" s="219"/>
      <c r="AC375" s="219"/>
      <c r="AD375" s="219"/>
      <c r="AE375" s="219"/>
      <c r="AF375" s="219"/>
      <c r="AG375" s="219"/>
      <c r="AH375" s="219"/>
      <c r="AI375" s="219"/>
      <c r="AJ375" s="219"/>
      <c r="AK375" s="219"/>
      <c r="AL375" s="219"/>
      <c r="AM375" s="219"/>
      <c r="AN375" s="219"/>
      <c r="AO375" s="219"/>
      <c r="AP375" s="219"/>
      <c r="AQ375" s="219"/>
      <c r="AR375" s="219"/>
      <c r="AS375" s="219"/>
      <c r="AT375" s="219"/>
      <c r="AU375" s="219"/>
      <c r="AV375" s="219"/>
      <c r="AW375" s="219"/>
      <c r="AX375" s="219"/>
      <c r="AY375" s="219"/>
      <c r="AZ375" s="219"/>
      <c r="BA375" s="219"/>
      <c r="BB375" s="219"/>
      <c r="BC375" s="219"/>
      <c r="BD375" s="219"/>
      <c r="BE375" s="219"/>
      <c r="BF375" s="219"/>
      <c r="BG375" s="219"/>
      <c r="BH375" s="219"/>
      <c r="BI375" s="219"/>
      <c r="BJ375" s="219"/>
      <c r="BK375" s="219"/>
      <c r="BL375" s="219"/>
      <c r="BM375" s="219"/>
      <c r="BN375" s="219"/>
      <c r="BO375" s="219"/>
      <c r="BP375" s="219"/>
      <c r="BQ375" s="219"/>
      <c r="BR375" s="219"/>
      <c r="BS375" s="219"/>
      <c r="BT375" s="219"/>
      <c r="BU375" s="219"/>
      <c r="BV375" s="219"/>
      <c r="BW375" s="219"/>
      <c r="BX375" s="219"/>
      <c r="BY375" s="219"/>
      <c r="BZ375" s="219"/>
      <c r="CA375" s="219"/>
      <c r="CB375" s="219"/>
      <c r="CC375" s="219"/>
      <c r="CD375" s="219"/>
      <c r="CE375" s="219"/>
      <c r="CF375" s="219"/>
      <c r="CG375" s="219"/>
      <c r="CH375" s="219"/>
      <c r="CI375" s="219"/>
      <c r="CJ375" s="219"/>
      <c r="CK375" s="219"/>
      <c r="CL375" s="219"/>
      <c r="CM375" s="219"/>
      <c r="CN375" s="219"/>
    </row>
    <row r="376" spans="1:92" s="254" customFormat="1" x14ac:dyDescent="0.2">
      <c r="A376" s="276" t="s">
        <v>653</v>
      </c>
      <c r="B376" s="248"/>
      <c r="C376" s="248"/>
      <c r="D376" s="248"/>
      <c r="E376" s="248"/>
      <c r="F376" s="248"/>
      <c r="G376" s="248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  <c r="T376" s="248"/>
      <c r="U376" s="248"/>
      <c r="V376" s="248"/>
      <c r="W376" s="248"/>
      <c r="X376" s="248"/>
      <c r="Y376" s="248"/>
      <c r="Z376" s="248"/>
      <c r="AA376" s="248"/>
      <c r="AB376" s="277">
        <v>0.53227796781617598</v>
      </c>
      <c r="AC376" s="277">
        <v>0.53276405317689501</v>
      </c>
      <c r="AD376" s="277">
        <v>0.53388468449342796</v>
      </c>
      <c r="AE376" s="277">
        <v>0.53493544053564002</v>
      </c>
      <c r="AF376" s="277">
        <v>0.53592300180812902</v>
      </c>
      <c r="AG376" s="277">
        <v>0.53696876734506005</v>
      </c>
      <c r="AH376" s="277">
        <v>0.53786461677762598</v>
      </c>
      <c r="AI376" s="277">
        <v>0.53864728414788599</v>
      </c>
      <c r="AJ376" s="277">
        <v>0.53953578160806803</v>
      </c>
      <c r="AK376" s="277">
        <v>0.54038554665744498</v>
      </c>
      <c r="AL376" s="277">
        <v>0.54128600916970004</v>
      </c>
      <c r="AM376" s="277">
        <v>0.54223336090884</v>
      </c>
      <c r="AN376" s="277">
        <v>0.54223336090884</v>
      </c>
      <c r="AO376" s="277">
        <v>0.54329701962958998</v>
      </c>
      <c r="AP376" s="277">
        <v>0.54412140207238702</v>
      </c>
      <c r="AQ376" s="277">
        <v>0.54507003860637104</v>
      </c>
      <c r="AR376" s="277">
        <v>0.54535948423859304</v>
      </c>
      <c r="AS376" s="277">
        <v>0.545647320837086</v>
      </c>
      <c r="AT376" s="277">
        <v>0.54598625340572005</v>
      </c>
      <c r="AU376" s="277">
        <v>0.546246077008811</v>
      </c>
      <c r="AV376" s="277">
        <v>0.54649899660065704</v>
      </c>
      <c r="AW376" s="277">
        <v>0.54687410513137202</v>
      </c>
      <c r="AX376" s="277">
        <v>0.54719761990231297</v>
      </c>
      <c r="AY376" s="277">
        <v>0.54755586891864105</v>
      </c>
      <c r="AZ376" s="277">
        <v>0.54794306506448698</v>
      </c>
      <c r="BA376" s="277">
        <v>0.54794306506448698</v>
      </c>
      <c r="BB376" s="277">
        <v>0.54805007219530499</v>
      </c>
      <c r="BC376" s="277">
        <v>0.54801823923092197</v>
      </c>
      <c r="BD376" s="277">
        <v>0.54803453628714704</v>
      </c>
      <c r="BE376" s="277">
        <v>0.54791919817625101</v>
      </c>
      <c r="BF376" s="277">
        <v>0.54780645794675897</v>
      </c>
      <c r="BG376" s="277">
        <v>0.54778685733148202</v>
      </c>
      <c r="BH376" s="277">
        <v>0.54768989076886698</v>
      </c>
      <c r="BI376" s="277">
        <v>0.54759232489752296</v>
      </c>
      <c r="BJ376" s="277">
        <v>0.54754198165017298</v>
      </c>
      <c r="BK376" s="277">
        <v>0.54738009185413905</v>
      </c>
      <c r="BL376" s="277">
        <v>0.54722651940082401</v>
      </c>
      <c r="BM376" s="277">
        <v>0.546753941158162</v>
      </c>
      <c r="BN376" s="277">
        <v>0.546753941158162</v>
      </c>
      <c r="BO376" s="277">
        <v>0.54625514413068399</v>
      </c>
      <c r="BP376" s="277">
        <v>0.54598568106862999</v>
      </c>
      <c r="BQ376" s="277">
        <v>0.54574769959092495</v>
      </c>
      <c r="BR376" s="277">
        <v>0.54546823729926297</v>
      </c>
      <c r="BS376" s="277">
        <v>0.54519477094293201</v>
      </c>
      <c r="BT376" s="277">
        <v>0.54496746004753105</v>
      </c>
      <c r="BU376" s="277">
        <v>0.54466162434656196</v>
      </c>
      <c r="BV376" s="277">
        <v>0.54436175397514097</v>
      </c>
      <c r="BW376" s="277">
        <v>0.54412353502820698</v>
      </c>
      <c r="BX376" s="277">
        <v>0.54384167963602004</v>
      </c>
      <c r="BY376" s="277">
        <v>0.543565425582474</v>
      </c>
      <c r="BZ376" s="277">
        <v>0.543301595382497</v>
      </c>
      <c r="CA376" s="277">
        <v>0.543301595382497</v>
      </c>
      <c r="CB376" s="277">
        <v>0.54328211404570104</v>
      </c>
      <c r="CC376" s="277">
        <v>0.54326453260899699</v>
      </c>
      <c r="CD376" s="277">
        <v>0.54361815427247395</v>
      </c>
      <c r="CE376" s="277">
        <v>0.54395188256446203</v>
      </c>
      <c r="CF376" s="277">
        <v>0.54429575345077497</v>
      </c>
      <c r="CG376" s="277">
        <v>0.54468063738306105</v>
      </c>
      <c r="CH376" s="277">
        <v>0.54503684450150203</v>
      </c>
      <c r="CI376" s="277">
        <v>0.54540041372244796</v>
      </c>
      <c r="CJ376" s="277">
        <v>0.54581764706940905</v>
      </c>
      <c r="CK376" s="277">
        <v>0.54618713866782498</v>
      </c>
      <c r="CL376" s="277">
        <v>0.54656916991893501</v>
      </c>
      <c r="CM376" s="277">
        <v>0.54698207200956706</v>
      </c>
      <c r="CN376" s="277">
        <v>0.54698207200956706</v>
      </c>
    </row>
    <row r="377" spans="1:92" s="254" customFormat="1" x14ac:dyDescent="0.2">
      <c r="A377" s="276" t="s">
        <v>654</v>
      </c>
      <c r="B377" s="248"/>
      <c r="C377" s="248"/>
      <c r="D377" s="248"/>
      <c r="E377" s="248"/>
      <c r="F377" s="248"/>
      <c r="G377" s="248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  <c r="T377" s="248"/>
      <c r="U377" s="248"/>
      <c r="V377" s="248"/>
      <c r="W377" s="248"/>
      <c r="X377" s="248"/>
      <c r="Y377" s="248"/>
      <c r="Z377" s="248"/>
      <c r="AA377" s="248"/>
      <c r="AB377" s="277">
        <v>0.251772071695541</v>
      </c>
      <c r="AC377" s="277">
        <v>0.25168205286683099</v>
      </c>
      <c r="AD377" s="277">
        <v>0.25128549152446</v>
      </c>
      <c r="AE377" s="277">
        <v>0.25093922339244001</v>
      </c>
      <c r="AF377" s="277">
        <v>0.25055726316620203</v>
      </c>
      <c r="AG377" s="277">
        <v>0.250111297056959</v>
      </c>
      <c r="AH377" s="277">
        <v>0.249782391606263</v>
      </c>
      <c r="AI377" s="277">
        <v>0.249406384686223</v>
      </c>
      <c r="AJ377" s="277">
        <v>0.24897892715683301</v>
      </c>
      <c r="AK377" s="277">
        <v>0.248573282048803</v>
      </c>
      <c r="AL377" s="277">
        <v>0.24811930356646</v>
      </c>
      <c r="AM377" s="277">
        <v>0.24798293171154701</v>
      </c>
      <c r="AN377" s="277">
        <v>0.24798293171154701</v>
      </c>
      <c r="AO377" s="277">
        <v>0.247955162994589</v>
      </c>
      <c r="AP377" s="277">
        <v>0.247879509274891</v>
      </c>
      <c r="AQ377" s="277">
        <v>0.24772872677378899</v>
      </c>
      <c r="AR377" s="277">
        <v>0.24796213039738399</v>
      </c>
      <c r="AS377" s="277">
        <v>0.24819571597798001</v>
      </c>
      <c r="AT377" s="277">
        <v>0.24840212202690401</v>
      </c>
      <c r="AU377" s="277">
        <v>0.248658850477423</v>
      </c>
      <c r="AV377" s="277">
        <v>0.24891032407549801</v>
      </c>
      <c r="AW377" s="277">
        <v>0.24907529651782601</v>
      </c>
      <c r="AX377" s="277">
        <v>0.24927625938968401</v>
      </c>
      <c r="AY377" s="277">
        <v>0.24944920808378099</v>
      </c>
      <c r="AZ377" s="277">
        <v>0.25026987558742703</v>
      </c>
      <c r="BA377" s="277">
        <v>0.25026987558742703</v>
      </c>
      <c r="BB377" s="277">
        <v>0.251167228071558</v>
      </c>
      <c r="BC377" s="277">
        <v>0.252001623936015</v>
      </c>
      <c r="BD377" s="277">
        <v>0.25278822223425401</v>
      </c>
      <c r="BE377" s="277">
        <v>0.25364800764722101</v>
      </c>
      <c r="BF377" s="277">
        <v>0.25449602775994701</v>
      </c>
      <c r="BG377" s="277">
        <v>0.25527534070433799</v>
      </c>
      <c r="BH377" s="277">
        <v>0.256081176781501</v>
      </c>
      <c r="BI377" s="277">
        <v>0.25687385540990898</v>
      </c>
      <c r="BJ377" s="277">
        <v>0.25773766000683201</v>
      </c>
      <c r="BK377" s="277">
        <v>0.25866015978580398</v>
      </c>
      <c r="BL377" s="277">
        <v>0.25956396865459702</v>
      </c>
      <c r="BM377" s="277">
        <v>0.26150618482675902</v>
      </c>
      <c r="BN377" s="277">
        <v>0.26150618482675902</v>
      </c>
      <c r="BO377" s="277">
        <v>0.26286429160414199</v>
      </c>
      <c r="BP377" s="277">
        <v>0.26384066433428199</v>
      </c>
      <c r="BQ377" s="277">
        <v>0.26477003720605202</v>
      </c>
      <c r="BR377" s="277">
        <v>0.265722825652487</v>
      </c>
      <c r="BS377" s="277">
        <v>0.26665857088962402</v>
      </c>
      <c r="BT377" s="277">
        <v>0.26754605931288999</v>
      </c>
      <c r="BU377" s="277">
        <v>0.26847313003513601</v>
      </c>
      <c r="BV377" s="277">
        <v>0.269383656648429</v>
      </c>
      <c r="BW377" s="277">
        <v>0.27022733036032298</v>
      </c>
      <c r="BX377" s="277">
        <v>0.27099033225907798</v>
      </c>
      <c r="BY377" s="277">
        <v>0.27173593491369002</v>
      </c>
      <c r="BZ377" s="277">
        <v>0.272647638851506</v>
      </c>
      <c r="CA377" s="277">
        <v>0.272647638851506</v>
      </c>
      <c r="CB377" s="277">
        <v>0.27267024258699601</v>
      </c>
      <c r="CC377" s="277">
        <v>0.272693677150112</v>
      </c>
      <c r="CD377" s="277">
        <v>0.272481917197891</v>
      </c>
      <c r="CE377" s="277">
        <v>0.272297374679561</v>
      </c>
      <c r="CF377" s="277">
        <v>0.272107690271365</v>
      </c>
      <c r="CG377" s="277">
        <v>0.271884633555179</v>
      </c>
      <c r="CH377" s="277">
        <v>0.27168619516701797</v>
      </c>
      <c r="CI377" s="277">
        <v>0.271480724346012</v>
      </c>
      <c r="CJ377" s="277">
        <v>0.27122513817527999</v>
      </c>
      <c r="CK377" s="277">
        <v>0.271008172251123</v>
      </c>
      <c r="CL377" s="277">
        <v>0.27078240628942601</v>
      </c>
      <c r="CM377" s="277">
        <v>0.270559315364022</v>
      </c>
      <c r="CN377" s="277">
        <v>0.270559315364022</v>
      </c>
    </row>
    <row r="378" spans="1:92" s="254" customFormat="1" x14ac:dyDescent="0.2">
      <c r="A378" s="276" t="s">
        <v>655</v>
      </c>
      <c r="B378" s="248"/>
      <c r="C378" s="248"/>
      <c r="D378" s="248"/>
      <c r="E378" s="248"/>
      <c r="F378" s="248"/>
      <c r="G378" s="248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  <c r="T378" s="248"/>
      <c r="U378" s="248"/>
      <c r="V378" s="248"/>
      <c r="W378" s="248"/>
      <c r="X378" s="248"/>
      <c r="Y378" s="248"/>
      <c r="Z378" s="248"/>
      <c r="AA378" s="248"/>
      <c r="AB378" s="277">
        <v>7.7117735233339799E-2</v>
      </c>
      <c r="AC378" s="277">
        <v>7.7081063272825198E-2</v>
      </c>
      <c r="AD378" s="277">
        <v>7.6940131044433202E-2</v>
      </c>
      <c r="AE378" s="277">
        <v>7.6766504489686097E-2</v>
      </c>
      <c r="AF378" s="277">
        <v>7.6633961807288001E-2</v>
      </c>
      <c r="AG378" s="277">
        <v>7.6453163587656206E-2</v>
      </c>
      <c r="AH378" s="277">
        <v>7.6281895058932195E-2</v>
      </c>
      <c r="AI378" s="277">
        <v>7.6228542426537205E-2</v>
      </c>
      <c r="AJ378" s="277">
        <v>7.60322792048478E-2</v>
      </c>
      <c r="AK378" s="277">
        <v>7.5805311941445394E-2</v>
      </c>
      <c r="AL378" s="277">
        <v>7.5549738746054695E-2</v>
      </c>
      <c r="AM378" s="277">
        <v>7.5083127611110204E-2</v>
      </c>
      <c r="AN378" s="277">
        <v>7.5083127611110204E-2</v>
      </c>
      <c r="AO378" s="277">
        <v>7.4616302854390096E-2</v>
      </c>
      <c r="AP378" s="277">
        <v>7.4177488276012005E-2</v>
      </c>
      <c r="AQ378" s="277">
        <v>7.3720884929987004E-2</v>
      </c>
      <c r="AR378" s="277">
        <v>7.3383386564914097E-2</v>
      </c>
      <c r="AS378" s="277">
        <v>7.30524638577877E-2</v>
      </c>
      <c r="AT378" s="277">
        <v>7.2722486796192407E-2</v>
      </c>
      <c r="AU378" s="277">
        <v>7.2414763378402303E-2</v>
      </c>
      <c r="AV378" s="277">
        <v>7.2113660466464696E-2</v>
      </c>
      <c r="AW378" s="277">
        <v>7.1796316697952806E-2</v>
      </c>
      <c r="AX378" s="277">
        <v>7.1497735677878205E-2</v>
      </c>
      <c r="AY378" s="277">
        <v>7.1203024126744202E-2</v>
      </c>
      <c r="AZ378" s="277">
        <v>7.0647857019138297E-2</v>
      </c>
      <c r="BA378" s="277">
        <v>7.0647857019138297E-2</v>
      </c>
      <c r="BB378" s="277">
        <v>7.0283939320402194E-2</v>
      </c>
      <c r="BC378" s="277">
        <v>6.9926824300073298E-2</v>
      </c>
      <c r="BD378" s="277">
        <v>6.9561438781807095E-2</v>
      </c>
      <c r="BE378" s="277">
        <v>6.9224993573533497E-2</v>
      </c>
      <c r="BF378" s="277">
        <v>6.8894213731868201E-2</v>
      </c>
      <c r="BG378" s="277">
        <v>6.8556066272795493E-2</v>
      </c>
      <c r="BH378" s="277">
        <v>6.8230197691130895E-2</v>
      </c>
      <c r="BI378" s="277">
        <v>6.7909247948295698E-2</v>
      </c>
      <c r="BJ378" s="277">
        <v>6.7532748985566896E-2</v>
      </c>
      <c r="BK378" s="277">
        <v>6.7181581122620904E-2</v>
      </c>
      <c r="BL378" s="277">
        <v>6.6838416714678703E-2</v>
      </c>
      <c r="BM378" s="277">
        <v>6.6210418766465495E-2</v>
      </c>
      <c r="BN378" s="277">
        <v>6.6210418766465495E-2</v>
      </c>
      <c r="BO378" s="277">
        <v>6.5816431188397306E-2</v>
      </c>
      <c r="BP378" s="277">
        <v>6.5430075810210694E-2</v>
      </c>
      <c r="BQ378" s="277">
        <v>6.5040816076045199E-2</v>
      </c>
      <c r="BR378" s="277">
        <v>6.4668716484098096E-2</v>
      </c>
      <c r="BS378" s="277">
        <v>6.4303895399343197E-2</v>
      </c>
      <c r="BT378" s="277">
        <v>6.3944080984536994E-2</v>
      </c>
      <c r="BU378" s="277">
        <v>6.3599461977419003E-2</v>
      </c>
      <c r="BV378" s="277">
        <v>6.3261025710636701E-2</v>
      </c>
      <c r="BW378" s="277">
        <v>6.2917414290085003E-2</v>
      </c>
      <c r="BX378" s="277">
        <v>6.2628808518266493E-2</v>
      </c>
      <c r="BY378" s="277">
        <v>6.2346135598977503E-2</v>
      </c>
      <c r="BZ378" s="277">
        <v>6.19987522899881E-2</v>
      </c>
      <c r="CA378" s="277">
        <v>6.19987522899881E-2</v>
      </c>
      <c r="CB378" s="277">
        <v>6.1899968714878802E-2</v>
      </c>
      <c r="CC378" s="277">
        <v>6.1802952246464697E-2</v>
      </c>
      <c r="CD378" s="277">
        <v>6.16518862043424E-2</v>
      </c>
      <c r="CE378" s="277">
        <v>6.1507947688966599E-2</v>
      </c>
      <c r="CF378" s="277">
        <v>6.1364582787955903E-2</v>
      </c>
      <c r="CG378" s="277">
        <v>6.1222661843956902E-2</v>
      </c>
      <c r="CH378" s="277">
        <v>6.10812350875568E-2</v>
      </c>
      <c r="CI378" s="277">
        <v>6.0939606873760599E-2</v>
      </c>
      <c r="CJ378" s="277">
        <v>6.0788861179043502E-2</v>
      </c>
      <c r="CK378" s="277">
        <v>6.0647498441369303E-2</v>
      </c>
      <c r="CL378" s="277">
        <v>6.0507567424020497E-2</v>
      </c>
      <c r="CM378" s="277">
        <v>6.0361334448156799E-2</v>
      </c>
      <c r="CN378" s="277">
        <v>6.0361334448156799E-2</v>
      </c>
    </row>
    <row r="379" spans="1:92" s="254" customFormat="1" x14ac:dyDescent="0.2">
      <c r="A379" s="276" t="s">
        <v>656</v>
      </c>
      <c r="B379" s="248"/>
      <c r="C379" s="248"/>
      <c r="D379" s="248"/>
      <c r="E379" s="248"/>
      <c r="F379" s="248"/>
      <c r="G379" s="248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  <c r="T379" s="248"/>
      <c r="U379" s="248"/>
      <c r="V379" s="248"/>
      <c r="W379" s="248"/>
      <c r="X379" s="248"/>
      <c r="Y379" s="248"/>
      <c r="Z379" s="248"/>
      <c r="AA379" s="248"/>
      <c r="AB379" s="277">
        <v>4.6369259026540897E-2</v>
      </c>
      <c r="AC379" s="277">
        <v>4.6245296317459002E-2</v>
      </c>
      <c r="AD379" s="277">
        <v>4.61236961598896E-2</v>
      </c>
      <c r="AE379" s="277">
        <v>4.6017055842153799E-2</v>
      </c>
      <c r="AF379" s="277">
        <v>4.5927358419121697E-2</v>
      </c>
      <c r="AG379" s="277">
        <v>4.5896370034758299E-2</v>
      </c>
      <c r="AH379" s="277">
        <v>4.5851552196351203E-2</v>
      </c>
      <c r="AI379" s="277">
        <v>4.58288534274632E-2</v>
      </c>
      <c r="AJ379" s="277">
        <v>4.5876050878856198E-2</v>
      </c>
      <c r="AK379" s="277">
        <v>4.5921989410106702E-2</v>
      </c>
      <c r="AL379" s="277">
        <v>4.5978000712511902E-2</v>
      </c>
      <c r="AM379" s="277">
        <v>4.5961481034829499E-2</v>
      </c>
      <c r="AN379" s="277">
        <v>4.5961481034829499E-2</v>
      </c>
      <c r="AO379" s="277">
        <v>4.5944850799194498E-2</v>
      </c>
      <c r="AP379" s="277">
        <v>4.59389538108489E-2</v>
      </c>
      <c r="AQ379" s="277">
        <v>4.5933189096626699E-2</v>
      </c>
      <c r="AR379" s="277">
        <v>4.5951105260571501E-2</v>
      </c>
      <c r="AS379" s="277">
        <v>4.5968026583312498E-2</v>
      </c>
      <c r="AT379" s="277">
        <v>4.59967548056371E-2</v>
      </c>
      <c r="AU379" s="277">
        <v>4.5997748941109098E-2</v>
      </c>
      <c r="AV379" s="277">
        <v>4.5998291659526902E-2</v>
      </c>
      <c r="AW379" s="277">
        <v>4.60005770143656E-2</v>
      </c>
      <c r="AX379" s="277">
        <v>4.5974602233735798E-2</v>
      </c>
      <c r="AY379" s="277">
        <v>4.5946963415140402E-2</v>
      </c>
      <c r="AZ379" s="277">
        <v>4.5761494092197097E-2</v>
      </c>
      <c r="BA379" s="277">
        <v>4.5761494092197097E-2</v>
      </c>
      <c r="BB379" s="277">
        <v>4.5662137853050698E-2</v>
      </c>
      <c r="BC379" s="277">
        <v>4.5566737764219101E-2</v>
      </c>
      <c r="BD379" s="277">
        <v>4.5497714058207801E-2</v>
      </c>
      <c r="BE379" s="277">
        <v>4.5430763535603297E-2</v>
      </c>
      <c r="BF379" s="277">
        <v>4.5366754192920397E-2</v>
      </c>
      <c r="BG379" s="277">
        <v>4.5327064385188701E-2</v>
      </c>
      <c r="BH379" s="277">
        <v>4.52803102991719E-2</v>
      </c>
      <c r="BI379" s="277">
        <v>4.5235727870901597E-2</v>
      </c>
      <c r="BJ379" s="277">
        <v>4.5183567502993197E-2</v>
      </c>
      <c r="BK379" s="277">
        <v>4.5131511172106203E-2</v>
      </c>
      <c r="BL379" s="277">
        <v>4.5083253416214601E-2</v>
      </c>
      <c r="BM379" s="277">
        <v>4.4868441101837797E-2</v>
      </c>
      <c r="BN379" s="277">
        <v>4.4868441101837797E-2</v>
      </c>
      <c r="BO379" s="277">
        <v>4.4796613470081202E-2</v>
      </c>
      <c r="BP379" s="277">
        <v>4.4726297080379403E-2</v>
      </c>
      <c r="BQ379" s="277">
        <v>4.4679204229205002E-2</v>
      </c>
      <c r="BR379" s="277">
        <v>4.4611186932931403E-2</v>
      </c>
      <c r="BS379" s="277">
        <v>4.4544716300101303E-2</v>
      </c>
      <c r="BT379" s="277">
        <v>4.4503969271224998E-2</v>
      </c>
      <c r="BU379" s="277">
        <v>4.4444291774431599E-2</v>
      </c>
      <c r="BV379" s="277">
        <v>4.4385718072843201E-2</v>
      </c>
      <c r="BW379" s="277">
        <v>4.4347600383044299E-2</v>
      </c>
      <c r="BX379" s="277">
        <v>4.4317714977451302E-2</v>
      </c>
      <c r="BY379" s="277">
        <v>4.4289223428920999E-2</v>
      </c>
      <c r="BZ379" s="277">
        <v>4.4235656131468799E-2</v>
      </c>
      <c r="CA379" s="277">
        <v>4.4235656131468799E-2</v>
      </c>
      <c r="CB379" s="277">
        <v>4.4334126358381701E-2</v>
      </c>
      <c r="CC379" s="277">
        <v>4.4433585003079298E-2</v>
      </c>
      <c r="CD379" s="277">
        <v>4.4519812467019797E-2</v>
      </c>
      <c r="CE379" s="277">
        <v>4.4584406960504003E-2</v>
      </c>
      <c r="CF379" s="277">
        <v>4.4648858420779099E-2</v>
      </c>
      <c r="CG379" s="277">
        <v>4.4735782394628699E-2</v>
      </c>
      <c r="CH379" s="277">
        <v>4.4799784921567498E-2</v>
      </c>
      <c r="CI379" s="277">
        <v>4.4863104178311103E-2</v>
      </c>
      <c r="CJ379" s="277">
        <v>4.4944230112356598E-2</v>
      </c>
      <c r="CK379" s="277">
        <v>4.50064605799569E-2</v>
      </c>
      <c r="CL379" s="277">
        <v>4.5069219527317302E-2</v>
      </c>
      <c r="CM379" s="277">
        <v>4.5147321431779602E-2</v>
      </c>
      <c r="CN379" s="277">
        <v>4.5147321431779602E-2</v>
      </c>
    </row>
    <row r="380" spans="1:92" s="254" customFormat="1" x14ac:dyDescent="0.2">
      <c r="A380" s="276" t="s">
        <v>657</v>
      </c>
      <c r="B380" s="248"/>
      <c r="C380" s="248"/>
      <c r="D380" s="248"/>
      <c r="E380" s="248"/>
      <c r="F380" s="248"/>
      <c r="G380" s="248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  <c r="T380" s="248"/>
      <c r="U380" s="248"/>
      <c r="V380" s="248"/>
      <c r="W380" s="248"/>
      <c r="X380" s="248"/>
      <c r="Y380" s="248"/>
      <c r="Z380" s="248"/>
      <c r="AA380" s="248"/>
      <c r="AB380" s="277">
        <v>9.2312730748462302E-2</v>
      </c>
      <c r="AC380" s="277">
        <v>9.2003748575848601E-2</v>
      </c>
      <c r="AD380" s="277">
        <v>9.1470055396488503E-2</v>
      </c>
      <c r="AE380" s="277">
        <v>9.0974828457020596E-2</v>
      </c>
      <c r="AF380" s="277">
        <v>9.0521580853998002E-2</v>
      </c>
      <c r="AG380" s="277">
        <v>9.0064869445041801E-2</v>
      </c>
      <c r="AH380" s="277">
        <v>8.9646258962850001E-2</v>
      </c>
      <c r="AI380" s="277">
        <v>8.9248795655453003E-2</v>
      </c>
      <c r="AJ380" s="277">
        <v>8.88706885425668E-2</v>
      </c>
      <c r="AK380" s="277">
        <v>8.8542294178074701E-2</v>
      </c>
      <c r="AL380" s="277">
        <v>8.8230842724259698E-2</v>
      </c>
      <c r="AM380" s="277">
        <v>8.7841983903530499E-2</v>
      </c>
      <c r="AN380" s="277">
        <v>8.7841983903530499E-2</v>
      </c>
      <c r="AO380" s="277">
        <v>8.7297447856543697E-2</v>
      </c>
      <c r="AP380" s="277">
        <v>8.7000975065419206E-2</v>
      </c>
      <c r="AQ380" s="277">
        <v>8.6673261264388304E-2</v>
      </c>
      <c r="AR380" s="277">
        <v>8.6476298983901995E-2</v>
      </c>
      <c r="AS380" s="277">
        <v>8.6275090234112395E-2</v>
      </c>
      <c r="AT380" s="277">
        <v>8.6037594012953605E-2</v>
      </c>
      <c r="AU380" s="277">
        <v>8.58338466863897E-2</v>
      </c>
      <c r="AV380" s="277">
        <v>8.5635970051586102E-2</v>
      </c>
      <c r="AW380" s="277">
        <v>8.5417076542532694E-2</v>
      </c>
      <c r="AX380" s="277">
        <v>8.5223011799401199E-2</v>
      </c>
      <c r="AY380" s="277">
        <v>8.5019937837278306E-2</v>
      </c>
      <c r="AZ380" s="277">
        <v>8.4561856424397897E-2</v>
      </c>
      <c r="BA380" s="277">
        <v>8.4561856424397897E-2</v>
      </c>
      <c r="BB380" s="277">
        <v>8.4027533742812993E-2</v>
      </c>
      <c r="BC380" s="277">
        <v>8.3684179520872898E-2</v>
      </c>
      <c r="BD380" s="277">
        <v>8.3322519628852898E-2</v>
      </c>
      <c r="BE380" s="277">
        <v>8.2987925929663101E-2</v>
      </c>
      <c r="BF380" s="277">
        <v>8.2653826935970606E-2</v>
      </c>
      <c r="BG380" s="277">
        <v>8.2278751688384999E-2</v>
      </c>
      <c r="BH380" s="277">
        <v>8.1948771256496605E-2</v>
      </c>
      <c r="BI380" s="277">
        <v>8.1625391905475506E-2</v>
      </c>
      <c r="BJ380" s="277">
        <v>8.1247432469756894E-2</v>
      </c>
      <c r="BK380" s="277">
        <v>8.08965671268492E-2</v>
      </c>
      <c r="BL380" s="277">
        <v>8.0544168841542696E-2</v>
      </c>
      <c r="BM380" s="277">
        <v>7.9927228561310806E-2</v>
      </c>
      <c r="BN380" s="277">
        <v>7.9927228561310806E-2</v>
      </c>
      <c r="BO380" s="277">
        <v>7.95406748265996E-2</v>
      </c>
      <c r="BP380" s="277">
        <v>7.9297260950698001E-2</v>
      </c>
      <c r="BQ380" s="277">
        <v>7.9049080832977001E-2</v>
      </c>
      <c r="BR380" s="277">
        <v>7.88224747973294E-2</v>
      </c>
      <c r="BS380" s="277">
        <v>7.8597977429563495E-2</v>
      </c>
      <c r="BT380" s="277">
        <v>7.8345080950209894E-2</v>
      </c>
      <c r="BU380" s="277">
        <v>7.8134354389667399E-2</v>
      </c>
      <c r="BV380" s="277">
        <v>7.7926810539204402E-2</v>
      </c>
      <c r="BW380" s="277">
        <v>7.7709230568121901E-2</v>
      </c>
      <c r="BX380" s="277">
        <v>7.7552063643762895E-2</v>
      </c>
      <c r="BY380" s="277">
        <v>7.7399265273954396E-2</v>
      </c>
      <c r="BZ380" s="277">
        <v>7.7158682886151506E-2</v>
      </c>
      <c r="CA380" s="277">
        <v>7.7158682886151506E-2</v>
      </c>
      <c r="CB380" s="277">
        <v>7.7159279755600593E-2</v>
      </c>
      <c r="CC380" s="277">
        <v>7.7154362718101999E-2</v>
      </c>
      <c r="CD380" s="277">
        <v>7.7081307871916305E-2</v>
      </c>
      <c r="CE380" s="277">
        <v>7.7015307411116299E-2</v>
      </c>
      <c r="CF380" s="277">
        <v>7.6943854290382696E-2</v>
      </c>
      <c r="CG380" s="277">
        <v>7.6841135059306204E-2</v>
      </c>
      <c r="CH380" s="277">
        <v>7.6764581086405895E-2</v>
      </c>
      <c r="CI380" s="277">
        <v>7.6688558310850793E-2</v>
      </c>
      <c r="CJ380" s="277">
        <v>7.6600396189409795E-2</v>
      </c>
      <c r="CK380" s="277">
        <v>7.6530717183975097E-2</v>
      </c>
      <c r="CL380" s="277">
        <v>7.6455296520667598E-2</v>
      </c>
      <c r="CM380" s="277">
        <v>7.6337643353261805E-2</v>
      </c>
      <c r="CN380" s="277">
        <v>7.6337643353261805E-2</v>
      </c>
    </row>
    <row r="381" spans="1:92" s="254" customFormat="1" x14ac:dyDescent="0.2">
      <c r="A381" s="276" t="s">
        <v>658</v>
      </c>
      <c r="B381" s="248"/>
      <c r="C381" s="248"/>
      <c r="D381" s="248"/>
      <c r="E381" s="248"/>
      <c r="F381" s="248"/>
      <c r="G381" s="248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  <c r="T381" s="248"/>
      <c r="U381" s="248"/>
      <c r="V381" s="248"/>
      <c r="W381" s="248"/>
      <c r="X381" s="248"/>
      <c r="Y381" s="248"/>
      <c r="Z381" s="248"/>
      <c r="AA381" s="248"/>
      <c r="AB381" s="277">
        <v>1.50235479939749E-4</v>
      </c>
      <c r="AC381" s="277">
        <v>2.23785790139624E-4</v>
      </c>
      <c r="AD381" s="277">
        <v>2.9594138130018498E-4</v>
      </c>
      <c r="AE381" s="277">
        <v>3.6694728305795003E-4</v>
      </c>
      <c r="AF381" s="277">
        <v>4.3683394526041098E-4</v>
      </c>
      <c r="AG381" s="277">
        <v>5.0553253052351005E-4</v>
      </c>
      <c r="AH381" s="277">
        <v>5.7328539797630803E-4</v>
      </c>
      <c r="AI381" s="277">
        <v>6.4013965643629504E-4</v>
      </c>
      <c r="AJ381" s="277">
        <v>7.0627260882679299E-4</v>
      </c>
      <c r="AK381" s="277">
        <v>7.7157576412486195E-4</v>
      </c>
      <c r="AL381" s="277">
        <v>8.3610508101237505E-4</v>
      </c>
      <c r="AM381" s="277">
        <v>8.9711483014171401E-4</v>
      </c>
      <c r="AN381" s="277">
        <v>8.9711483014171401E-4</v>
      </c>
      <c r="AO381" s="277">
        <v>8.8921586569222705E-4</v>
      </c>
      <c r="AP381" s="277">
        <v>8.8167150044052105E-4</v>
      </c>
      <c r="AQ381" s="277">
        <v>8.7389932883704595E-4</v>
      </c>
      <c r="AR381" s="277">
        <v>8.6759455463487499E-4</v>
      </c>
      <c r="AS381" s="277">
        <v>8.6138250971930902E-4</v>
      </c>
      <c r="AT381" s="277">
        <v>8.5478895259165203E-4</v>
      </c>
      <c r="AU381" s="277">
        <v>8.4871350786282305E-4</v>
      </c>
      <c r="AV381" s="277">
        <v>8.4275714626610401E-4</v>
      </c>
      <c r="AW381" s="277">
        <v>8.3662809595027102E-4</v>
      </c>
      <c r="AX381" s="277">
        <v>8.3077099698653596E-4</v>
      </c>
      <c r="AY381" s="277">
        <v>8.2499761841429704E-4</v>
      </c>
      <c r="AZ381" s="277">
        <v>8.1585181235156702E-4</v>
      </c>
      <c r="BA381" s="277">
        <v>8.1585181235156702E-4</v>
      </c>
      <c r="BB381" s="277">
        <v>8.0908881687012505E-4</v>
      </c>
      <c r="BC381" s="277">
        <v>8.0239524789726003E-4</v>
      </c>
      <c r="BD381" s="277">
        <v>7.9556900973015796E-4</v>
      </c>
      <c r="BE381" s="277">
        <v>7.8911113772664801E-4</v>
      </c>
      <c r="BF381" s="277">
        <v>7.8271943253368495E-4</v>
      </c>
      <c r="BG381" s="277">
        <v>7.7591961780897197E-4</v>
      </c>
      <c r="BH381" s="277">
        <v>7.6965320283096396E-4</v>
      </c>
      <c r="BI381" s="277">
        <v>7.63451967893218E-4</v>
      </c>
      <c r="BJ381" s="277">
        <v>7.5660938467697603E-4</v>
      </c>
      <c r="BK381" s="277">
        <v>7.5008893847923995E-4</v>
      </c>
      <c r="BL381" s="277">
        <v>7.4367297214216995E-4</v>
      </c>
      <c r="BM381" s="277">
        <v>7.3378558546359301E-4</v>
      </c>
      <c r="BN381" s="277">
        <v>7.3378558546359301E-4</v>
      </c>
      <c r="BO381" s="277">
        <v>7.26844780094952E-4</v>
      </c>
      <c r="BP381" s="277">
        <v>7.2002075579837195E-4</v>
      </c>
      <c r="BQ381" s="277">
        <v>7.13162064793788E-4</v>
      </c>
      <c r="BR381" s="277">
        <v>7.0655883389059702E-4</v>
      </c>
      <c r="BS381" s="277">
        <v>7.0006903843494001E-4</v>
      </c>
      <c r="BT381" s="277">
        <v>6.9334943360648503E-4</v>
      </c>
      <c r="BU381" s="277">
        <v>6.8713747678319397E-4</v>
      </c>
      <c r="BV381" s="277">
        <v>6.8103505374484796E-4</v>
      </c>
      <c r="BW381" s="277">
        <v>6.7488937021807399E-4</v>
      </c>
      <c r="BX381" s="277">
        <v>6.6940096542094101E-4</v>
      </c>
      <c r="BY381" s="277">
        <v>6.6401520198210596E-4</v>
      </c>
      <c r="BZ381" s="277">
        <v>6.5767445838685096E-4</v>
      </c>
      <c r="CA381" s="277">
        <v>6.5767445838685096E-4</v>
      </c>
      <c r="CB381" s="277">
        <v>6.5426853844152005E-4</v>
      </c>
      <c r="CC381" s="277">
        <v>6.5089027324392304E-4</v>
      </c>
      <c r="CD381" s="277">
        <v>6.4692198635603196E-4</v>
      </c>
      <c r="CE381" s="277">
        <v>6.4308069538897901E-4</v>
      </c>
      <c r="CF381" s="277">
        <v>6.3926077874141597E-4</v>
      </c>
      <c r="CG381" s="277">
        <v>6.3514976386722403E-4</v>
      </c>
      <c r="CH381" s="277">
        <v>6.3135923594836996E-4</v>
      </c>
      <c r="CI381" s="277">
        <v>6.2759256861672505E-4</v>
      </c>
      <c r="CJ381" s="277">
        <v>6.2372727450038198E-4</v>
      </c>
      <c r="CK381" s="277">
        <v>6.2001287574936698E-4</v>
      </c>
      <c r="CL381" s="277">
        <v>6.1634031963322901E-4</v>
      </c>
      <c r="CM381" s="277">
        <v>6.1231339321121301E-4</v>
      </c>
      <c r="CN381" s="277">
        <v>6.1231339321121301E-4</v>
      </c>
    </row>
    <row r="382" spans="1:92" s="254" customFormat="1" x14ac:dyDescent="0.2">
      <c r="A382" s="276" t="s">
        <v>659</v>
      </c>
      <c r="B382" s="248"/>
      <c r="C382" s="248"/>
      <c r="D382" s="248"/>
      <c r="E382" s="248"/>
      <c r="F382" s="248"/>
      <c r="G382" s="248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  <c r="T382" s="248"/>
      <c r="U382" s="248"/>
      <c r="V382" s="248"/>
      <c r="W382" s="248"/>
      <c r="X382" s="248"/>
      <c r="Y382" s="248"/>
      <c r="Z382" s="248"/>
      <c r="AA382" s="248"/>
      <c r="AB382" s="277">
        <v>1</v>
      </c>
      <c r="AC382" s="277">
        <v>1</v>
      </c>
      <c r="AD382" s="277">
        <v>0.999999999999999</v>
      </c>
      <c r="AE382" s="277">
        <v>1</v>
      </c>
      <c r="AF382" s="277">
        <v>1</v>
      </c>
      <c r="AG382" s="277">
        <v>1</v>
      </c>
      <c r="AH382" s="277">
        <v>1</v>
      </c>
      <c r="AI382" s="277">
        <v>0.999999999999999</v>
      </c>
      <c r="AJ382" s="277">
        <v>1</v>
      </c>
      <c r="AK382" s="277">
        <v>1</v>
      </c>
      <c r="AL382" s="277">
        <v>1</v>
      </c>
      <c r="AM382" s="277">
        <v>1</v>
      </c>
      <c r="AN382" s="277">
        <v>1</v>
      </c>
      <c r="AO382" s="277">
        <v>1</v>
      </c>
      <c r="AP382" s="277">
        <v>0.999999999999999</v>
      </c>
      <c r="AQ382" s="277">
        <v>1</v>
      </c>
      <c r="AR382" s="277">
        <v>0.999999999999999</v>
      </c>
      <c r="AS382" s="277">
        <v>1</v>
      </c>
      <c r="AT382" s="277">
        <v>1</v>
      </c>
      <c r="AU382" s="277">
        <v>1</v>
      </c>
      <c r="AV382" s="277">
        <v>1</v>
      </c>
      <c r="AW382" s="277">
        <v>1</v>
      </c>
      <c r="AX382" s="277">
        <v>1</v>
      </c>
      <c r="AY382" s="277">
        <v>1</v>
      </c>
      <c r="AZ382" s="277">
        <v>1</v>
      </c>
      <c r="BA382" s="277">
        <v>1</v>
      </c>
      <c r="BB382" s="277">
        <v>1</v>
      </c>
      <c r="BC382" s="277">
        <v>1</v>
      </c>
      <c r="BD382" s="277">
        <v>1</v>
      </c>
      <c r="BE382" s="277">
        <v>0.999999999999999</v>
      </c>
      <c r="BF382" s="277">
        <v>1</v>
      </c>
      <c r="BG382" s="277">
        <v>1</v>
      </c>
      <c r="BH382" s="277">
        <v>0.999999999999999</v>
      </c>
      <c r="BI382" s="277">
        <v>0.999999999999999</v>
      </c>
      <c r="BJ382" s="277">
        <v>1</v>
      </c>
      <c r="BK382" s="277">
        <v>1</v>
      </c>
      <c r="BL382" s="277">
        <v>1</v>
      </c>
      <c r="BM382" s="277">
        <v>1</v>
      </c>
      <c r="BN382" s="277">
        <v>1</v>
      </c>
      <c r="BO382" s="277">
        <v>1</v>
      </c>
      <c r="BP382" s="277">
        <v>1</v>
      </c>
      <c r="BQ382" s="277">
        <v>0.999999999999999</v>
      </c>
      <c r="BR382" s="277">
        <v>1</v>
      </c>
      <c r="BS382" s="277">
        <v>0.999999999999999</v>
      </c>
      <c r="BT382" s="277">
        <v>1</v>
      </c>
      <c r="BU382" s="277">
        <v>1</v>
      </c>
      <c r="BV382" s="277">
        <v>0.999999999999999</v>
      </c>
      <c r="BW382" s="277">
        <v>1</v>
      </c>
      <c r="BX382" s="277">
        <v>0.999999999999999</v>
      </c>
      <c r="BY382" s="277">
        <v>1</v>
      </c>
      <c r="BZ382" s="277">
        <v>0.999999999999999</v>
      </c>
      <c r="CA382" s="277">
        <v>0.999999999999999</v>
      </c>
      <c r="CB382" s="277">
        <v>1</v>
      </c>
      <c r="CC382" s="277">
        <v>0.999999999999999</v>
      </c>
      <c r="CD382" s="277">
        <v>1</v>
      </c>
      <c r="CE382" s="277">
        <v>1</v>
      </c>
      <c r="CF382" s="277">
        <v>1</v>
      </c>
      <c r="CG382" s="277">
        <v>1</v>
      </c>
      <c r="CH382" s="277">
        <v>0.999999999999999</v>
      </c>
      <c r="CI382" s="277">
        <v>1</v>
      </c>
      <c r="CJ382" s="277">
        <v>1</v>
      </c>
      <c r="CK382" s="277">
        <v>1</v>
      </c>
      <c r="CL382" s="277">
        <v>0.999999999999999</v>
      </c>
      <c r="CM382" s="277">
        <v>0.999999999999999</v>
      </c>
      <c r="CN382" s="277">
        <v>0.999999999999999</v>
      </c>
    </row>
    <row r="383" spans="1:92" x14ac:dyDescent="0.2">
      <c r="A383" s="223" t="s">
        <v>660</v>
      </c>
      <c r="B383" s="248"/>
      <c r="C383" s="248"/>
      <c r="D383" s="248"/>
      <c r="E383" s="248"/>
      <c r="F383" s="248"/>
      <c r="G383" s="248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  <c r="T383" s="248"/>
      <c r="U383" s="248"/>
      <c r="V383" s="248"/>
      <c r="W383" s="248"/>
      <c r="X383" s="248"/>
      <c r="Y383" s="248"/>
      <c r="Z383" s="248"/>
      <c r="AA383" s="248"/>
      <c r="AB383" s="219"/>
      <c r="AC383" s="219"/>
      <c r="AD383" s="219"/>
      <c r="AE383" s="219"/>
      <c r="AF383" s="219"/>
      <c r="AG383" s="219"/>
      <c r="AH383" s="219"/>
      <c r="AI383" s="219"/>
      <c r="AJ383" s="219"/>
      <c r="AK383" s="219"/>
      <c r="AL383" s="219"/>
      <c r="AM383" s="219"/>
      <c r="AN383" s="219"/>
      <c r="AO383" s="219"/>
      <c r="AP383" s="219"/>
      <c r="AQ383" s="219"/>
      <c r="AR383" s="219"/>
      <c r="AS383" s="219"/>
      <c r="AT383" s="219"/>
      <c r="AU383" s="219"/>
      <c r="AV383" s="219"/>
      <c r="AW383" s="219"/>
      <c r="AX383" s="219"/>
      <c r="AY383" s="219"/>
      <c r="AZ383" s="219"/>
      <c r="BA383" s="219"/>
      <c r="BB383" s="219"/>
      <c r="BC383" s="219"/>
      <c r="BD383" s="219"/>
      <c r="BE383" s="219"/>
      <c r="BF383" s="219"/>
      <c r="BG383" s="219"/>
      <c r="BH383" s="219"/>
      <c r="BI383" s="219"/>
      <c r="BJ383" s="219"/>
      <c r="BK383" s="219"/>
      <c r="BL383" s="219"/>
      <c r="BM383" s="219"/>
      <c r="BN383" s="219"/>
      <c r="BO383" s="219"/>
      <c r="BP383" s="219"/>
      <c r="BQ383" s="219"/>
      <c r="BR383" s="219"/>
      <c r="BS383" s="219"/>
      <c r="BT383" s="219"/>
      <c r="BU383" s="219"/>
      <c r="BV383" s="219"/>
      <c r="BW383" s="219"/>
      <c r="BX383" s="219"/>
      <c r="BY383" s="219"/>
      <c r="BZ383" s="219"/>
      <c r="CA383" s="219"/>
      <c r="CB383" s="219"/>
      <c r="CC383" s="219"/>
      <c r="CD383" s="219"/>
      <c r="CE383" s="219"/>
      <c r="CF383" s="219"/>
      <c r="CG383" s="219"/>
      <c r="CH383" s="219"/>
      <c r="CI383" s="219"/>
      <c r="CJ383" s="219"/>
      <c r="CK383" s="219"/>
      <c r="CL383" s="219"/>
      <c r="CM383" s="219"/>
      <c r="CN383" s="219"/>
    </row>
    <row r="384" spans="1:92" s="254" customFormat="1" x14ac:dyDescent="0.2">
      <c r="A384" s="276" t="s">
        <v>661</v>
      </c>
      <c r="B384" s="248"/>
      <c r="C384" s="248"/>
      <c r="D384" s="248"/>
      <c r="E384" s="248"/>
      <c r="F384" s="248"/>
      <c r="G384" s="248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  <c r="T384" s="248"/>
      <c r="U384" s="248"/>
      <c r="V384" s="248"/>
      <c r="W384" s="248"/>
      <c r="X384" s="248"/>
      <c r="Y384" s="248"/>
      <c r="Z384" s="248"/>
      <c r="AA384" s="248"/>
      <c r="AB384" s="277">
        <v>0.67888264905599904</v>
      </c>
      <c r="AC384" s="277">
        <v>0.67915953571856702</v>
      </c>
      <c r="AD384" s="277">
        <v>0.67996047328377496</v>
      </c>
      <c r="AE384" s="277">
        <v>0.68068798383426998</v>
      </c>
      <c r="AF384" s="277">
        <v>0.68141951638878095</v>
      </c>
      <c r="AG384" s="277">
        <v>0.68222890101151201</v>
      </c>
      <c r="AH384" s="277">
        <v>0.682875210662232</v>
      </c>
      <c r="AI384" s="277">
        <v>0.68351599066189295</v>
      </c>
      <c r="AJ384" s="277">
        <v>0.68424314170775002</v>
      </c>
      <c r="AK384" s="277">
        <v>0.684935039694759</v>
      </c>
      <c r="AL384" s="277">
        <v>0.68568832820942904</v>
      </c>
      <c r="AM384" s="277">
        <v>0.68618347403439806</v>
      </c>
      <c r="AN384" s="277">
        <v>0.68618347403439806</v>
      </c>
      <c r="AO384" s="277">
        <v>0.68662941039574898</v>
      </c>
      <c r="AP384" s="277">
        <v>0.68702118176452398</v>
      </c>
      <c r="AQ384" s="277">
        <v>0.68752634641780797</v>
      </c>
      <c r="AR384" s="277">
        <v>0.68743807577817695</v>
      </c>
      <c r="AS384" s="277">
        <v>0.68734913015833299</v>
      </c>
      <c r="AT384" s="277">
        <v>0.68730393128974898</v>
      </c>
      <c r="AU384" s="277">
        <v>0.68718416268500204</v>
      </c>
      <c r="AV384" s="277">
        <v>0.68706637248868596</v>
      </c>
      <c r="AW384" s="277">
        <v>0.68707144448912805</v>
      </c>
      <c r="AX384" s="277">
        <v>0.68702519207375501</v>
      </c>
      <c r="AY384" s="277">
        <v>0.68701678912514197</v>
      </c>
      <c r="AZ384" s="277">
        <v>0.68646226734556803</v>
      </c>
      <c r="BA384" s="277">
        <v>0.68646226734556803</v>
      </c>
      <c r="BB384" s="277">
        <v>0.68573349452308796</v>
      </c>
      <c r="BC384" s="277">
        <v>0.68500579105817605</v>
      </c>
      <c r="BD384" s="277">
        <v>0.68433936280608398</v>
      </c>
      <c r="BE384" s="277">
        <v>0.68355989890249802</v>
      </c>
      <c r="BF384" s="277">
        <v>0.68279292125615798</v>
      </c>
      <c r="BG384" s="277">
        <v>0.68212257863873205</v>
      </c>
      <c r="BH384" s="277">
        <v>0.68140035500163798</v>
      </c>
      <c r="BI384" s="277">
        <v>0.68069029911022005</v>
      </c>
      <c r="BJ384" s="277">
        <v>0.67994017646281002</v>
      </c>
      <c r="BK384" s="277">
        <v>0.67909771347083103</v>
      </c>
      <c r="BL384" s="277">
        <v>0.67827586901747505</v>
      </c>
      <c r="BM384" s="277">
        <v>0.67645789218156005</v>
      </c>
      <c r="BN384" s="277">
        <v>0.67645789218156005</v>
      </c>
      <c r="BO384" s="277">
        <v>0.67512300410209003</v>
      </c>
      <c r="BP384" s="277">
        <v>0.67420093723548302</v>
      </c>
      <c r="BQ384" s="277">
        <v>0.673332210776316</v>
      </c>
      <c r="BR384" s="277">
        <v>0.67242880526126703</v>
      </c>
      <c r="BS384" s="277">
        <v>0.67154342151538204</v>
      </c>
      <c r="BT384" s="277">
        <v>0.67071802137705705</v>
      </c>
      <c r="BU384" s="277">
        <v>0.66982947341946797</v>
      </c>
      <c r="BV384" s="277">
        <v>0.66895830915715804</v>
      </c>
      <c r="BW384" s="277">
        <v>0.66816842488231798</v>
      </c>
      <c r="BX384" s="277">
        <v>0.66742797496526696</v>
      </c>
      <c r="BY384" s="277">
        <v>0.66670491663558495</v>
      </c>
      <c r="BZ384" s="277">
        <v>0.66585220328386896</v>
      </c>
      <c r="CA384" s="277">
        <v>0.66585220328386896</v>
      </c>
      <c r="CB384" s="277">
        <v>0.66582577969103196</v>
      </c>
      <c r="CC384" s="277">
        <v>0.66579945653023298</v>
      </c>
      <c r="CD384" s="277">
        <v>0.66611702813974605</v>
      </c>
      <c r="CE384" s="277">
        <v>0.66640413787457098</v>
      </c>
      <c r="CF384" s="277">
        <v>0.66669948251225597</v>
      </c>
      <c r="CG384" s="277">
        <v>0.66703870072409299</v>
      </c>
      <c r="CH384" s="277">
        <v>0.66734598882224905</v>
      </c>
      <c r="CI384" s="277">
        <v>0.66766190123089697</v>
      </c>
      <c r="CJ384" s="277">
        <v>0.66804047098457198</v>
      </c>
      <c r="CK384" s="277">
        <v>0.66836793037105102</v>
      </c>
      <c r="CL384" s="277">
        <v>0.66870754988255099</v>
      </c>
      <c r="CM384" s="277">
        <v>0.66905734738003397</v>
      </c>
      <c r="CN384" s="277">
        <v>0.66905734738003397</v>
      </c>
    </row>
    <row r="385" spans="1:92" s="254" customFormat="1" x14ac:dyDescent="0.2">
      <c r="A385" s="276" t="s">
        <v>662</v>
      </c>
      <c r="B385" s="248"/>
      <c r="C385" s="248"/>
      <c r="D385" s="248"/>
      <c r="E385" s="248"/>
      <c r="F385" s="248"/>
      <c r="G385" s="248"/>
      <c r="H385" s="248"/>
      <c r="I385" s="248"/>
      <c r="J385" s="248"/>
      <c r="K385" s="248"/>
      <c r="L385" s="248"/>
      <c r="M385" s="248"/>
      <c r="N385" s="248"/>
      <c r="O385" s="248"/>
      <c r="P385" s="248"/>
      <c r="Q385" s="248"/>
      <c r="R385" s="248"/>
      <c r="S385" s="248"/>
      <c r="T385" s="248"/>
      <c r="U385" s="248"/>
      <c r="V385" s="248"/>
      <c r="W385" s="248"/>
      <c r="X385" s="248"/>
      <c r="Y385" s="248"/>
      <c r="Z385" s="248"/>
      <c r="AA385" s="248"/>
      <c r="AB385" s="277">
        <v>0.32111735094400001</v>
      </c>
      <c r="AC385" s="277">
        <v>0.32084046428143298</v>
      </c>
      <c r="AD385" s="277">
        <v>0.32003952671622399</v>
      </c>
      <c r="AE385" s="277">
        <v>0.31931201616572902</v>
      </c>
      <c r="AF385" s="277">
        <v>0.31858048361121799</v>
      </c>
      <c r="AG385" s="277">
        <v>0.31777109898848699</v>
      </c>
      <c r="AH385" s="277">
        <v>0.317124789337767</v>
      </c>
      <c r="AI385" s="277">
        <v>0.316484009338106</v>
      </c>
      <c r="AJ385" s="277">
        <v>0.31575685829224898</v>
      </c>
      <c r="AK385" s="277">
        <v>0.31506496030524</v>
      </c>
      <c r="AL385" s="277">
        <v>0.31431167179057001</v>
      </c>
      <c r="AM385" s="277">
        <v>0.313816525965601</v>
      </c>
      <c r="AN385" s="277">
        <v>0.313816525965601</v>
      </c>
      <c r="AO385" s="277">
        <v>0.31337058960425002</v>
      </c>
      <c r="AP385" s="277">
        <v>0.31297881823547502</v>
      </c>
      <c r="AQ385" s="277">
        <v>0.31247365358219098</v>
      </c>
      <c r="AR385" s="277">
        <v>0.312561924221822</v>
      </c>
      <c r="AS385" s="277">
        <v>0.31265086984166601</v>
      </c>
      <c r="AT385" s="277">
        <v>0.31269606871025002</v>
      </c>
      <c r="AU385" s="277">
        <v>0.31281583731499701</v>
      </c>
      <c r="AV385" s="277">
        <v>0.31293362751131298</v>
      </c>
      <c r="AW385" s="277">
        <v>0.31292855551087101</v>
      </c>
      <c r="AX385" s="277">
        <v>0.31297480792624399</v>
      </c>
      <c r="AY385" s="277">
        <v>0.31298321087485698</v>
      </c>
      <c r="AZ385" s="277">
        <v>0.31353773265443102</v>
      </c>
      <c r="BA385" s="277">
        <v>0.31353773265443102</v>
      </c>
      <c r="BB385" s="277">
        <v>0.31426650547691098</v>
      </c>
      <c r="BC385" s="277">
        <v>0.31499420894182301</v>
      </c>
      <c r="BD385" s="277">
        <v>0.31566063719391502</v>
      </c>
      <c r="BE385" s="277">
        <v>0.31644010109750098</v>
      </c>
      <c r="BF385" s="277">
        <v>0.31720707874384102</v>
      </c>
      <c r="BG385" s="277">
        <v>0.31787742136126701</v>
      </c>
      <c r="BH385" s="277">
        <v>0.31859964499836102</v>
      </c>
      <c r="BI385" s="277">
        <v>0.319309700889779</v>
      </c>
      <c r="BJ385" s="277">
        <v>0.32005982353718898</v>
      </c>
      <c r="BK385" s="277">
        <v>0.32090228652916802</v>
      </c>
      <c r="BL385" s="277">
        <v>0.321724130982524</v>
      </c>
      <c r="BM385" s="277">
        <v>0.32354210781843901</v>
      </c>
      <c r="BN385" s="277">
        <v>0.32354210781843901</v>
      </c>
      <c r="BO385" s="277">
        <v>0.32487699589790903</v>
      </c>
      <c r="BP385" s="277">
        <v>0.32579906276451598</v>
      </c>
      <c r="BQ385" s="277">
        <v>0.326667789223683</v>
      </c>
      <c r="BR385" s="277">
        <v>0.32757119473873197</v>
      </c>
      <c r="BS385" s="277">
        <v>0.32845657848461701</v>
      </c>
      <c r="BT385" s="277">
        <v>0.32928197862294201</v>
      </c>
      <c r="BU385" s="277">
        <v>0.33017052658053098</v>
      </c>
      <c r="BV385" s="277">
        <v>0.33104169084284102</v>
      </c>
      <c r="BW385" s="277">
        <v>0.33183157511768102</v>
      </c>
      <c r="BX385" s="277">
        <v>0.33257202503473199</v>
      </c>
      <c r="BY385" s="277">
        <v>0.33329508336441399</v>
      </c>
      <c r="BZ385" s="277">
        <v>0.33414779671613098</v>
      </c>
      <c r="CA385" s="277">
        <v>0.33414779671613098</v>
      </c>
      <c r="CB385" s="277">
        <v>0.33417422030896698</v>
      </c>
      <c r="CC385" s="277">
        <v>0.33420054346976602</v>
      </c>
      <c r="CD385" s="277">
        <v>0.33388297186025301</v>
      </c>
      <c r="CE385" s="277">
        <v>0.33359586212542802</v>
      </c>
      <c r="CF385" s="277">
        <v>0.33330051748774298</v>
      </c>
      <c r="CG385" s="277">
        <v>0.33296129927590601</v>
      </c>
      <c r="CH385" s="277">
        <v>0.33265401117775001</v>
      </c>
      <c r="CI385" s="277">
        <v>0.33233809876910198</v>
      </c>
      <c r="CJ385" s="277">
        <v>0.33195952901542702</v>
      </c>
      <c r="CK385" s="277">
        <v>0.33163206962894798</v>
      </c>
      <c r="CL385" s="277">
        <v>0.33129245011744801</v>
      </c>
      <c r="CM385" s="277">
        <v>0.33094265261996503</v>
      </c>
      <c r="CN385" s="277">
        <v>0.33094265261996503</v>
      </c>
    </row>
    <row r="386" spans="1:92" s="254" customFormat="1" x14ac:dyDescent="0.2">
      <c r="A386" s="276" t="s">
        <v>663</v>
      </c>
      <c r="B386" s="248"/>
      <c r="C386" s="248"/>
      <c r="D386" s="248"/>
      <c r="E386" s="248"/>
      <c r="F386" s="248"/>
      <c r="G386" s="248"/>
      <c r="H386" s="248"/>
      <c r="I386" s="248"/>
      <c r="J386" s="248"/>
      <c r="K386" s="248"/>
      <c r="L386" s="248"/>
      <c r="M386" s="248"/>
      <c r="N386" s="248"/>
      <c r="O386" s="248"/>
      <c r="P386" s="248"/>
      <c r="Q386" s="248"/>
      <c r="R386" s="248"/>
      <c r="S386" s="248"/>
      <c r="T386" s="248"/>
      <c r="U386" s="248"/>
      <c r="V386" s="248"/>
      <c r="W386" s="248"/>
      <c r="X386" s="248"/>
      <c r="Y386" s="248"/>
      <c r="Z386" s="248"/>
      <c r="AA386" s="248"/>
      <c r="AB386" s="277">
        <v>1</v>
      </c>
      <c r="AC386" s="277">
        <v>1</v>
      </c>
      <c r="AD386" s="277">
        <v>1</v>
      </c>
      <c r="AE386" s="277">
        <v>1</v>
      </c>
      <c r="AF386" s="277">
        <v>1</v>
      </c>
      <c r="AG386" s="277">
        <v>1</v>
      </c>
      <c r="AH386" s="277">
        <v>1</v>
      </c>
      <c r="AI386" s="277">
        <v>1</v>
      </c>
      <c r="AJ386" s="277">
        <v>1</v>
      </c>
      <c r="AK386" s="277">
        <v>1</v>
      </c>
      <c r="AL386" s="277">
        <v>1</v>
      </c>
      <c r="AM386" s="277">
        <v>1</v>
      </c>
      <c r="AN386" s="277">
        <v>1</v>
      </c>
      <c r="AO386" s="277">
        <v>1</v>
      </c>
      <c r="AP386" s="277">
        <v>1</v>
      </c>
      <c r="AQ386" s="277">
        <v>1</v>
      </c>
      <c r="AR386" s="277">
        <v>1</v>
      </c>
      <c r="AS386" s="277">
        <v>1</v>
      </c>
      <c r="AT386" s="277">
        <v>1</v>
      </c>
      <c r="AU386" s="277">
        <v>1</v>
      </c>
      <c r="AV386" s="277">
        <v>1</v>
      </c>
      <c r="AW386" s="277">
        <v>1</v>
      </c>
      <c r="AX386" s="277">
        <v>1</v>
      </c>
      <c r="AY386" s="277">
        <v>1</v>
      </c>
      <c r="AZ386" s="277">
        <v>1</v>
      </c>
      <c r="BA386" s="277">
        <v>1</v>
      </c>
      <c r="BB386" s="277">
        <v>1</v>
      </c>
      <c r="BC386" s="277">
        <v>1</v>
      </c>
      <c r="BD386" s="277">
        <v>1</v>
      </c>
      <c r="BE386" s="277">
        <v>1</v>
      </c>
      <c r="BF386" s="277">
        <v>1</v>
      </c>
      <c r="BG386" s="277">
        <v>1</v>
      </c>
      <c r="BH386" s="277">
        <v>1</v>
      </c>
      <c r="BI386" s="277">
        <v>1</v>
      </c>
      <c r="BJ386" s="277">
        <v>1</v>
      </c>
      <c r="BK386" s="277">
        <v>1</v>
      </c>
      <c r="BL386" s="277">
        <v>0.999999999999999</v>
      </c>
      <c r="BM386" s="277">
        <v>1</v>
      </c>
      <c r="BN386" s="277">
        <v>1</v>
      </c>
      <c r="BO386" s="277">
        <v>1</v>
      </c>
      <c r="BP386" s="277">
        <v>0.999999999999999</v>
      </c>
      <c r="BQ386" s="277">
        <v>1</v>
      </c>
      <c r="BR386" s="277">
        <v>1</v>
      </c>
      <c r="BS386" s="277">
        <v>1</v>
      </c>
      <c r="BT386" s="277">
        <v>1</v>
      </c>
      <c r="BU386" s="277">
        <v>1</v>
      </c>
      <c r="BV386" s="277">
        <v>1</v>
      </c>
      <c r="BW386" s="277">
        <v>1</v>
      </c>
      <c r="BX386" s="277">
        <v>1</v>
      </c>
      <c r="BY386" s="277">
        <v>1</v>
      </c>
      <c r="BZ386" s="277">
        <v>1</v>
      </c>
      <c r="CA386" s="277">
        <v>1</v>
      </c>
      <c r="CB386" s="277">
        <v>1</v>
      </c>
      <c r="CC386" s="277">
        <v>1</v>
      </c>
      <c r="CD386" s="277">
        <v>1</v>
      </c>
      <c r="CE386" s="277">
        <v>0.999999999999999</v>
      </c>
      <c r="CF386" s="277">
        <v>1</v>
      </c>
      <c r="CG386" s="277">
        <v>1</v>
      </c>
      <c r="CH386" s="277">
        <v>1</v>
      </c>
      <c r="CI386" s="277">
        <v>1</v>
      </c>
      <c r="CJ386" s="277">
        <v>1</v>
      </c>
      <c r="CK386" s="277">
        <v>1</v>
      </c>
      <c r="CL386" s="277">
        <v>1</v>
      </c>
      <c r="CM386" s="277">
        <v>1</v>
      </c>
      <c r="CN386" s="277">
        <v>1</v>
      </c>
    </row>
    <row r="387" spans="1:92" x14ac:dyDescent="0.2">
      <c r="A387" s="223" t="s">
        <v>664</v>
      </c>
      <c r="B387" s="248"/>
      <c r="C387" s="248"/>
      <c r="D387" s="248"/>
      <c r="E387" s="248"/>
      <c r="F387" s="248"/>
      <c r="G387" s="248"/>
      <c r="H387" s="248"/>
      <c r="I387" s="248"/>
      <c r="J387" s="248"/>
      <c r="K387" s="248"/>
      <c r="L387" s="248"/>
      <c r="M387" s="248"/>
      <c r="N387" s="248"/>
      <c r="O387" s="248"/>
      <c r="P387" s="248"/>
      <c r="Q387" s="248"/>
      <c r="R387" s="248"/>
      <c r="S387" s="248"/>
      <c r="T387" s="248"/>
      <c r="U387" s="248"/>
      <c r="V387" s="248"/>
      <c r="W387" s="248"/>
      <c r="X387" s="248"/>
      <c r="Y387" s="248"/>
      <c r="Z387" s="248"/>
      <c r="AA387" s="248"/>
      <c r="AB387" s="219"/>
      <c r="AC387" s="219"/>
      <c r="AD387" s="219"/>
      <c r="AE387" s="219"/>
      <c r="AF387" s="219"/>
      <c r="AG387" s="219"/>
      <c r="AH387" s="219"/>
      <c r="AI387" s="219"/>
      <c r="AJ387" s="219"/>
      <c r="AK387" s="219"/>
      <c r="AL387" s="219"/>
      <c r="AM387" s="219"/>
      <c r="AN387" s="219"/>
      <c r="AO387" s="219"/>
      <c r="AP387" s="219"/>
      <c r="AQ387" s="219"/>
      <c r="AR387" s="219"/>
      <c r="AS387" s="219"/>
      <c r="AT387" s="219"/>
      <c r="AU387" s="219"/>
      <c r="AV387" s="219"/>
      <c r="AW387" s="219"/>
      <c r="AX387" s="219"/>
      <c r="AY387" s="219"/>
      <c r="AZ387" s="219"/>
      <c r="BA387" s="219"/>
      <c r="BB387" s="219"/>
      <c r="BC387" s="219"/>
      <c r="BD387" s="219"/>
      <c r="BE387" s="219"/>
      <c r="BF387" s="219"/>
      <c r="BG387" s="219"/>
      <c r="BH387" s="219"/>
      <c r="BI387" s="219"/>
      <c r="BJ387" s="219"/>
      <c r="BK387" s="219"/>
      <c r="BL387" s="219"/>
      <c r="BM387" s="219"/>
      <c r="BN387" s="219"/>
      <c r="BO387" s="219"/>
      <c r="BP387" s="219"/>
      <c r="BQ387" s="219"/>
      <c r="BR387" s="219"/>
      <c r="BS387" s="219"/>
      <c r="BT387" s="219"/>
      <c r="BU387" s="219"/>
      <c r="BV387" s="219"/>
      <c r="BW387" s="219"/>
      <c r="BX387" s="219"/>
      <c r="BY387" s="219"/>
      <c r="BZ387" s="219"/>
      <c r="CA387" s="219"/>
      <c r="CB387" s="219"/>
      <c r="CC387" s="219"/>
      <c r="CD387" s="219"/>
      <c r="CE387" s="219"/>
      <c r="CF387" s="219"/>
      <c r="CG387" s="219"/>
      <c r="CH387" s="219"/>
      <c r="CI387" s="219"/>
      <c r="CJ387" s="219"/>
      <c r="CK387" s="219"/>
      <c r="CL387" s="219"/>
      <c r="CM387" s="219"/>
      <c r="CN387" s="219"/>
    </row>
    <row r="388" spans="1:92" s="254" customFormat="1" x14ac:dyDescent="0.2">
      <c r="A388" s="276" t="s">
        <v>665</v>
      </c>
      <c r="B388" s="248"/>
      <c r="C388" s="248"/>
      <c r="D388" s="248"/>
      <c r="E388" s="248"/>
      <c r="F388" s="248"/>
      <c r="G388" s="248"/>
      <c r="H388" s="248"/>
      <c r="I388" s="248"/>
      <c r="J388" s="248"/>
      <c r="K388" s="248"/>
      <c r="L388" s="248"/>
      <c r="M388" s="248"/>
      <c r="N388" s="248"/>
      <c r="O388" s="248"/>
      <c r="P388" s="248"/>
      <c r="Q388" s="248"/>
      <c r="R388" s="248"/>
      <c r="S388" s="248"/>
      <c r="T388" s="248"/>
      <c r="U388" s="248"/>
      <c r="V388" s="248"/>
      <c r="W388" s="248"/>
      <c r="X388" s="248"/>
      <c r="Y388" s="248"/>
      <c r="Z388" s="248"/>
      <c r="AA388" s="248"/>
      <c r="AB388" s="277">
        <v>0.61808858090835195</v>
      </c>
      <c r="AC388" s="277">
        <v>0.61839495276688194</v>
      </c>
      <c r="AD388" s="277">
        <v>0.61927653586774001</v>
      </c>
      <c r="AE388" s="277">
        <v>0.62011350735416904</v>
      </c>
      <c r="AF388" s="277">
        <v>0.62091781733975004</v>
      </c>
      <c r="AG388" s="277">
        <v>0.621827568343994</v>
      </c>
      <c r="AH388" s="277">
        <v>0.62257972228292702</v>
      </c>
      <c r="AI388" s="277">
        <v>0.62323078865896298</v>
      </c>
      <c r="AJ388" s="277">
        <v>0.624067620517748</v>
      </c>
      <c r="AK388" s="277">
        <v>0.62489356491205195</v>
      </c>
      <c r="AL388" s="277">
        <v>0.62579669110219605</v>
      </c>
      <c r="AM388" s="277">
        <v>0.626642464135448</v>
      </c>
      <c r="AN388" s="277">
        <v>0.626642464135448</v>
      </c>
      <c r="AO388" s="277">
        <v>0.62745905266353097</v>
      </c>
      <c r="AP388" s="277">
        <v>0.62818629777541302</v>
      </c>
      <c r="AQ388" s="277">
        <v>0.62903367328285997</v>
      </c>
      <c r="AR388" s="277">
        <v>0.62923311101580404</v>
      </c>
      <c r="AS388" s="277">
        <v>0.62942686911349</v>
      </c>
      <c r="AT388" s="277">
        <v>0.62966141607581705</v>
      </c>
      <c r="AU388" s="277">
        <v>0.62980938028082201</v>
      </c>
      <c r="AV388" s="277">
        <v>0.62995333666072895</v>
      </c>
      <c r="AW388" s="277">
        <v>0.630223916486775</v>
      </c>
      <c r="AX388" s="277">
        <v>0.63043262068115502</v>
      </c>
      <c r="AY388" s="277">
        <v>0.63067353115745595</v>
      </c>
      <c r="AZ388" s="277">
        <v>0.63064539973862999</v>
      </c>
      <c r="BA388" s="277">
        <v>0.63064539973862999</v>
      </c>
      <c r="BB388" s="277">
        <v>0.63030395730712596</v>
      </c>
      <c r="BC388" s="277">
        <v>0.62994462433849197</v>
      </c>
      <c r="BD388" s="277">
        <v>0.62964669853286903</v>
      </c>
      <c r="BE388" s="277">
        <v>0.62921923112731803</v>
      </c>
      <c r="BF388" s="277">
        <v>0.628797673705355</v>
      </c>
      <c r="BG388" s="277">
        <v>0.62847106326528901</v>
      </c>
      <c r="BH388" s="277">
        <v>0.62808382579259803</v>
      </c>
      <c r="BI388" s="277">
        <v>0.62770260046458104</v>
      </c>
      <c r="BJ388" s="277">
        <v>0.627330669821343</v>
      </c>
      <c r="BK388" s="277">
        <v>0.62685112913682195</v>
      </c>
      <c r="BL388" s="277">
        <v>0.62638325771149905</v>
      </c>
      <c r="BM388" s="277">
        <v>0.62523997456495795</v>
      </c>
      <c r="BN388" s="277">
        <v>0.62523997456495795</v>
      </c>
      <c r="BO388" s="277">
        <v>0.62433735406416702</v>
      </c>
      <c r="BP388" s="277">
        <v>0.62380082891809296</v>
      </c>
      <c r="BQ388" s="277">
        <v>0.62331376673796401</v>
      </c>
      <c r="BR388" s="277">
        <v>0.622780324095491</v>
      </c>
      <c r="BS388" s="277">
        <v>0.62225676827757703</v>
      </c>
      <c r="BT388" s="277">
        <v>0.62178416826215099</v>
      </c>
      <c r="BU388" s="277">
        <v>0.62123915570264898</v>
      </c>
      <c r="BV388" s="277">
        <v>0.62070440013019101</v>
      </c>
      <c r="BW388" s="277">
        <v>0.62024758860259399</v>
      </c>
      <c r="BX388" s="277">
        <v>0.61979027095457095</v>
      </c>
      <c r="BY388" s="277">
        <v>0.61934367499585297</v>
      </c>
      <c r="BZ388" s="277">
        <v>0.61883118786291502</v>
      </c>
      <c r="CA388" s="277">
        <v>0.61883118786291502</v>
      </c>
      <c r="CB388" s="277">
        <v>0.61887643098808698</v>
      </c>
      <c r="CC388" s="277">
        <v>0.618920676972886</v>
      </c>
      <c r="CD388" s="277">
        <v>0.61933003910648898</v>
      </c>
      <c r="CE388" s="277">
        <v>0.61970654243275403</v>
      </c>
      <c r="CF388" s="277">
        <v>0.62009065836543498</v>
      </c>
      <c r="CG388" s="277">
        <v>0.62051506638586995</v>
      </c>
      <c r="CH388" s="277">
        <v>0.62090930766195596</v>
      </c>
      <c r="CI388" s="277">
        <v>0.62131183030807302</v>
      </c>
      <c r="CJ388" s="277">
        <v>0.62177941441625895</v>
      </c>
      <c r="CK388" s="277">
        <v>0.62219241627761401</v>
      </c>
      <c r="CL388" s="277">
        <v>0.62261602431724505</v>
      </c>
      <c r="CM388" s="277">
        <v>0.62305544613703701</v>
      </c>
      <c r="CN388" s="277">
        <v>0.62305544613703701</v>
      </c>
    </row>
    <row r="389" spans="1:92" s="254" customFormat="1" x14ac:dyDescent="0.2">
      <c r="A389" s="276" t="s">
        <v>666</v>
      </c>
      <c r="B389" s="248"/>
      <c r="C389" s="248"/>
      <c r="D389" s="248"/>
      <c r="E389" s="248"/>
      <c r="F389" s="248"/>
      <c r="G389" s="248"/>
      <c r="H389" s="248"/>
      <c r="I389" s="248"/>
      <c r="J389" s="248"/>
      <c r="K389" s="248"/>
      <c r="L389" s="248"/>
      <c r="M389" s="248"/>
      <c r="N389" s="248"/>
      <c r="O389" s="248"/>
      <c r="P389" s="248"/>
      <c r="Q389" s="248"/>
      <c r="R389" s="248"/>
      <c r="S389" s="248"/>
      <c r="T389" s="248"/>
      <c r="U389" s="248"/>
      <c r="V389" s="248"/>
      <c r="W389" s="248"/>
      <c r="X389" s="248"/>
      <c r="Y389" s="248"/>
      <c r="Z389" s="248"/>
      <c r="AA389" s="248"/>
      <c r="AB389" s="277">
        <v>0.29236123213049398</v>
      </c>
      <c r="AC389" s="277">
        <v>0.29213478324367897</v>
      </c>
      <c r="AD389" s="277">
        <v>0.29147719203210298</v>
      </c>
      <c r="AE389" s="277">
        <v>0.29089641507917602</v>
      </c>
      <c r="AF389" s="277">
        <v>0.29029444237117902</v>
      </c>
      <c r="AG389" s="277">
        <v>0.28963714301906301</v>
      </c>
      <c r="AH389" s="277">
        <v>0.28912378161080299</v>
      </c>
      <c r="AI389" s="277">
        <v>0.288570540312796</v>
      </c>
      <c r="AJ389" s="277">
        <v>0.28798773302249397</v>
      </c>
      <c r="AK389" s="277">
        <v>0.28744633405199499</v>
      </c>
      <c r="AL389" s="277">
        <v>0.28685803168762902</v>
      </c>
      <c r="AM389" s="277">
        <v>0.28658626819049798</v>
      </c>
      <c r="AN389" s="277">
        <v>0.28658626819049798</v>
      </c>
      <c r="AO389" s="277">
        <v>0.28636584787762898</v>
      </c>
      <c r="AP389" s="277">
        <v>0.28617604569993399</v>
      </c>
      <c r="AQ389" s="277">
        <v>0.285889335210253</v>
      </c>
      <c r="AR389" s="277">
        <v>0.286097495749778</v>
      </c>
      <c r="AS389" s="277">
        <v>0.286304076772044</v>
      </c>
      <c r="AT389" s="277">
        <v>0.28647100716558099</v>
      </c>
      <c r="AU389" s="277">
        <v>0.28669803429636598</v>
      </c>
      <c r="AV389" s="277">
        <v>0.286920726581395</v>
      </c>
      <c r="AW389" s="277">
        <v>0.287037194481645</v>
      </c>
      <c r="AX389" s="277">
        <v>0.28719402235099001</v>
      </c>
      <c r="AY389" s="277">
        <v>0.287314997129553</v>
      </c>
      <c r="AZ389" s="277">
        <v>0.28804369613436998</v>
      </c>
      <c r="BA389" s="277">
        <v>0.28804369613436998</v>
      </c>
      <c r="BB389" s="277">
        <v>0.28886356526735002</v>
      </c>
      <c r="BC389" s="277">
        <v>0.28967478992276902</v>
      </c>
      <c r="BD389" s="277">
        <v>0.29043291803492199</v>
      </c>
      <c r="BE389" s="277">
        <v>0.29128419825403101</v>
      </c>
      <c r="BF389" s="277">
        <v>0.29212235069755399</v>
      </c>
      <c r="BG389" s="277">
        <v>0.29287516239328398</v>
      </c>
      <c r="BH389" s="277">
        <v>0.29367064818487398</v>
      </c>
      <c r="BI389" s="277">
        <v>0.29445333636174897</v>
      </c>
      <c r="BJ389" s="277">
        <v>0.29529560163219398</v>
      </c>
      <c r="BK389" s="277">
        <v>0.29621357378055402</v>
      </c>
      <c r="BL389" s="277">
        <v>0.29711009701871299</v>
      </c>
      <c r="BM389" s="277">
        <v>0.29904516097921302</v>
      </c>
      <c r="BN389" s="277">
        <v>0.29904516097921302</v>
      </c>
      <c r="BO389" s="277">
        <v>0.30043835387446599</v>
      </c>
      <c r="BP389" s="277">
        <v>0.30144384884214098</v>
      </c>
      <c r="BQ389" s="277">
        <v>0.30240129153812301</v>
      </c>
      <c r="BR389" s="277">
        <v>0.30338512155866099</v>
      </c>
      <c r="BS389" s="277">
        <v>0.30435013209740203</v>
      </c>
      <c r="BT389" s="277">
        <v>0.30525841661660402</v>
      </c>
      <c r="BU389" s="277">
        <v>0.30621951901232403</v>
      </c>
      <c r="BV389" s="277">
        <v>0.30716269058916401</v>
      </c>
      <c r="BW389" s="277">
        <v>0.30803271544175698</v>
      </c>
      <c r="BX389" s="277">
        <v>0.30883468065436398</v>
      </c>
      <c r="BY389" s="277">
        <v>0.30961853833424702</v>
      </c>
      <c r="BZ389" s="277">
        <v>0.31055101559146397</v>
      </c>
      <c r="CA389" s="277">
        <v>0.31055101559146397</v>
      </c>
      <c r="CB389" s="277">
        <v>0.31061060580893801</v>
      </c>
      <c r="CC389" s="277">
        <v>0.31066956360548098</v>
      </c>
      <c r="CD389" s="277">
        <v>0.31043156875404199</v>
      </c>
      <c r="CE389" s="277">
        <v>0.31021946974545</v>
      </c>
      <c r="CF389" s="277">
        <v>0.30999954663788998</v>
      </c>
      <c r="CG389" s="277">
        <v>0.30973840423327098</v>
      </c>
      <c r="CH389" s="277">
        <v>0.30950657564582201</v>
      </c>
      <c r="CI389" s="277">
        <v>0.30926669927797301</v>
      </c>
      <c r="CJ389" s="277">
        <v>0.308971702353458</v>
      </c>
      <c r="CK389" s="277">
        <v>0.30872061530993899</v>
      </c>
      <c r="CL389" s="277">
        <v>0.30845769307475601</v>
      </c>
      <c r="CM389" s="277">
        <v>0.30818826350438999</v>
      </c>
      <c r="CN389" s="277">
        <v>0.30818826350438999</v>
      </c>
    </row>
    <row r="390" spans="1:92" s="254" customFormat="1" x14ac:dyDescent="0.2">
      <c r="A390" s="276" t="s">
        <v>667</v>
      </c>
      <c r="B390" s="248"/>
      <c r="C390" s="248"/>
      <c r="D390" s="248"/>
      <c r="E390" s="248"/>
      <c r="F390" s="248"/>
      <c r="G390" s="248"/>
      <c r="H390" s="248"/>
      <c r="I390" s="248"/>
      <c r="J390" s="248"/>
      <c r="K390" s="248"/>
      <c r="L390" s="248"/>
      <c r="M390" s="248"/>
      <c r="N390" s="248"/>
      <c r="O390" s="248"/>
      <c r="P390" s="248"/>
      <c r="Q390" s="248"/>
      <c r="R390" s="248"/>
      <c r="S390" s="248"/>
      <c r="T390" s="248"/>
      <c r="U390" s="248"/>
      <c r="V390" s="248"/>
      <c r="W390" s="248"/>
      <c r="X390" s="248"/>
      <c r="Y390" s="248"/>
      <c r="Z390" s="248"/>
      <c r="AA390" s="248"/>
      <c r="AB390" s="277">
        <v>8.95501869611528E-2</v>
      </c>
      <c r="AC390" s="277">
        <v>8.9470263989437998E-2</v>
      </c>
      <c r="AD390" s="277">
        <v>8.9246272100156301E-2</v>
      </c>
      <c r="AE390" s="277">
        <v>8.8990077566654002E-2</v>
      </c>
      <c r="AF390" s="277">
        <v>8.8787740289069994E-2</v>
      </c>
      <c r="AG390" s="277">
        <v>8.8535288636941906E-2</v>
      </c>
      <c r="AH390" s="277">
        <v>8.8296496106268704E-2</v>
      </c>
      <c r="AI390" s="277">
        <v>8.81986710282395E-2</v>
      </c>
      <c r="AJ390" s="277">
        <v>8.79446464597574E-2</v>
      </c>
      <c r="AK390" s="277">
        <v>8.7660101035952495E-2</v>
      </c>
      <c r="AL390" s="277">
        <v>8.7345277210174294E-2</v>
      </c>
      <c r="AM390" s="277">
        <v>8.6771267674053104E-2</v>
      </c>
      <c r="AN390" s="277">
        <v>8.6771267674053104E-2</v>
      </c>
      <c r="AO390" s="277">
        <v>8.6175099458839097E-2</v>
      </c>
      <c r="AP390" s="277">
        <v>8.5637656524651898E-2</v>
      </c>
      <c r="AQ390" s="277">
        <v>8.5076991506886801E-2</v>
      </c>
      <c r="AR390" s="277">
        <v>8.4669393234416898E-2</v>
      </c>
      <c r="AS390" s="277">
        <v>8.4269054114465697E-2</v>
      </c>
      <c r="AT390" s="277">
        <v>8.3867576758601403E-2</v>
      </c>
      <c r="AU390" s="277">
        <v>8.3492585422811502E-2</v>
      </c>
      <c r="AV390" s="277">
        <v>8.3125936757874996E-2</v>
      </c>
      <c r="AW390" s="277">
        <v>8.2738889031578999E-2</v>
      </c>
      <c r="AX390" s="277">
        <v>8.2373356967853903E-2</v>
      </c>
      <c r="AY390" s="277">
        <v>8.2011471712990905E-2</v>
      </c>
      <c r="AZ390" s="277">
        <v>8.1310904126998304E-2</v>
      </c>
      <c r="BA390" s="277">
        <v>8.1310904126998304E-2</v>
      </c>
      <c r="BB390" s="277">
        <v>8.0832477425523297E-2</v>
      </c>
      <c r="BC390" s="277">
        <v>8.0380585738738103E-2</v>
      </c>
      <c r="BD390" s="277">
        <v>7.9920383432208003E-2</v>
      </c>
      <c r="BE390" s="277">
        <v>7.9496570618649801E-2</v>
      </c>
      <c r="BF390" s="277">
        <v>7.9079975597090305E-2</v>
      </c>
      <c r="BG390" s="277">
        <v>7.8653774341426105E-2</v>
      </c>
      <c r="BH390" s="277">
        <v>7.8245526022527698E-2</v>
      </c>
      <c r="BI390" s="277">
        <v>7.7844063173669195E-2</v>
      </c>
      <c r="BJ390" s="277">
        <v>7.7373728546461906E-2</v>
      </c>
      <c r="BK390" s="277">
        <v>7.6935297082623394E-2</v>
      </c>
      <c r="BL390" s="277">
        <v>7.6506645269787094E-2</v>
      </c>
      <c r="BM390" s="277">
        <v>7.5714864455828201E-2</v>
      </c>
      <c r="BN390" s="277">
        <v>7.5714864455828201E-2</v>
      </c>
      <c r="BO390" s="277">
        <v>7.5224292061366299E-2</v>
      </c>
      <c r="BP390" s="277">
        <v>7.4755322239765207E-2</v>
      </c>
      <c r="BQ390" s="277">
        <v>7.4284941723911896E-2</v>
      </c>
      <c r="BR390" s="277">
        <v>7.38345543458475E-2</v>
      </c>
      <c r="BS390" s="277">
        <v>7.3393099625019997E-2</v>
      </c>
      <c r="BT390" s="277">
        <v>7.2957415121244595E-2</v>
      </c>
      <c r="BU390" s="277">
        <v>7.2541325285025895E-2</v>
      </c>
      <c r="BV390" s="277">
        <v>7.2132909280644503E-2</v>
      </c>
      <c r="BW390" s="277">
        <v>7.1719695955648394E-2</v>
      </c>
      <c r="BX390" s="277">
        <v>7.1375048391063803E-2</v>
      </c>
      <c r="BY390" s="277">
        <v>7.1037786669898698E-2</v>
      </c>
      <c r="BZ390" s="277">
        <v>7.0617796545620101E-2</v>
      </c>
      <c r="CA390" s="277">
        <v>7.0617796545620101E-2</v>
      </c>
      <c r="CB390" s="277">
        <v>7.0512963202973997E-2</v>
      </c>
      <c r="CC390" s="277">
        <v>7.0409759421632107E-2</v>
      </c>
      <c r="CD390" s="277">
        <v>7.0238392139468697E-2</v>
      </c>
      <c r="CE390" s="277">
        <v>7.0073987821794401E-2</v>
      </c>
      <c r="CF390" s="277">
        <v>6.9909794996673894E-2</v>
      </c>
      <c r="CG390" s="277">
        <v>6.9746529380858804E-2</v>
      </c>
      <c r="CH390" s="277">
        <v>6.9584116692220296E-2</v>
      </c>
      <c r="CI390" s="277">
        <v>6.9421470413953107E-2</v>
      </c>
      <c r="CJ390" s="277">
        <v>6.9248883230282304E-2</v>
      </c>
      <c r="CK390" s="277">
        <v>6.9086968412446104E-2</v>
      </c>
      <c r="CL390" s="277">
        <v>6.8926282607997796E-2</v>
      </c>
      <c r="CM390" s="277">
        <v>6.87562903585721E-2</v>
      </c>
      <c r="CN390" s="277">
        <v>6.87562903585721E-2</v>
      </c>
    </row>
    <row r="391" spans="1:92" s="254" customFormat="1" x14ac:dyDescent="0.2">
      <c r="A391" s="276" t="s">
        <v>668</v>
      </c>
      <c r="B391" s="248"/>
      <c r="C391" s="248"/>
      <c r="D391" s="248"/>
      <c r="E391" s="248"/>
      <c r="F391" s="248"/>
      <c r="G391" s="248"/>
      <c r="H391" s="248"/>
      <c r="I391" s="248"/>
      <c r="J391" s="248"/>
      <c r="K391" s="248"/>
      <c r="L391" s="248"/>
      <c r="M391" s="248"/>
      <c r="N391" s="248"/>
      <c r="O391" s="248"/>
      <c r="P391" s="248"/>
      <c r="Q391" s="248"/>
      <c r="R391" s="248"/>
      <c r="S391" s="248"/>
      <c r="T391" s="248"/>
      <c r="U391" s="248"/>
      <c r="V391" s="248"/>
      <c r="W391" s="248"/>
      <c r="X391" s="248"/>
      <c r="Y391" s="248"/>
      <c r="Z391" s="248"/>
      <c r="AA391" s="248"/>
      <c r="AB391" s="277">
        <v>1</v>
      </c>
      <c r="AC391" s="277">
        <v>1</v>
      </c>
      <c r="AD391" s="277">
        <v>1</v>
      </c>
      <c r="AE391" s="277">
        <v>0.999999999999999</v>
      </c>
      <c r="AF391" s="277">
        <v>1</v>
      </c>
      <c r="AG391" s="277">
        <v>1</v>
      </c>
      <c r="AH391" s="277">
        <v>1</v>
      </c>
      <c r="AI391" s="277">
        <v>0.999999999999999</v>
      </c>
      <c r="AJ391" s="277">
        <v>0.999999999999999</v>
      </c>
      <c r="AK391" s="277">
        <v>0.999999999999999</v>
      </c>
      <c r="AL391" s="277">
        <v>0.999999999999999</v>
      </c>
      <c r="AM391" s="277">
        <v>1</v>
      </c>
      <c r="AN391" s="277">
        <v>1</v>
      </c>
      <c r="AO391" s="277">
        <v>1</v>
      </c>
      <c r="AP391" s="277">
        <v>1</v>
      </c>
      <c r="AQ391" s="277">
        <v>1</v>
      </c>
      <c r="AR391" s="277">
        <v>1</v>
      </c>
      <c r="AS391" s="277">
        <v>1</v>
      </c>
      <c r="AT391" s="277">
        <v>1</v>
      </c>
      <c r="AU391" s="277">
        <v>1</v>
      </c>
      <c r="AV391" s="277">
        <v>0.999999999999999</v>
      </c>
      <c r="AW391" s="277">
        <v>1</v>
      </c>
      <c r="AX391" s="277">
        <v>1</v>
      </c>
      <c r="AY391" s="277">
        <v>1</v>
      </c>
      <c r="AZ391" s="277">
        <v>1</v>
      </c>
      <c r="BA391" s="277">
        <v>1</v>
      </c>
      <c r="BB391" s="277">
        <v>1</v>
      </c>
      <c r="BC391" s="277">
        <v>1</v>
      </c>
      <c r="BD391" s="277">
        <v>0.999999999999999</v>
      </c>
      <c r="BE391" s="277">
        <v>1</v>
      </c>
      <c r="BF391" s="277">
        <v>1</v>
      </c>
      <c r="BG391" s="277">
        <v>1</v>
      </c>
      <c r="BH391" s="277">
        <v>1</v>
      </c>
      <c r="BI391" s="277">
        <v>1</v>
      </c>
      <c r="BJ391" s="277">
        <v>1</v>
      </c>
      <c r="BK391" s="277">
        <v>1</v>
      </c>
      <c r="BL391" s="277">
        <v>1</v>
      </c>
      <c r="BM391" s="277">
        <v>1</v>
      </c>
      <c r="BN391" s="277">
        <v>1</v>
      </c>
      <c r="BO391" s="277">
        <v>0.999999999999999</v>
      </c>
      <c r="BP391" s="277">
        <v>1</v>
      </c>
      <c r="BQ391" s="277">
        <v>0.999999999999999</v>
      </c>
      <c r="BR391" s="277">
        <v>1</v>
      </c>
      <c r="BS391" s="277">
        <v>1</v>
      </c>
      <c r="BT391" s="277">
        <v>1</v>
      </c>
      <c r="BU391" s="277">
        <v>1</v>
      </c>
      <c r="BV391" s="277">
        <v>1</v>
      </c>
      <c r="BW391" s="277">
        <v>1</v>
      </c>
      <c r="BX391" s="277">
        <v>1</v>
      </c>
      <c r="BY391" s="277">
        <v>0.999999999999999</v>
      </c>
      <c r="BZ391" s="277">
        <v>1</v>
      </c>
      <c r="CA391" s="277">
        <v>1</v>
      </c>
      <c r="CB391" s="277">
        <v>1</v>
      </c>
      <c r="CC391" s="277">
        <v>1</v>
      </c>
      <c r="CD391" s="277">
        <v>1</v>
      </c>
      <c r="CE391" s="277">
        <v>0.999999999999999</v>
      </c>
      <c r="CF391" s="277">
        <v>0.999999999999999</v>
      </c>
      <c r="CG391" s="277">
        <v>0.999999999999999</v>
      </c>
      <c r="CH391" s="277">
        <v>1</v>
      </c>
      <c r="CI391" s="277">
        <v>1</v>
      </c>
      <c r="CJ391" s="277">
        <v>1</v>
      </c>
      <c r="CK391" s="277">
        <v>1</v>
      </c>
      <c r="CL391" s="277">
        <v>1</v>
      </c>
      <c r="CM391" s="277">
        <v>1</v>
      </c>
      <c r="CN391" s="277">
        <v>1</v>
      </c>
    </row>
    <row r="392" spans="1:92" x14ac:dyDescent="0.2">
      <c r="A392" s="223" t="s">
        <v>669</v>
      </c>
      <c r="B392" s="248"/>
      <c r="C392" s="248"/>
      <c r="D392" s="248"/>
      <c r="E392" s="248"/>
      <c r="F392" s="248"/>
      <c r="G392" s="248"/>
      <c r="H392" s="248"/>
      <c r="I392" s="248"/>
      <c r="J392" s="248"/>
      <c r="K392" s="248"/>
      <c r="L392" s="248"/>
      <c r="M392" s="248"/>
      <c r="N392" s="248"/>
      <c r="O392" s="248"/>
      <c r="P392" s="248"/>
      <c r="Q392" s="248"/>
      <c r="R392" s="248"/>
      <c r="S392" s="248"/>
      <c r="T392" s="248"/>
      <c r="U392" s="248"/>
      <c r="V392" s="248"/>
      <c r="W392" s="248"/>
      <c r="X392" s="248"/>
      <c r="Y392" s="248"/>
      <c r="Z392" s="248"/>
      <c r="AA392" s="248"/>
      <c r="AB392" s="219"/>
      <c r="AC392" s="219"/>
      <c r="AD392" s="219"/>
      <c r="AE392" s="219"/>
      <c r="AF392" s="219"/>
      <c r="AG392" s="219"/>
      <c r="AH392" s="219"/>
      <c r="AI392" s="219"/>
      <c r="AJ392" s="219"/>
      <c r="AK392" s="219"/>
      <c r="AL392" s="219"/>
      <c r="AM392" s="219"/>
      <c r="AN392" s="219"/>
      <c r="AO392" s="219"/>
      <c r="AP392" s="219"/>
      <c r="AQ392" s="219"/>
      <c r="AR392" s="219"/>
      <c r="AS392" s="219"/>
      <c r="AT392" s="219"/>
      <c r="AU392" s="219"/>
      <c r="AV392" s="219"/>
      <c r="AW392" s="219"/>
      <c r="AX392" s="219"/>
      <c r="AY392" s="219"/>
      <c r="AZ392" s="219"/>
      <c r="BA392" s="219"/>
      <c r="BB392" s="219"/>
      <c r="BC392" s="219"/>
      <c r="BD392" s="219"/>
      <c r="BE392" s="219"/>
      <c r="BF392" s="219"/>
      <c r="BG392" s="219"/>
      <c r="BH392" s="219"/>
      <c r="BI392" s="219"/>
      <c r="BJ392" s="219"/>
      <c r="BK392" s="219"/>
      <c r="BL392" s="219"/>
      <c r="BM392" s="219"/>
      <c r="BN392" s="219"/>
      <c r="BO392" s="219"/>
      <c r="BP392" s="219"/>
      <c r="BQ392" s="219"/>
      <c r="BR392" s="219"/>
      <c r="BS392" s="219"/>
      <c r="BT392" s="219"/>
      <c r="BU392" s="219"/>
      <c r="BV392" s="219"/>
      <c r="BW392" s="219"/>
      <c r="BX392" s="219"/>
      <c r="BY392" s="219"/>
      <c r="BZ392" s="219"/>
      <c r="CA392" s="219"/>
      <c r="CB392" s="219"/>
      <c r="CC392" s="219"/>
      <c r="CD392" s="219"/>
      <c r="CE392" s="219"/>
      <c r="CF392" s="219"/>
      <c r="CG392" s="219"/>
      <c r="CH392" s="219"/>
      <c r="CI392" s="219"/>
      <c r="CJ392" s="219"/>
      <c r="CK392" s="219"/>
      <c r="CL392" s="219"/>
      <c r="CM392" s="219"/>
      <c r="CN392" s="219"/>
    </row>
    <row r="393" spans="1:92" s="254" customFormat="1" x14ac:dyDescent="0.2">
      <c r="A393" s="276" t="s">
        <v>670</v>
      </c>
      <c r="B393" s="248"/>
      <c r="C393" s="248"/>
      <c r="D393" s="248"/>
      <c r="E393" s="248"/>
      <c r="F393" s="248"/>
      <c r="G393" s="248"/>
      <c r="H393" s="248"/>
      <c r="I393" s="248"/>
      <c r="J393" s="248"/>
      <c r="K393" s="248"/>
      <c r="L393" s="248"/>
      <c r="M393" s="248"/>
      <c r="N393" s="248"/>
      <c r="O393" s="248"/>
      <c r="P393" s="248"/>
      <c r="Q393" s="248"/>
      <c r="R393" s="248"/>
      <c r="S393" s="248"/>
      <c r="T393" s="248"/>
      <c r="U393" s="248"/>
      <c r="V393" s="248"/>
      <c r="W393" s="248"/>
      <c r="X393" s="248"/>
      <c r="Y393" s="248"/>
      <c r="Z393" s="248"/>
      <c r="AA393" s="248"/>
      <c r="AB393" s="277">
        <v>0.53235794686782301</v>
      </c>
      <c r="AC393" s="277">
        <v>0.53288330488833202</v>
      </c>
      <c r="AD393" s="277">
        <v>0.53404272983656897</v>
      </c>
      <c r="AE393" s="277">
        <v>0.53513180569781904</v>
      </c>
      <c r="AF393" s="277">
        <v>0.53615721347897305</v>
      </c>
      <c r="AG393" s="277">
        <v>0.53724035982366103</v>
      </c>
      <c r="AH393" s="277">
        <v>0.53817314358242496</v>
      </c>
      <c r="AI393" s="277">
        <v>0.53899231450291396</v>
      </c>
      <c r="AJ393" s="277">
        <v>0.53991711027409095</v>
      </c>
      <c r="AK393" s="277">
        <v>0.54080281700421495</v>
      </c>
      <c r="AL393" s="277">
        <v>0.54173895986662701</v>
      </c>
      <c r="AM393" s="277">
        <v>0.54272024328771196</v>
      </c>
      <c r="AN393" s="277">
        <v>0.54272024328771196</v>
      </c>
      <c r="AO393" s="277">
        <v>0.54378055792915503</v>
      </c>
      <c r="AP393" s="277">
        <v>0.54460156174847696</v>
      </c>
      <c r="AQ393" s="277">
        <v>0.54554679158138297</v>
      </c>
      <c r="AR393" s="277">
        <v>0.54583304601705696</v>
      </c>
      <c r="AS393" s="277">
        <v>0.54611773710407496</v>
      </c>
      <c r="AT393" s="277">
        <v>0.54645335569727704</v>
      </c>
      <c r="AU393" s="277">
        <v>0.54671007723624698</v>
      </c>
      <c r="AV393" s="277">
        <v>0.54695995100809003</v>
      </c>
      <c r="AW393" s="277">
        <v>0.54733201847584201</v>
      </c>
      <c r="AX393" s="277">
        <v>0.54765259379366205</v>
      </c>
      <c r="AY393" s="277">
        <v>0.54800797419222202</v>
      </c>
      <c r="AZ393" s="277">
        <v>0.54839047042365796</v>
      </c>
      <c r="BA393" s="277">
        <v>0.54839047042365796</v>
      </c>
      <c r="BB393" s="277">
        <v>0.54849385243743398</v>
      </c>
      <c r="BC393" s="277">
        <v>0.54845831958022295</v>
      </c>
      <c r="BD393" s="277">
        <v>0.54847088272418099</v>
      </c>
      <c r="BE393" s="277">
        <v>0.54835190877485895</v>
      </c>
      <c r="BF393" s="277">
        <v>0.54823557258302602</v>
      </c>
      <c r="BG393" s="277">
        <v>0.548212225952322</v>
      </c>
      <c r="BH393" s="277">
        <v>0.54811174673024798</v>
      </c>
      <c r="BI393" s="277">
        <v>0.54801070474849001</v>
      </c>
      <c r="BJ393" s="277">
        <v>0.54795657073398496</v>
      </c>
      <c r="BK393" s="277">
        <v>0.547790983811695</v>
      </c>
      <c r="BL393" s="277">
        <v>0.54763377984152395</v>
      </c>
      <c r="BM393" s="277">
        <v>0.547155435930056</v>
      </c>
      <c r="BN393" s="277">
        <v>0.547155435930056</v>
      </c>
      <c r="BO393" s="277">
        <v>0.546652475629121</v>
      </c>
      <c r="BP393" s="277">
        <v>0.54637908535061697</v>
      </c>
      <c r="BQ393" s="277">
        <v>0.54613718391266497</v>
      </c>
      <c r="BR393" s="277">
        <v>0.54585391520506499</v>
      </c>
      <c r="BS393" s="277">
        <v>0.54557671230730997</v>
      </c>
      <c r="BT393" s="277">
        <v>0.54534557509314097</v>
      </c>
      <c r="BU393" s="277">
        <v>0.545036139103941</v>
      </c>
      <c r="BV393" s="277">
        <v>0.54473273606332195</v>
      </c>
      <c r="BW393" s="277">
        <v>0.54449100622048496</v>
      </c>
      <c r="BX393" s="277">
        <v>0.54420597163882301</v>
      </c>
      <c r="BY393" s="277">
        <v>0.54392660111437696</v>
      </c>
      <c r="BZ393" s="277">
        <v>0.54365914611696697</v>
      </c>
      <c r="CA393" s="277">
        <v>0.54365914611696697</v>
      </c>
      <c r="CB393" s="277">
        <v>0.54363779915399502</v>
      </c>
      <c r="CC393" s="277">
        <v>0.54361836851742196</v>
      </c>
      <c r="CD393" s="277">
        <v>0.54397006046450802</v>
      </c>
      <c r="CE393" s="277">
        <v>0.54430191261692995</v>
      </c>
      <c r="CF393" s="277">
        <v>0.54464392294909603</v>
      </c>
      <c r="CG393" s="277">
        <v>0.54502681103339001</v>
      </c>
      <c r="CH393" s="277">
        <v>0.545381175944047</v>
      </c>
      <c r="CI393" s="277">
        <v>0.54574291792211105</v>
      </c>
      <c r="CJ393" s="277">
        <v>0.54615830089787398</v>
      </c>
      <c r="CK393" s="277">
        <v>0.54652599181968498</v>
      </c>
      <c r="CL393" s="277">
        <v>0.54690625029204898</v>
      </c>
      <c r="CM393" s="277">
        <v>0.54731720166247999</v>
      </c>
      <c r="CN393" s="277">
        <v>0.54731720166247999</v>
      </c>
    </row>
    <row r="394" spans="1:92" s="254" customFormat="1" x14ac:dyDescent="0.2">
      <c r="A394" s="276" t="s">
        <v>671</v>
      </c>
      <c r="B394" s="248"/>
      <c r="C394" s="248"/>
      <c r="D394" s="248"/>
      <c r="E394" s="248"/>
      <c r="F394" s="248"/>
      <c r="G394" s="248"/>
      <c r="H394" s="248"/>
      <c r="I394" s="248"/>
      <c r="J394" s="248"/>
      <c r="K394" s="248"/>
      <c r="L394" s="248"/>
      <c r="M394" s="248"/>
      <c r="N394" s="248"/>
      <c r="O394" s="248"/>
      <c r="P394" s="248"/>
      <c r="Q394" s="248"/>
      <c r="R394" s="248"/>
      <c r="S394" s="248"/>
      <c r="T394" s="248"/>
      <c r="U394" s="248"/>
      <c r="V394" s="248"/>
      <c r="W394" s="248"/>
      <c r="X394" s="248"/>
      <c r="Y394" s="248"/>
      <c r="Z394" s="248"/>
      <c r="AA394" s="248"/>
      <c r="AB394" s="277">
        <v>0.25180990247709301</v>
      </c>
      <c r="AC394" s="277">
        <v>0.25173838834097501</v>
      </c>
      <c r="AD394" s="277">
        <v>0.251359879314347</v>
      </c>
      <c r="AE394" s="277">
        <v>0.251031338660124</v>
      </c>
      <c r="AF394" s="277">
        <v>0.25066676291719298</v>
      </c>
      <c r="AG394" s="277">
        <v>0.25023780040543098</v>
      </c>
      <c r="AH394" s="277">
        <v>0.24992567034365101</v>
      </c>
      <c r="AI394" s="277">
        <v>0.24956614187053799</v>
      </c>
      <c r="AJ394" s="277">
        <v>0.24915489843695399</v>
      </c>
      <c r="AK394" s="277">
        <v>0.24876522326603201</v>
      </c>
      <c r="AL394" s="277">
        <v>0.248326930975201</v>
      </c>
      <c r="AM394" s="277">
        <v>0.248205600636802</v>
      </c>
      <c r="AN394" s="277">
        <v>0.248205600636802</v>
      </c>
      <c r="AO394" s="277">
        <v>0.24817584489335001</v>
      </c>
      <c r="AP394" s="277">
        <v>0.24809825043160499</v>
      </c>
      <c r="AQ394" s="277">
        <v>0.247945406097766</v>
      </c>
      <c r="AR394" s="277">
        <v>0.24817744779967801</v>
      </c>
      <c r="AS394" s="277">
        <v>0.248409691741692</v>
      </c>
      <c r="AT394" s="277">
        <v>0.24861463507041501</v>
      </c>
      <c r="AU394" s="277">
        <v>0.24887006986742299</v>
      </c>
      <c r="AV394" s="277">
        <v>0.24912027196497699</v>
      </c>
      <c r="AW394" s="277">
        <v>0.249283854394279</v>
      </c>
      <c r="AX394" s="277">
        <v>0.24948352306487201</v>
      </c>
      <c r="AY394" s="277">
        <v>0.24965517300693699</v>
      </c>
      <c r="AZ394" s="277">
        <v>0.25047422543819797</v>
      </c>
      <c r="BA394" s="277">
        <v>0.25047422543819797</v>
      </c>
      <c r="BB394" s="277">
        <v>0.25137060922036802</v>
      </c>
      <c r="BC394" s="277">
        <v>0.25220399122007098</v>
      </c>
      <c r="BD394" s="277">
        <v>0.25298949283454097</v>
      </c>
      <c r="BE394" s="277">
        <v>0.25384832218555098</v>
      </c>
      <c r="BF394" s="277">
        <v>0.25469538278543002</v>
      </c>
      <c r="BG394" s="277">
        <v>0.25547356765731499</v>
      </c>
      <c r="BH394" s="277">
        <v>0.256278422290033</v>
      </c>
      <c r="BI394" s="277">
        <v>0.257070116095929</v>
      </c>
      <c r="BJ394" s="277">
        <v>0.25793281439481902</v>
      </c>
      <c r="BK394" s="277">
        <v>0.25885432355057703</v>
      </c>
      <c r="BL394" s="277">
        <v>0.25975714302118202</v>
      </c>
      <c r="BM394" s="277">
        <v>0.26169821520481801</v>
      </c>
      <c r="BN394" s="277">
        <v>0.26169821520481801</v>
      </c>
      <c r="BO394" s="277">
        <v>0.26305549211546098</v>
      </c>
      <c r="BP394" s="277">
        <v>0.26403077197026997</v>
      </c>
      <c r="BQ394" s="277">
        <v>0.26495899591066202</v>
      </c>
      <c r="BR394" s="277">
        <v>0.26591070721169302</v>
      </c>
      <c r="BS394" s="277">
        <v>0.26684538107896699</v>
      </c>
      <c r="BT394" s="277">
        <v>0.267731690929154</v>
      </c>
      <c r="BU394" s="277">
        <v>0.26865773483316802</v>
      </c>
      <c r="BV394" s="277">
        <v>0.269567241389156</v>
      </c>
      <c r="BW394" s="277">
        <v>0.27040982707821998</v>
      </c>
      <c r="BX394" s="277">
        <v>0.27117185496058299</v>
      </c>
      <c r="BY394" s="277">
        <v>0.27191649159777997</v>
      </c>
      <c r="BZ394" s="277">
        <v>0.27282707024716402</v>
      </c>
      <c r="CA394" s="277">
        <v>0.27282707024716402</v>
      </c>
      <c r="CB394" s="277">
        <v>0.27284875894572702</v>
      </c>
      <c r="CC394" s="277">
        <v>0.27287128641628799</v>
      </c>
      <c r="CD394" s="277">
        <v>0.27265830585070799</v>
      </c>
      <c r="CE394" s="277">
        <v>0.27247259654642197</v>
      </c>
      <c r="CF394" s="277">
        <v>0.27228174931446902</v>
      </c>
      <c r="CG394" s="277">
        <v>0.27205743076809003</v>
      </c>
      <c r="CH394" s="277">
        <v>0.271857835122088</v>
      </c>
      <c r="CI394" s="277">
        <v>0.27165121062705699</v>
      </c>
      <c r="CJ394" s="277">
        <v>0.271394414273609</v>
      </c>
      <c r="CK394" s="277">
        <v>0.27117630505185297</v>
      </c>
      <c r="CL394" s="277">
        <v>0.27094940333127898</v>
      </c>
      <c r="CM394" s="277">
        <v>0.27072508395880801</v>
      </c>
      <c r="CN394" s="277">
        <v>0.27072508395880801</v>
      </c>
    </row>
    <row r="395" spans="1:92" s="254" customFormat="1" x14ac:dyDescent="0.2">
      <c r="A395" s="276" t="s">
        <v>672</v>
      </c>
      <c r="B395" s="248"/>
      <c r="C395" s="248"/>
      <c r="D395" s="248"/>
      <c r="E395" s="248"/>
      <c r="F395" s="248"/>
      <c r="G395" s="248"/>
      <c r="H395" s="248"/>
      <c r="I395" s="248"/>
      <c r="J395" s="248"/>
      <c r="K395" s="248"/>
      <c r="L395" s="248"/>
      <c r="M395" s="248"/>
      <c r="N395" s="248"/>
      <c r="O395" s="248"/>
      <c r="P395" s="248"/>
      <c r="Q395" s="248"/>
      <c r="R395" s="248"/>
      <c r="S395" s="248"/>
      <c r="T395" s="248"/>
      <c r="U395" s="248"/>
      <c r="V395" s="248"/>
      <c r="W395" s="248"/>
      <c r="X395" s="248"/>
      <c r="Y395" s="248"/>
      <c r="Z395" s="248"/>
      <c r="AA395" s="248"/>
      <c r="AB395" s="277">
        <v>7.7129322794167204E-2</v>
      </c>
      <c r="AC395" s="277">
        <v>7.7098316780564405E-2</v>
      </c>
      <c r="AD395" s="277">
        <v>7.6962907553603493E-2</v>
      </c>
      <c r="AE395" s="277">
        <v>7.6794684090366397E-2</v>
      </c>
      <c r="AF395" s="277">
        <v>7.6667452753147194E-2</v>
      </c>
      <c r="AG395" s="277">
        <v>7.6491832697404102E-2</v>
      </c>
      <c r="AH395" s="277">
        <v>7.6325651440393993E-2</v>
      </c>
      <c r="AI395" s="277">
        <v>7.6277370596344596E-2</v>
      </c>
      <c r="AJ395" s="277">
        <v>7.6086016674339604E-2</v>
      </c>
      <c r="AK395" s="277">
        <v>7.58638466468914E-2</v>
      </c>
      <c r="AL395" s="277">
        <v>7.5612959125369805E-2</v>
      </c>
      <c r="AM395" s="277">
        <v>7.5150546280671901E-2</v>
      </c>
      <c r="AN395" s="277">
        <v>7.5150546280671901E-2</v>
      </c>
      <c r="AO395" s="277">
        <v>7.4682711906710497E-2</v>
      </c>
      <c r="AP395" s="277">
        <v>7.4242946165755094E-2</v>
      </c>
      <c r="AQ395" s="277">
        <v>7.3785365911735207E-2</v>
      </c>
      <c r="AR395" s="277">
        <v>7.34471088766291E-2</v>
      </c>
      <c r="AS395" s="277">
        <v>7.3115444222631498E-2</v>
      </c>
      <c r="AT395" s="277">
        <v>7.2784702355683698E-2</v>
      </c>
      <c r="AU395" s="277">
        <v>7.2476274971970595E-2</v>
      </c>
      <c r="AV395" s="277">
        <v>7.2174486030344903E-2</v>
      </c>
      <c r="AW395" s="277">
        <v>7.1856433809352499E-2</v>
      </c>
      <c r="AX395" s="277">
        <v>7.1557183310398606E-2</v>
      </c>
      <c r="AY395" s="277">
        <v>7.1261814954365399E-2</v>
      </c>
      <c r="AZ395" s="277">
        <v>7.0705542263937604E-2</v>
      </c>
      <c r="BA395" s="277">
        <v>7.0705542263937604E-2</v>
      </c>
      <c r="BB395" s="277">
        <v>7.0340851316571501E-2</v>
      </c>
      <c r="BC395" s="277">
        <v>6.9982978309302404E-2</v>
      </c>
      <c r="BD395" s="277">
        <v>6.9616823769353797E-2</v>
      </c>
      <c r="BE395" s="277">
        <v>6.9279662927167293E-2</v>
      </c>
      <c r="BF395" s="277">
        <v>6.8948180812828205E-2</v>
      </c>
      <c r="BG395" s="277">
        <v>6.8609301575852405E-2</v>
      </c>
      <c r="BH395" s="277">
        <v>6.8282751729697805E-2</v>
      </c>
      <c r="BI395" s="277">
        <v>6.7961133009031699E-2</v>
      </c>
      <c r="BJ395" s="277">
        <v>6.7583883586141105E-2</v>
      </c>
      <c r="BK395" s="277">
        <v>6.7232011110466602E-2</v>
      </c>
      <c r="BL395" s="277">
        <v>6.6888159631152702E-2</v>
      </c>
      <c r="BM395" s="277">
        <v>6.6259038693965794E-2</v>
      </c>
      <c r="BN395" s="277">
        <v>6.6259038693965794E-2</v>
      </c>
      <c r="BO395" s="277">
        <v>6.5864304314182706E-2</v>
      </c>
      <c r="BP395" s="277">
        <v>6.5477220768195801E-2</v>
      </c>
      <c r="BQ395" s="277">
        <v>6.50872338221095E-2</v>
      </c>
      <c r="BR395" s="277">
        <v>6.4714441044098098E-2</v>
      </c>
      <c r="BS395" s="277">
        <v>6.4348944102765496E-2</v>
      </c>
      <c r="BT395" s="277">
        <v>6.3988447338256302E-2</v>
      </c>
      <c r="BU395" s="277">
        <v>6.3643193600884301E-2</v>
      </c>
      <c r="BV395" s="277">
        <v>6.3304138047694206E-2</v>
      </c>
      <c r="BW395" s="277">
        <v>6.2959905260895593E-2</v>
      </c>
      <c r="BX395" s="277">
        <v>6.2670760385772406E-2</v>
      </c>
      <c r="BY395" s="277">
        <v>6.2387561888486098E-2</v>
      </c>
      <c r="BZ395" s="277">
        <v>6.2039554120142601E-2</v>
      </c>
      <c r="CA395" s="277">
        <v>6.2039554120142601E-2</v>
      </c>
      <c r="CB395" s="277">
        <v>6.1940494431640902E-2</v>
      </c>
      <c r="CC395" s="277">
        <v>6.18432053873176E-2</v>
      </c>
      <c r="CD395" s="277">
        <v>6.1691795983541999E-2</v>
      </c>
      <c r="CE395" s="277">
        <v>6.1547527715889699E-2</v>
      </c>
      <c r="CF395" s="277">
        <v>6.1403835851880299E-2</v>
      </c>
      <c r="CG395" s="277">
        <v>6.1261572117021199E-2</v>
      </c>
      <c r="CH395" s="277">
        <v>6.1119823652719403E-2</v>
      </c>
      <c r="CI395" s="277">
        <v>6.0977876135673403E-2</v>
      </c>
      <c r="CJ395" s="277">
        <v>6.0826800513544402E-2</v>
      </c>
      <c r="CK395" s="277">
        <v>6.0685123999615502E-2</v>
      </c>
      <c r="CL395" s="277">
        <v>6.0544883676978099E-2</v>
      </c>
      <c r="CM395" s="277">
        <v>6.0398317146673097E-2</v>
      </c>
      <c r="CN395" s="277">
        <v>6.0398317146673097E-2</v>
      </c>
    </row>
    <row r="396" spans="1:92" s="254" customFormat="1" x14ac:dyDescent="0.2">
      <c r="A396" s="276" t="s">
        <v>673</v>
      </c>
      <c r="B396" s="248"/>
      <c r="C396" s="248"/>
      <c r="D396" s="248"/>
      <c r="E396" s="248"/>
      <c r="F396" s="248"/>
      <c r="G396" s="248"/>
      <c r="H396" s="248"/>
      <c r="I396" s="248"/>
      <c r="J396" s="248"/>
      <c r="K396" s="248"/>
      <c r="L396" s="248"/>
      <c r="M396" s="248"/>
      <c r="N396" s="248"/>
      <c r="O396" s="248"/>
      <c r="P396" s="248"/>
      <c r="Q396" s="248"/>
      <c r="R396" s="248"/>
      <c r="S396" s="248"/>
      <c r="T396" s="248"/>
      <c r="U396" s="248"/>
      <c r="V396" s="248"/>
      <c r="W396" s="248"/>
      <c r="X396" s="248"/>
      <c r="Y396" s="248"/>
      <c r="Z396" s="248"/>
      <c r="AA396" s="248"/>
      <c r="AB396" s="277">
        <v>4.6376226381168999E-2</v>
      </c>
      <c r="AC396" s="277">
        <v>4.6255647674122199E-2</v>
      </c>
      <c r="AD396" s="277">
        <v>4.6137350111011E-2</v>
      </c>
      <c r="AE396" s="277">
        <v>4.6033947874254702E-2</v>
      </c>
      <c r="AF396" s="277">
        <v>4.5947429816162899E-2</v>
      </c>
      <c r="AG396" s="277">
        <v>4.59195838781968E-2</v>
      </c>
      <c r="AH396" s="277">
        <v>4.5877853299738397E-2</v>
      </c>
      <c r="AI396" s="277">
        <v>4.5858209085672098E-2</v>
      </c>
      <c r="AJ396" s="277">
        <v>4.5908474777104302E-2</v>
      </c>
      <c r="AK396" s="277">
        <v>4.5957449063985502E-2</v>
      </c>
      <c r="AL396" s="277">
        <v>4.6016475321338297E-2</v>
      </c>
      <c r="AM396" s="277">
        <v>4.6002750784785801E-2</v>
      </c>
      <c r="AN396" s="277">
        <v>4.6002750784785801E-2</v>
      </c>
      <c r="AO396" s="277">
        <v>4.59857420506216E-2</v>
      </c>
      <c r="AP396" s="277">
        <v>4.5979492619095903E-2</v>
      </c>
      <c r="AQ396" s="277">
        <v>4.5973365189610302E-2</v>
      </c>
      <c r="AR396" s="277">
        <v>4.5991006807639997E-2</v>
      </c>
      <c r="AS396" s="277">
        <v>4.6007656774170902E-2</v>
      </c>
      <c r="AT396" s="277">
        <v>4.6036105960432401E-2</v>
      </c>
      <c r="AU396" s="277">
        <v>4.6036821012961901E-2</v>
      </c>
      <c r="AV396" s="277">
        <v>4.6037089745903599E-2</v>
      </c>
      <c r="AW396" s="277">
        <v>4.6039094614432202E-2</v>
      </c>
      <c r="AX396" s="277">
        <v>4.6012828357024103E-2</v>
      </c>
      <c r="AY396" s="277">
        <v>4.5984900848823701E-2</v>
      </c>
      <c r="AZ396" s="277">
        <v>4.5798859174458299E-2</v>
      </c>
      <c r="BA396" s="277">
        <v>4.5798859174458299E-2</v>
      </c>
      <c r="BB396" s="277">
        <v>4.5699112493910399E-2</v>
      </c>
      <c r="BC396" s="277">
        <v>4.5603329659225998E-2</v>
      </c>
      <c r="BD396" s="277">
        <v>4.5533939449324601E-2</v>
      </c>
      <c r="BE396" s="277">
        <v>4.5466641769018303E-2</v>
      </c>
      <c r="BF396" s="277">
        <v>4.5402291448718803E-2</v>
      </c>
      <c r="BG396" s="277">
        <v>4.5362261854069399E-2</v>
      </c>
      <c r="BH396" s="277">
        <v>4.5315187278197402E-2</v>
      </c>
      <c r="BI396" s="277">
        <v>4.5270289562555299E-2</v>
      </c>
      <c r="BJ396" s="277">
        <v>4.5217779699468101E-2</v>
      </c>
      <c r="BK396" s="277">
        <v>4.51653892309705E-2</v>
      </c>
      <c r="BL396" s="277">
        <v>4.5116805565102801E-2</v>
      </c>
      <c r="BM396" s="277">
        <v>4.4901389093922203E-2</v>
      </c>
      <c r="BN396" s="277">
        <v>4.4901389093922203E-2</v>
      </c>
      <c r="BO396" s="277">
        <v>4.4829197338162298E-2</v>
      </c>
      <c r="BP396" s="277">
        <v>4.4758524146763901E-2</v>
      </c>
      <c r="BQ396" s="277">
        <v>4.4711090482812903E-2</v>
      </c>
      <c r="BR396" s="277">
        <v>4.4642729647933199E-2</v>
      </c>
      <c r="BS396" s="277">
        <v>4.4575922523319503E-2</v>
      </c>
      <c r="BT396" s="277">
        <v>4.4534847482502797E-2</v>
      </c>
      <c r="BU396" s="277">
        <v>4.4474852112092199E-2</v>
      </c>
      <c r="BV396" s="277">
        <v>4.4415966903250302E-2</v>
      </c>
      <c r="BW396" s="277">
        <v>4.43775503200316E-2</v>
      </c>
      <c r="BX396" s="277">
        <v>4.4347401170608799E-2</v>
      </c>
      <c r="BY396" s="277">
        <v>4.4318651687372701E-2</v>
      </c>
      <c r="BZ396" s="277">
        <v>4.4264767938748499E-2</v>
      </c>
      <c r="CA396" s="277">
        <v>4.4264767938748499E-2</v>
      </c>
      <c r="CB396" s="277">
        <v>4.4363151772852799E-2</v>
      </c>
      <c r="CC396" s="277">
        <v>4.4462525228274298E-2</v>
      </c>
      <c r="CD396" s="277">
        <v>4.4548631956494597E-2</v>
      </c>
      <c r="CE396" s="277">
        <v>4.4613096781805903E-2</v>
      </c>
      <c r="CF396" s="277">
        <v>4.4677418942404401E-2</v>
      </c>
      <c r="CG396" s="277">
        <v>4.4764214374818603E-2</v>
      </c>
      <c r="CH396" s="277">
        <v>4.4828087548671298E-2</v>
      </c>
      <c r="CI396" s="277">
        <v>4.4891277610535199E-2</v>
      </c>
      <c r="CJ396" s="277">
        <v>4.4972280550332297E-2</v>
      </c>
      <c r="CK396" s="277">
        <v>4.5034382476944003E-2</v>
      </c>
      <c r="CL396" s="277">
        <v>4.5097014635732402E-2</v>
      </c>
      <c r="CM396" s="277">
        <v>4.5174982678711902E-2</v>
      </c>
      <c r="CN396" s="277">
        <v>4.5174982678711902E-2</v>
      </c>
    </row>
    <row r="397" spans="1:92" s="254" customFormat="1" x14ac:dyDescent="0.2">
      <c r="A397" s="276" t="s">
        <v>674</v>
      </c>
      <c r="B397" s="248"/>
      <c r="C397" s="248"/>
      <c r="D397" s="248"/>
      <c r="E397" s="248"/>
      <c r="F397" s="248"/>
      <c r="G397" s="248"/>
      <c r="H397" s="248"/>
      <c r="I397" s="248"/>
      <c r="J397" s="248"/>
      <c r="K397" s="248"/>
      <c r="L397" s="248"/>
      <c r="M397" s="248"/>
      <c r="N397" s="248"/>
      <c r="O397" s="248"/>
      <c r="P397" s="248"/>
      <c r="Q397" s="248"/>
      <c r="R397" s="248"/>
      <c r="S397" s="248"/>
      <c r="T397" s="248"/>
      <c r="U397" s="248"/>
      <c r="V397" s="248"/>
      <c r="W397" s="248"/>
      <c r="X397" s="248"/>
      <c r="Y397" s="248"/>
      <c r="Z397" s="248"/>
      <c r="AA397" s="248"/>
      <c r="AB397" s="277">
        <v>9.2326601479746806E-2</v>
      </c>
      <c r="AC397" s="277">
        <v>9.20243423160058E-2</v>
      </c>
      <c r="AD397" s="277">
        <v>9.1497133184468199E-2</v>
      </c>
      <c r="AE397" s="277">
        <v>9.1008223677434996E-2</v>
      </c>
      <c r="AF397" s="277">
        <v>9.0561141034523396E-2</v>
      </c>
      <c r="AG397" s="277">
        <v>9.0110423195306294E-2</v>
      </c>
      <c r="AH397" s="277">
        <v>8.9697681333790996E-2</v>
      </c>
      <c r="AI397" s="277">
        <v>8.9305963944530206E-2</v>
      </c>
      <c r="AJ397" s="277">
        <v>8.8933499837509103E-2</v>
      </c>
      <c r="AK397" s="277">
        <v>8.8610664018874699E-2</v>
      </c>
      <c r="AL397" s="277">
        <v>8.8304674711463096E-2</v>
      </c>
      <c r="AM397" s="277">
        <v>8.7920859010027205E-2</v>
      </c>
      <c r="AN397" s="277">
        <v>8.7920859010027205E-2</v>
      </c>
      <c r="AO397" s="277">
        <v>8.7375143220162196E-2</v>
      </c>
      <c r="AP397" s="277">
        <v>8.7077749035066002E-2</v>
      </c>
      <c r="AQ397" s="277">
        <v>8.6749071219504301E-2</v>
      </c>
      <c r="AR397" s="277">
        <v>8.6551390498995004E-2</v>
      </c>
      <c r="AS397" s="277">
        <v>8.6349470157429595E-2</v>
      </c>
      <c r="AT397" s="277">
        <v>8.6111200916191205E-2</v>
      </c>
      <c r="AU397" s="277">
        <v>8.5906756911397097E-2</v>
      </c>
      <c r="AV397" s="277">
        <v>8.5708201250683694E-2</v>
      </c>
      <c r="AW397" s="277">
        <v>8.5488598706093599E-2</v>
      </c>
      <c r="AX397" s="277">
        <v>8.5293871474042507E-2</v>
      </c>
      <c r="AY397" s="277">
        <v>8.5090136997651902E-2</v>
      </c>
      <c r="AZ397" s="277">
        <v>8.4630902699746394E-2</v>
      </c>
      <c r="BA397" s="277">
        <v>8.4630902699746394E-2</v>
      </c>
      <c r="BB397" s="277">
        <v>8.4095574531714803E-2</v>
      </c>
      <c r="BC397" s="277">
        <v>8.3751381231177605E-2</v>
      </c>
      <c r="BD397" s="277">
        <v>8.3388861222598296E-2</v>
      </c>
      <c r="BE397" s="277">
        <v>8.3053464343403299E-2</v>
      </c>
      <c r="BF397" s="277">
        <v>8.2718572369995996E-2</v>
      </c>
      <c r="BG397" s="277">
        <v>8.2342642960440193E-2</v>
      </c>
      <c r="BH397" s="277">
        <v>8.2011891971823001E-2</v>
      </c>
      <c r="BI397" s="277">
        <v>8.1687756583992299E-2</v>
      </c>
      <c r="BJ397" s="277">
        <v>8.1308951585584793E-2</v>
      </c>
      <c r="BK397" s="277">
        <v>8.0957292296289896E-2</v>
      </c>
      <c r="BL397" s="277">
        <v>8.0604111941036699E-2</v>
      </c>
      <c r="BM397" s="277">
        <v>7.9985921077237301E-2</v>
      </c>
      <c r="BN397" s="277">
        <v>7.9985921077237301E-2</v>
      </c>
      <c r="BO397" s="277">
        <v>7.9598530603071704E-2</v>
      </c>
      <c r="BP397" s="277">
        <v>7.9354397764152096E-2</v>
      </c>
      <c r="BQ397" s="277">
        <v>7.9105495871749407E-2</v>
      </c>
      <c r="BR397" s="277">
        <v>7.8878206891209807E-2</v>
      </c>
      <c r="BS397" s="277">
        <v>7.8653039987637702E-2</v>
      </c>
      <c r="BT397" s="277">
        <v>7.8399439156944403E-2</v>
      </c>
      <c r="BU397" s="277">
        <v>7.8188080349913494E-2</v>
      </c>
      <c r="BV397" s="277">
        <v>7.7979917596575798E-2</v>
      </c>
      <c r="BW397" s="277">
        <v>7.7761711120367005E-2</v>
      </c>
      <c r="BX397" s="277">
        <v>7.7604011844211895E-2</v>
      </c>
      <c r="BY397" s="277">
        <v>7.7450693711983196E-2</v>
      </c>
      <c r="BZ397" s="277">
        <v>7.7209461576976501E-2</v>
      </c>
      <c r="CA397" s="277">
        <v>7.7209461576976501E-2</v>
      </c>
      <c r="CB397" s="277">
        <v>7.7209795695783803E-2</v>
      </c>
      <c r="CC397" s="277">
        <v>7.7204614450697498E-2</v>
      </c>
      <c r="CD397" s="277">
        <v>7.7131205744746703E-2</v>
      </c>
      <c r="CE397" s="277">
        <v>7.7064866338951599E-2</v>
      </c>
      <c r="CF397" s="277">
        <v>7.6993072942149396E-2</v>
      </c>
      <c r="CG397" s="277">
        <v>7.6889971706679397E-2</v>
      </c>
      <c r="CH397" s="277">
        <v>7.6813077732473894E-2</v>
      </c>
      <c r="CI397" s="277">
        <v>7.6736717704622301E-2</v>
      </c>
      <c r="CJ397" s="277">
        <v>7.6648203764639197E-2</v>
      </c>
      <c r="CK397" s="277">
        <v>7.6578196651900896E-2</v>
      </c>
      <c r="CL397" s="277">
        <v>7.6502448063960102E-2</v>
      </c>
      <c r="CM397" s="277">
        <v>7.6384414553325397E-2</v>
      </c>
      <c r="CN397" s="277">
        <v>7.6384414553325397E-2</v>
      </c>
    </row>
    <row r="398" spans="1:92" s="254" customFormat="1" x14ac:dyDescent="0.2">
      <c r="A398" s="276" t="s">
        <v>675</v>
      </c>
      <c r="B398" s="248"/>
      <c r="C398" s="248"/>
      <c r="D398" s="248"/>
      <c r="E398" s="248"/>
      <c r="F398" s="248"/>
      <c r="G398" s="248"/>
      <c r="H398" s="248"/>
      <c r="I398" s="248"/>
      <c r="J398" s="248"/>
      <c r="K398" s="248"/>
      <c r="L398" s="248"/>
      <c r="M398" s="248"/>
      <c r="N398" s="248"/>
      <c r="O398" s="248"/>
      <c r="P398" s="248"/>
      <c r="Q398" s="248"/>
      <c r="R398" s="248"/>
      <c r="S398" s="248"/>
      <c r="T398" s="248"/>
      <c r="U398" s="248"/>
      <c r="V398" s="248"/>
      <c r="W398" s="248"/>
      <c r="X398" s="248"/>
      <c r="Y398" s="248"/>
      <c r="Z398" s="248"/>
      <c r="AA398" s="248"/>
      <c r="AB398" s="277">
        <v>1</v>
      </c>
      <c r="AC398" s="277">
        <v>1</v>
      </c>
      <c r="AD398" s="277">
        <v>1</v>
      </c>
      <c r="AE398" s="277">
        <v>0.999999999999999</v>
      </c>
      <c r="AF398" s="277">
        <v>1</v>
      </c>
      <c r="AG398" s="277">
        <v>1</v>
      </c>
      <c r="AH398" s="277">
        <v>0.999999999999999</v>
      </c>
      <c r="AI398" s="277">
        <v>0.999999999999999</v>
      </c>
      <c r="AJ398" s="277">
        <v>1</v>
      </c>
      <c r="AK398" s="277">
        <v>1</v>
      </c>
      <c r="AL398" s="277">
        <v>1</v>
      </c>
      <c r="AM398" s="277">
        <v>1</v>
      </c>
      <c r="AN398" s="277">
        <v>1</v>
      </c>
      <c r="AO398" s="277">
        <v>1</v>
      </c>
      <c r="AP398" s="277">
        <v>1</v>
      </c>
      <c r="AQ398" s="277">
        <v>1</v>
      </c>
      <c r="AR398" s="277">
        <v>0.999999999999999</v>
      </c>
      <c r="AS398" s="277">
        <v>1</v>
      </c>
      <c r="AT398" s="277">
        <v>1</v>
      </c>
      <c r="AU398" s="277">
        <v>1</v>
      </c>
      <c r="AV398" s="277">
        <v>1</v>
      </c>
      <c r="AW398" s="277">
        <v>1</v>
      </c>
      <c r="AX398" s="277">
        <v>0.999999999999999</v>
      </c>
      <c r="AY398" s="277">
        <v>1</v>
      </c>
      <c r="AZ398" s="277">
        <v>0.999999999999999</v>
      </c>
      <c r="BA398" s="277">
        <v>0.999999999999999</v>
      </c>
      <c r="BB398" s="277">
        <v>0.999999999999999</v>
      </c>
      <c r="BC398" s="277">
        <v>1</v>
      </c>
      <c r="BD398" s="277">
        <v>1</v>
      </c>
      <c r="BE398" s="277">
        <v>1</v>
      </c>
      <c r="BF398" s="277">
        <v>0.999999999999999</v>
      </c>
      <c r="BG398" s="277">
        <v>1</v>
      </c>
      <c r="BH398" s="277">
        <v>1</v>
      </c>
      <c r="BI398" s="277">
        <v>0.999999999999999</v>
      </c>
      <c r="BJ398" s="277">
        <v>1</v>
      </c>
      <c r="BK398" s="277">
        <v>1</v>
      </c>
      <c r="BL398" s="277">
        <v>1</v>
      </c>
      <c r="BM398" s="277">
        <v>1</v>
      </c>
      <c r="BN398" s="277">
        <v>1</v>
      </c>
      <c r="BO398" s="277">
        <v>1</v>
      </c>
      <c r="BP398" s="277">
        <v>1</v>
      </c>
      <c r="BQ398" s="277">
        <v>0.999999999999999</v>
      </c>
      <c r="BR398" s="277">
        <v>1</v>
      </c>
      <c r="BS398" s="277">
        <v>0.999999999999999</v>
      </c>
      <c r="BT398" s="277">
        <v>1</v>
      </c>
      <c r="BU398" s="277">
        <v>1</v>
      </c>
      <c r="BV398" s="277">
        <v>1</v>
      </c>
      <c r="BW398" s="277">
        <v>1</v>
      </c>
      <c r="BX398" s="277">
        <v>0.999999999999999</v>
      </c>
      <c r="BY398" s="277">
        <v>1</v>
      </c>
      <c r="BZ398" s="277">
        <v>1</v>
      </c>
      <c r="CA398" s="277">
        <v>1</v>
      </c>
      <c r="CB398" s="277">
        <v>1</v>
      </c>
      <c r="CC398" s="277">
        <v>0.999999999999999</v>
      </c>
      <c r="CD398" s="277">
        <v>1</v>
      </c>
      <c r="CE398" s="277">
        <v>0.999999999999999</v>
      </c>
      <c r="CF398" s="277">
        <v>1</v>
      </c>
      <c r="CG398" s="277">
        <v>0.999999999999999</v>
      </c>
      <c r="CH398" s="277">
        <v>1</v>
      </c>
      <c r="CI398" s="277">
        <v>1</v>
      </c>
      <c r="CJ398" s="277">
        <v>1</v>
      </c>
      <c r="CK398" s="277">
        <v>1</v>
      </c>
      <c r="CL398" s="277">
        <v>1</v>
      </c>
      <c r="CM398" s="277">
        <v>1</v>
      </c>
      <c r="CN398" s="277">
        <v>1</v>
      </c>
    </row>
    <row r="399" spans="1:92" x14ac:dyDescent="0.2">
      <c r="A399" s="223" t="s">
        <v>676</v>
      </c>
      <c r="B399" s="248"/>
      <c r="C399" s="248"/>
      <c r="D399" s="248"/>
      <c r="E399" s="248"/>
      <c r="F399" s="248"/>
      <c r="G399" s="248"/>
      <c r="H399" s="248"/>
      <c r="I399" s="248"/>
      <c r="J399" s="248"/>
      <c r="K399" s="248"/>
      <c r="L399" s="248"/>
      <c r="M399" s="248"/>
      <c r="N399" s="248"/>
      <c r="O399" s="248"/>
      <c r="P399" s="248"/>
      <c r="Q399" s="248"/>
      <c r="R399" s="248"/>
      <c r="S399" s="248"/>
      <c r="T399" s="248"/>
      <c r="U399" s="248"/>
      <c r="V399" s="248"/>
      <c r="W399" s="248"/>
      <c r="X399" s="248"/>
      <c r="Y399" s="248"/>
      <c r="Z399" s="248"/>
      <c r="AA399" s="248"/>
      <c r="AB399" s="219"/>
      <c r="AC399" s="219"/>
      <c r="AD399" s="219"/>
      <c r="AE399" s="219"/>
      <c r="AF399" s="219"/>
      <c r="AG399" s="219"/>
      <c r="AH399" s="219"/>
      <c r="AI399" s="219"/>
      <c r="AJ399" s="219"/>
      <c r="AK399" s="219"/>
      <c r="AL399" s="219"/>
      <c r="AM399" s="219"/>
      <c r="AN399" s="219"/>
      <c r="AO399" s="219"/>
      <c r="AP399" s="219"/>
      <c r="AQ399" s="219"/>
      <c r="AR399" s="219"/>
      <c r="AS399" s="219"/>
      <c r="AT399" s="219"/>
      <c r="AU399" s="219"/>
      <c r="AV399" s="219"/>
      <c r="AW399" s="219"/>
      <c r="AX399" s="219"/>
      <c r="AY399" s="219"/>
      <c r="AZ399" s="219"/>
      <c r="BA399" s="219"/>
      <c r="BB399" s="219"/>
      <c r="BC399" s="219"/>
      <c r="BD399" s="219"/>
      <c r="BE399" s="219"/>
      <c r="BF399" s="219"/>
      <c r="BG399" s="219"/>
      <c r="BH399" s="219"/>
      <c r="BI399" s="219"/>
      <c r="BJ399" s="219"/>
      <c r="BK399" s="219"/>
      <c r="BL399" s="219"/>
      <c r="BM399" s="219"/>
      <c r="BN399" s="219"/>
      <c r="BO399" s="219"/>
      <c r="BP399" s="219"/>
      <c r="BQ399" s="219"/>
      <c r="BR399" s="219"/>
      <c r="BS399" s="219"/>
      <c r="BT399" s="219"/>
      <c r="BU399" s="219"/>
      <c r="BV399" s="219"/>
      <c r="BW399" s="219"/>
      <c r="BX399" s="219"/>
      <c r="BY399" s="219"/>
      <c r="BZ399" s="219"/>
      <c r="CA399" s="219"/>
      <c r="CB399" s="219"/>
      <c r="CC399" s="219"/>
      <c r="CD399" s="219"/>
      <c r="CE399" s="219"/>
      <c r="CF399" s="219"/>
      <c r="CG399" s="219"/>
      <c r="CH399" s="219"/>
      <c r="CI399" s="219"/>
      <c r="CJ399" s="219"/>
      <c r="CK399" s="219"/>
      <c r="CL399" s="219"/>
      <c r="CM399" s="219"/>
      <c r="CN399" s="219"/>
    </row>
    <row r="400" spans="1:92" s="254" customFormat="1" x14ac:dyDescent="0.2">
      <c r="A400" s="276" t="s">
        <v>677</v>
      </c>
      <c r="B400" s="248"/>
      <c r="C400" s="248"/>
      <c r="D400" s="248"/>
      <c r="E400" s="248"/>
      <c r="F400" s="248"/>
      <c r="G400" s="248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  <c r="S400" s="248"/>
      <c r="T400" s="248"/>
      <c r="U400" s="248"/>
      <c r="V400" s="248"/>
      <c r="W400" s="248"/>
      <c r="X400" s="248"/>
      <c r="Y400" s="248"/>
      <c r="Z400" s="248"/>
      <c r="AA400" s="248"/>
      <c r="AB400" s="277">
        <v>0.55815940588579405</v>
      </c>
      <c r="AC400" s="277">
        <v>0.55859651451242198</v>
      </c>
      <c r="AD400" s="277">
        <v>0.55970012290285198</v>
      </c>
      <c r="AE400" s="277">
        <v>0.56073899833489005</v>
      </c>
      <c r="AF400" s="277">
        <v>0.56172138100524105</v>
      </c>
      <c r="AG400" s="277">
        <v>0.56279920805313599</v>
      </c>
      <c r="AH400" s="277">
        <v>0.56371167192666405</v>
      </c>
      <c r="AI400" s="277">
        <v>0.56451852068966102</v>
      </c>
      <c r="AJ400" s="277">
        <v>0.56547766367780805</v>
      </c>
      <c r="AK400" s="277">
        <v>0.56639555744852699</v>
      </c>
      <c r="AL400" s="277">
        <v>0.567372670204628</v>
      </c>
      <c r="AM400" s="277">
        <v>0.56835583692888203</v>
      </c>
      <c r="AN400" s="277">
        <v>0.56835583692888203</v>
      </c>
      <c r="AO400" s="277">
        <v>0.569460811657166</v>
      </c>
      <c r="AP400" s="277">
        <v>0.57032136910504405</v>
      </c>
      <c r="AQ400" s="277">
        <v>0.57131223136277298</v>
      </c>
      <c r="AR400" s="277">
        <v>0.57162634666386003</v>
      </c>
      <c r="AS400" s="277">
        <v>0.57193819079559005</v>
      </c>
      <c r="AT400" s="277">
        <v>0.57231068778438399</v>
      </c>
      <c r="AU400" s="277">
        <v>0.572583635313761</v>
      </c>
      <c r="AV400" s="277">
        <v>0.572849075450101</v>
      </c>
      <c r="AW400" s="277">
        <v>0.57324364350229495</v>
      </c>
      <c r="AX400" s="277">
        <v>0.57356714106721995</v>
      </c>
      <c r="AY400" s="277">
        <v>0.57392602708826201</v>
      </c>
      <c r="AZ400" s="277">
        <v>0.57422024124168802</v>
      </c>
      <c r="BA400" s="277">
        <v>0.57422024124168802</v>
      </c>
      <c r="BB400" s="277">
        <v>0.57427258619119503</v>
      </c>
      <c r="BC400" s="277">
        <v>0.57418183220812802</v>
      </c>
      <c r="BD400" s="277">
        <v>0.57415738480543299</v>
      </c>
      <c r="BE400" s="277">
        <v>0.57399628779749301</v>
      </c>
      <c r="BF400" s="277">
        <v>0.57383970268458995</v>
      </c>
      <c r="BG400" s="277">
        <v>0.573795314495542</v>
      </c>
      <c r="BH400" s="277">
        <v>0.573665649380806</v>
      </c>
      <c r="BI400" s="277">
        <v>0.57353667379740503</v>
      </c>
      <c r="BJ400" s="277">
        <v>0.57345261666502501</v>
      </c>
      <c r="BK400" s="277">
        <v>0.57325181243131296</v>
      </c>
      <c r="BL400" s="277">
        <v>0.57306201965619197</v>
      </c>
      <c r="BM400" s="277">
        <v>0.57243835790422104</v>
      </c>
      <c r="BN400" s="277">
        <v>0.57243835790422104</v>
      </c>
      <c r="BO400" s="277">
        <v>0.57187312339326002</v>
      </c>
      <c r="BP400" s="277">
        <v>0.57154894916496102</v>
      </c>
      <c r="BQ400" s="277">
        <v>0.57127166288743103</v>
      </c>
      <c r="BR400" s="277">
        <v>0.57093848058379004</v>
      </c>
      <c r="BS400" s="277">
        <v>0.57061254487151303</v>
      </c>
      <c r="BT400" s="277">
        <v>0.57035031284418203</v>
      </c>
      <c r="BU400" s="277">
        <v>0.56999463208479795</v>
      </c>
      <c r="BV400" s="277">
        <v>0.56964589612175298</v>
      </c>
      <c r="BW400" s="277">
        <v>0.56937390127027598</v>
      </c>
      <c r="BX400" s="277">
        <v>0.56906117039010295</v>
      </c>
      <c r="BY400" s="277">
        <v>0.56875514947387196</v>
      </c>
      <c r="BZ400" s="277">
        <v>0.56844723165068201</v>
      </c>
      <c r="CA400" s="277">
        <v>0.56844723165068201</v>
      </c>
      <c r="CB400" s="277">
        <v>0.56848541841877598</v>
      </c>
      <c r="CC400" s="277">
        <v>0.56852618937088495</v>
      </c>
      <c r="CD400" s="277">
        <v>0.56894759448239196</v>
      </c>
      <c r="CE400" s="277">
        <v>0.56933536204278401</v>
      </c>
      <c r="CF400" s="277">
        <v>0.56973371335594902</v>
      </c>
      <c r="CG400" s="277">
        <v>0.57018846445274596</v>
      </c>
      <c r="CH400" s="277">
        <v>0.57059958310075198</v>
      </c>
      <c r="CI400" s="277">
        <v>0.57101805626851898</v>
      </c>
      <c r="CJ400" s="277">
        <v>0.57150342867791004</v>
      </c>
      <c r="CK400" s="277">
        <v>0.57192757450434595</v>
      </c>
      <c r="CL400" s="277">
        <v>0.572365223842075</v>
      </c>
      <c r="CM400" s="277">
        <v>0.57284446521085797</v>
      </c>
      <c r="CN400" s="277">
        <v>0.57284446521085797</v>
      </c>
    </row>
    <row r="401" spans="1:92" s="254" customFormat="1" x14ac:dyDescent="0.2">
      <c r="A401" s="276" t="s">
        <v>678</v>
      </c>
      <c r="B401" s="248"/>
      <c r="C401" s="248"/>
      <c r="D401" s="248"/>
      <c r="E401" s="248"/>
      <c r="F401" s="248"/>
      <c r="G401" s="248"/>
      <c r="H401" s="248"/>
      <c r="I401" s="248"/>
      <c r="J401" s="248"/>
      <c r="K401" s="248"/>
      <c r="L401" s="248"/>
      <c r="M401" s="248"/>
      <c r="N401" s="248"/>
      <c r="O401" s="248"/>
      <c r="P401" s="248"/>
      <c r="Q401" s="248"/>
      <c r="R401" s="248"/>
      <c r="S401" s="248"/>
      <c r="T401" s="248"/>
      <c r="U401" s="248"/>
      <c r="V401" s="248"/>
      <c r="W401" s="248"/>
      <c r="X401" s="248"/>
      <c r="Y401" s="248"/>
      <c r="Z401" s="248"/>
      <c r="AA401" s="248"/>
      <c r="AB401" s="277">
        <v>0.264014215228144</v>
      </c>
      <c r="AC401" s="277">
        <v>0.26388551678441202</v>
      </c>
      <c r="AD401" s="277">
        <v>0.26343614000351601</v>
      </c>
      <c r="AE401" s="277">
        <v>0.26304372099017298</v>
      </c>
      <c r="AF401" s="277">
        <v>0.26261864374502297</v>
      </c>
      <c r="AG401" s="277">
        <v>0.26214269519765998</v>
      </c>
      <c r="AH401" s="277">
        <v>0.26178567096266497</v>
      </c>
      <c r="AI401" s="277">
        <v>0.26138537680804103</v>
      </c>
      <c r="AJ401" s="277">
        <v>0.26095029622322302</v>
      </c>
      <c r="AK401" s="277">
        <v>0.26053769114237701</v>
      </c>
      <c r="AL401" s="277">
        <v>0.260077130036591</v>
      </c>
      <c r="AM401" s="277">
        <v>0.25992968499901797</v>
      </c>
      <c r="AN401" s="277">
        <v>0.25992968499901797</v>
      </c>
      <c r="AO401" s="277">
        <v>0.259896048150148</v>
      </c>
      <c r="AP401" s="277">
        <v>0.25981514523101701</v>
      </c>
      <c r="AQ401" s="277">
        <v>0.25965553349374199</v>
      </c>
      <c r="AR401" s="277">
        <v>0.25990505493443</v>
      </c>
      <c r="AS401" s="277">
        <v>0.26015450518824201</v>
      </c>
      <c r="AT401" s="277">
        <v>0.26037869711470002</v>
      </c>
      <c r="AU401" s="277">
        <v>0.26064807520257499</v>
      </c>
      <c r="AV401" s="277">
        <v>0.26091182216904901</v>
      </c>
      <c r="AW401" s="277">
        <v>0.26108537438976698</v>
      </c>
      <c r="AX401" s="277">
        <v>0.26128891324416997</v>
      </c>
      <c r="AY401" s="277">
        <v>0.26146262159251898</v>
      </c>
      <c r="AZ401" s="277">
        <v>0.26227182621323403</v>
      </c>
      <c r="BA401" s="277">
        <v>0.26227182621323403</v>
      </c>
      <c r="BB401" s="277">
        <v>0.26318480910577502</v>
      </c>
      <c r="BC401" s="277">
        <v>0.26403273430108198</v>
      </c>
      <c r="BD401" s="277">
        <v>0.26483773371462599</v>
      </c>
      <c r="BE401" s="277">
        <v>0.26571986395319203</v>
      </c>
      <c r="BF401" s="277">
        <v>0.26659036742931302</v>
      </c>
      <c r="BG401" s="277">
        <v>0.26739559820027797</v>
      </c>
      <c r="BH401" s="277">
        <v>0.26822655858469502</v>
      </c>
      <c r="BI401" s="277">
        <v>0.26904426873566101</v>
      </c>
      <c r="BJ401" s="277">
        <v>0.26993425252726799</v>
      </c>
      <c r="BK401" s="277">
        <v>0.27088563798278797</v>
      </c>
      <c r="BL401" s="277">
        <v>0.27181842771444398</v>
      </c>
      <c r="BM401" s="277">
        <v>0.27379074891885202</v>
      </c>
      <c r="BN401" s="277">
        <v>0.27379074891885202</v>
      </c>
      <c r="BO401" s="277">
        <v>0.27519195944130898</v>
      </c>
      <c r="BP401" s="277">
        <v>0.276193789829973</v>
      </c>
      <c r="BQ401" s="277">
        <v>0.27715301328955599</v>
      </c>
      <c r="BR401" s="277">
        <v>0.27813056005904202</v>
      </c>
      <c r="BS401" s="277">
        <v>0.27909058167224399</v>
      </c>
      <c r="BT401" s="277">
        <v>0.280007504697667</v>
      </c>
      <c r="BU401" s="277">
        <v>0.28096020747307399</v>
      </c>
      <c r="BV401" s="277">
        <v>0.28189580434604999</v>
      </c>
      <c r="BW401" s="277">
        <v>0.28276738536798002</v>
      </c>
      <c r="BX401" s="277">
        <v>0.28355692734503701</v>
      </c>
      <c r="BY401" s="277">
        <v>0.28432862909491302</v>
      </c>
      <c r="BZ401" s="277">
        <v>0.28526659380066799</v>
      </c>
      <c r="CA401" s="277">
        <v>0.28526659380066799</v>
      </c>
      <c r="CB401" s="277">
        <v>0.28531963953883799</v>
      </c>
      <c r="CC401" s="277">
        <v>0.285373860854026</v>
      </c>
      <c r="CD401" s="277">
        <v>0.28517798773141501</v>
      </c>
      <c r="CE401" s="277">
        <v>0.28500411408745402</v>
      </c>
      <c r="CF401" s="277">
        <v>0.28482479208803202</v>
      </c>
      <c r="CG401" s="277">
        <v>0.28461720699298398</v>
      </c>
      <c r="CH401" s="277">
        <v>0.28442853223678299</v>
      </c>
      <c r="CI401" s="277">
        <v>0.28423226611140601</v>
      </c>
      <c r="CJ401" s="277">
        <v>0.28398879597071902</v>
      </c>
      <c r="CK401" s="277">
        <v>0.28378011061279401</v>
      </c>
      <c r="CL401" s="277">
        <v>0.283562339623601</v>
      </c>
      <c r="CM401" s="277">
        <v>0.283351894419691</v>
      </c>
      <c r="CN401" s="277">
        <v>0.283351894419691</v>
      </c>
    </row>
    <row r="402" spans="1:92" s="254" customFormat="1" x14ac:dyDescent="0.2">
      <c r="A402" s="276" t="s">
        <v>679</v>
      </c>
      <c r="B402" s="248"/>
      <c r="C402" s="248"/>
      <c r="D402" s="248"/>
      <c r="E402" s="248"/>
      <c r="F402" s="248"/>
      <c r="G402" s="248"/>
      <c r="H402" s="248"/>
      <c r="I402" s="248"/>
      <c r="J402" s="248"/>
      <c r="K402" s="248"/>
      <c r="L402" s="248"/>
      <c r="M402" s="248"/>
      <c r="N402" s="248"/>
      <c r="O402" s="248"/>
      <c r="P402" s="248"/>
      <c r="Q402" s="248"/>
      <c r="R402" s="248"/>
      <c r="S402" s="248"/>
      <c r="T402" s="248"/>
      <c r="U402" s="248"/>
      <c r="V402" s="248"/>
      <c r="W402" s="248"/>
      <c r="X402" s="248"/>
      <c r="Y402" s="248"/>
      <c r="Z402" s="248"/>
      <c r="AA402" s="248"/>
      <c r="AB402" s="277">
        <v>8.0867501350280105E-2</v>
      </c>
      <c r="AC402" s="277">
        <v>8.0818540632311003E-2</v>
      </c>
      <c r="AD402" s="277">
        <v>8.0660491024557399E-2</v>
      </c>
      <c r="AE402" s="277">
        <v>8.0469472708921297E-2</v>
      </c>
      <c r="AF402" s="277">
        <v>8.0322984296360395E-2</v>
      </c>
      <c r="AG402" s="277">
        <v>8.0130880112510794E-2</v>
      </c>
      <c r="AH402" s="277">
        <v>7.9947617411656693E-2</v>
      </c>
      <c r="AI402" s="277">
        <v>7.9889800378429604E-2</v>
      </c>
      <c r="AJ402" s="277">
        <v>7.9688052348840105E-2</v>
      </c>
      <c r="AK402" s="277">
        <v>7.9453997576755794E-2</v>
      </c>
      <c r="AL402" s="277">
        <v>7.9190772123157602E-2</v>
      </c>
      <c r="AM402" s="277">
        <v>7.8700310436680895E-2</v>
      </c>
      <c r="AN402" s="277">
        <v>7.8700310436680895E-2</v>
      </c>
      <c r="AO402" s="277">
        <v>7.8209632762733697E-2</v>
      </c>
      <c r="AP402" s="277">
        <v>7.7749205433239904E-2</v>
      </c>
      <c r="AQ402" s="277">
        <v>7.7270149309756606E-2</v>
      </c>
      <c r="AR402" s="277">
        <v>7.6917846631913603E-2</v>
      </c>
      <c r="AS402" s="277">
        <v>7.6572343373528598E-2</v>
      </c>
      <c r="AT402" s="277">
        <v>7.6228762493754695E-2</v>
      </c>
      <c r="AU402" s="277">
        <v>7.5906281455862201E-2</v>
      </c>
      <c r="AV402" s="277">
        <v>7.5590703702102899E-2</v>
      </c>
      <c r="AW402" s="277">
        <v>7.5258239122681203E-2</v>
      </c>
      <c r="AX402" s="277">
        <v>7.4943220427130794E-2</v>
      </c>
      <c r="AY402" s="277">
        <v>7.4632144541590104E-2</v>
      </c>
      <c r="AZ402" s="277">
        <v>7.40358480419194E-2</v>
      </c>
      <c r="BA402" s="277">
        <v>7.40358480419194E-2</v>
      </c>
      <c r="BB402" s="277">
        <v>7.3646810116373501E-2</v>
      </c>
      <c r="BC402" s="277">
        <v>7.3265284296848796E-2</v>
      </c>
      <c r="BD402" s="277">
        <v>7.28771840637049E-2</v>
      </c>
      <c r="BE402" s="277">
        <v>7.2519615056875403E-2</v>
      </c>
      <c r="BF402" s="277">
        <v>7.2168253132251503E-2</v>
      </c>
      <c r="BG402" s="277">
        <v>7.1811050376792404E-2</v>
      </c>
      <c r="BH402" s="277">
        <v>7.1466209848999401E-2</v>
      </c>
      <c r="BI402" s="277">
        <v>7.1126716751622895E-2</v>
      </c>
      <c r="BJ402" s="277">
        <v>7.07285156466749E-2</v>
      </c>
      <c r="BK402" s="277">
        <v>7.0356894073535306E-2</v>
      </c>
      <c r="BL402" s="277">
        <v>6.9993972724630801E-2</v>
      </c>
      <c r="BM402" s="277">
        <v>6.9320731944870206E-2</v>
      </c>
      <c r="BN402" s="277">
        <v>6.9320731944870206E-2</v>
      </c>
      <c r="BO402" s="277">
        <v>6.8903054696546395E-2</v>
      </c>
      <c r="BP402" s="277">
        <v>6.8493538145387597E-2</v>
      </c>
      <c r="BQ402" s="277">
        <v>6.8082696790419395E-2</v>
      </c>
      <c r="BR402" s="277">
        <v>6.7688375245355106E-2</v>
      </c>
      <c r="BS402" s="277">
        <v>6.7301836617966196E-2</v>
      </c>
      <c r="BT402" s="277">
        <v>6.6922393111110701E-2</v>
      </c>
      <c r="BU402" s="277">
        <v>6.6557565854031497E-2</v>
      </c>
      <c r="BV402" s="277">
        <v>6.6199330532252201E-2</v>
      </c>
      <c r="BW402" s="277">
        <v>6.5837133161914904E-2</v>
      </c>
      <c r="BX402" s="277">
        <v>6.5533085105568101E-2</v>
      </c>
      <c r="BY402" s="277">
        <v>6.5235358988693606E-2</v>
      </c>
      <c r="BZ402" s="277">
        <v>6.4868241515521799E-2</v>
      </c>
      <c r="CA402" s="277">
        <v>6.4868241515521799E-2</v>
      </c>
      <c r="CB402" s="277">
        <v>6.4771559205107396E-2</v>
      </c>
      <c r="CC402" s="277">
        <v>6.4676773143668806E-2</v>
      </c>
      <c r="CD402" s="277">
        <v>6.4524505069566807E-2</v>
      </c>
      <c r="CE402" s="277">
        <v>6.4378212096465104E-2</v>
      </c>
      <c r="CF402" s="277">
        <v>6.4232490146522006E-2</v>
      </c>
      <c r="CG402" s="277">
        <v>6.4089767747637499E-2</v>
      </c>
      <c r="CH402" s="277">
        <v>6.3946002234245E-2</v>
      </c>
      <c r="CI402" s="277">
        <v>6.3801960892040793E-2</v>
      </c>
      <c r="CJ402" s="277">
        <v>6.3649540786707107E-2</v>
      </c>
      <c r="CK402" s="277">
        <v>6.3505663586163996E-2</v>
      </c>
      <c r="CL402" s="277">
        <v>6.3363301991448795E-2</v>
      </c>
      <c r="CM402" s="277">
        <v>6.3215337614873995E-2</v>
      </c>
      <c r="CN402" s="277">
        <v>6.3215337614873995E-2</v>
      </c>
    </row>
    <row r="403" spans="1:92" s="254" customFormat="1" x14ac:dyDescent="0.2">
      <c r="A403" s="276" t="s">
        <v>680</v>
      </c>
      <c r="B403" s="248"/>
      <c r="C403" s="248"/>
      <c r="D403" s="248"/>
      <c r="E403" s="248"/>
      <c r="F403" s="248"/>
      <c r="G403" s="248"/>
      <c r="H403" s="248"/>
      <c r="I403" s="248"/>
      <c r="J403" s="248"/>
      <c r="K403" s="248"/>
      <c r="L403" s="248"/>
      <c r="M403" s="248"/>
      <c r="N403" s="248"/>
      <c r="O403" s="248"/>
      <c r="P403" s="248"/>
      <c r="Q403" s="248"/>
      <c r="R403" s="248"/>
      <c r="S403" s="248"/>
      <c r="T403" s="248"/>
      <c r="U403" s="248"/>
      <c r="V403" s="248"/>
      <c r="W403" s="248"/>
      <c r="X403" s="248"/>
      <c r="Y403" s="248"/>
      <c r="Z403" s="248"/>
      <c r="AA403" s="248"/>
      <c r="AB403" s="277">
        <v>9.68013370188026E-2</v>
      </c>
      <c r="AC403" s="277">
        <v>9.6464791440202605E-2</v>
      </c>
      <c r="AD403" s="277">
        <v>9.5892994750209098E-2</v>
      </c>
      <c r="AE403" s="277">
        <v>9.5363160331268904E-2</v>
      </c>
      <c r="AF403" s="277">
        <v>9.4879128599689902E-2</v>
      </c>
      <c r="AG403" s="277">
        <v>9.4397365879765993E-2</v>
      </c>
      <c r="AH403" s="277">
        <v>9.3954205102158295E-2</v>
      </c>
      <c r="AI403" s="277">
        <v>9.3535416550838094E-2</v>
      </c>
      <c r="AJ403" s="277">
        <v>9.3143756243019293E-2</v>
      </c>
      <c r="AK403" s="277">
        <v>9.2804040335580401E-2</v>
      </c>
      <c r="AL403" s="277">
        <v>9.2483027425106501E-2</v>
      </c>
      <c r="AM403" s="277">
        <v>9.2073833663247895E-2</v>
      </c>
      <c r="AN403" s="277">
        <v>9.2073833663247895E-2</v>
      </c>
      <c r="AO403" s="277">
        <v>9.1501469207174405E-2</v>
      </c>
      <c r="AP403" s="277">
        <v>9.1190155402456799E-2</v>
      </c>
      <c r="AQ403" s="277">
        <v>9.0846112949176397E-2</v>
      </c>
      <c r="AR403" s="277">
        <v>9.0641370123404993E-2</v>
      </c>
      <c r="AS403" s="277">
        <v>9.0432074226122997E-2</v>
      </c>
      <c r="AT403" s="277">
        <v>9.0185850463668796E-2</v>
      </c>
      <c r="AU403" s="277">
        <v>8.9972373326288102E-2</v>
      </c>
      <c r="AV403" s="277">
        <v>8.9765007025567695E-2</v>
      </c>
      <c r="AW403" s="277">
        <v>8.9535773800796997E-2</v>
      </c>
      <c r="AX403" s="277">
        <v>8.93299193071177E-2</v>
      </c>
      <c r="AY403" s="277">
        <v>8.9114477473513198E-2</v>
      </c>
      <c r="AZ403" s="277">
        <v>8.8617107673674395E-2</v>
      </c>
      <c r="BA403" s="277">
        <v>8.8617107673674395E-2</v>
      </c>
      <c r="BB403" s="277">
        <v>8.8047993352981302E-2</v>
      </c>
      <c r="BC403" s="277">
        <v>8.7679445836622294E-2</v>
      </c>
      <c r="BD403" s="277">
        <v>8.7294206473942496E-2</v>
      </c>
      <c r="BE403" s="277">
        <v>8.69375659297799E-2</v>
      </c>
      <c r="BF403" s="277">
        <v>8.6581760376564496E-2</v>
      </c>
      <c r="BG403" s="277">
        <v>8.6185277301694202E-2</v>
      </c>
      <c r="BH403" s="277">
        <v>8.5835425979510493E-2</v>
      </c>
      <c r="BI403" s="277">
        <v>8.5492717195473897E-2</v>
      </c>
      <c r="BJ403" s="277">
        <v>8.5092201709684803E-2</v>
      </c>
      <c r="BK403" s="277">
        <v>8.4720113893537494E-2</v>
      </c>
      <c r="BL403" s="277">
        <v>8.4346796859191595E-2</v>
      </c>
      <c r="BM403" s="277">
        <v>8.3681905195881798E-2</v>
      </c>
      <c r="BN403" s="277">
        <v>8.3681905195881798E-2</v>
      </c>
      <c r="BO403" s="277">
        <v>8.3270930514135297E-2</v>
      </c>
      <c r="BP403" s="277">
        <v>8.3009990443932799E-2</v>
      </c>
      <c r="BQ403" s="277">
        <v>8.2746111236065706E-2</v>
      </c>
      <c r="BR403" s="277">
        <v>8.25030330261948E-2</v>
      </c>
      <c r="BS403" s="277">
        <v>8.2262329562092396E-2</v>
      </c>
      <c r="BT403" s="277">
        <v>8.1994145899752804E-2</v>
      </c>
      <c r="BU403" s="277">
        <v>8.1768497343561494E-2</v>
      </c>
      <c r="BV403" s="277">
        <v>8.1546301696173801E-2</v>
      </c>
      <c r="BW403" s="277">
        <v>8.1315372199420394E-2</v>
      </c>
      <c r="BX403" s="277">
        <v>8.1148374160700407E-2</v>
      </c>
      <c r="BY403" s="277">
        <v>8.0986075674116906E-2</v>
      </c>
      <c r="BZ403" s="277">
        <v>8.0729819417457799E-2</v>
      </c>
      <c r="CA403" s="277">
        <v>8.0729819417457799E-2</v>
      </c>
      <c r="CB403" s="277">
        <v>8.07387622428965E-2</v>
      </c>
      <c r="CC403" s="277">
        <v>8.0742020133002093E-2</v>
      </c>
      <c r="CD403" s="277">
        <v>8.0672847933077302E-2</v>
      </c>
      <c r="CE403" s="277">
        <v>8.0609221758779201E-2</v>
      </c>
      <c r="CF403" s="277">
        <v>8.0539867428422604E-2</v>
      </c>
      <c r="CG403" s="277">
        <v>8.0439666474610899E-2</v>
      </c>
      <c r="CH403" s="277">
        <v>8.0364911852645202E-2</v>
      </c>
      <c r="CI403" s="277">
        <v>8.0290645923458803E-2</v>
      </c>
      <c r="CJ403" s="277">
        <v>8.0205155138135406E-2</v>
      </c>
      <c r="CK403" s="277">
        <v>8.0137418762488505E-2</v>
      </c>
      <c r="CL403" s="277">
        <v>8.0063705227747403E-2</v>
      </c>
      <c r="CM403" s="277">
        <v>7.9947037974201801E-2</v>
      </c>
      <c r="CN403" s="277">
        <v>7.9947037974201801E-2</v>
      </c>
    </row>
    <row r="404" spans="1:92" s="254" customFormat="1" x14ac:dyDescent="0.2">
      <c r="A404" s="276" t="s">
        <v>681</v>
      </c>
      <c r="B404" s="248"/>
      <c r="C404" s="248"/>
      <c r="D404" s="248"/>
      <c r="E404" s="248"/>
      <c r="F404" s="248"/>
      <c r="G404" s="248"/>
      <c r="H404" s="248"/>
      <c r="I404" s="248"/>
      <c r="J404" s="248"/>
      <c r="K404" s="248"/>
      <c r="L404" s="248"/>
      <c r="M404" s="248"/>
      <c r="N404" s="248"/>
      <c r="O404" s="248"/>
      <c r="P404" s="248"/>
      <c r="Q404" s="248"/>
      <c r="R404" s="248"/>
      <c r="S404" s="248"/>
      <c r="T404" s="248"/>
      <c r="U404" s="248"/>
      <c r="V404" s="248"/>
      <c r="W404" s="248"/>
      <c r="X404" s="248"/>
      <c r="Y404" s="248"/>
      <c r="Z404" s="248"/>
      <c r="AA404" s="248"/>
      <c r="AB404" s="277">
        <v>1.5754051697870999E-4</v>
      </c>
      <c r="AC404" s="277">
        <v>2.3463663065100999E-4</v>
      </c>
      <c r="AD404" s="277">
        <v>3.1025131886470601E-4</v>
      </c>
      <c r="AE404" s="277">
        <v>3.8464763474559002E-4</v>
      </c>
      <c r="AF404" s="277">
        <v>4.5786235368471098E-4</v>
      </c>
      <c r="AG404" s="277">
        <v>5.2985075692661004E-4</v>
      </c>
      <c r="AH404" s="277">
        <v>6.0083459685539699E-4</v>
      </c>
      <c r="AI404" s="277">
        <v>6.7088557302925303E-4</v>
      </c>
      <c r="AJ404" s="277">
        <v>7.4023150710906096E-4</v>
      </c>
      <c r="AK404" s="277">
        <v>8.0871349675883195E-4</v>
      </c>
      <c r="AL404" s="277">
        <v>8.7640021051592105E-4</v>
      </c>
      <c r="AM404" s="277">
        <v>9.4033397217001204E-4</v>
      </c>
      <c r="AN404" s="277">
        <v>9.4033397217001204E-4</v>
      </c>
      <c r="AO404" s="277">
        <v>9.3203822277685604E-4</v>
      </c>
      <c r="AP404" s="277">
        <v>9.24124828240521E-4</v>
      </c>
      <c r="AQ404" s="277">
        <v>9.1597288455048595E-4</v>
      </c>
      <c r="AR404" s="277">
        <v>9.0938164639018195E-4</v>
      </c>
      <c r="AS404" s="277">
        <v>9.0288641651540104E-4</v>
      </c>
      <c r="AT404" s="277">
        <v>8.9600214349114E-4</v>
      </c>
      <c r="AU404" s="277">
        <v>8.8963470151228298E-4</v>
      </c>
      <c r="AV404" s="277">
        <v>8.8339165317860503E-4</v>
      </c>
      <c r="AW404" s="277">
        <v>8.76969184459213E-4</v>
      </c>
      <c r="AX404" s="277">
        <v>8.7080595436105502E-4</v>
      </c>
      <c r="AY404" s="277">
        <v>8.6472930411444398E-4</v>
      </c>
      <c r="AZ404" s="277">
        <v>8.5497682948291499E-4</v>
      </c>
      <c r="BA404" s="277">
        <v>8.5497682948291499E-4</v>
      </c>
      <c r="BB404" s="277">
        <v>8.4780123367413996E-4</v>
      </c>
      <c r="BC404" s="277">
        <v>8.4070335731765197E-4</v>
      </c>
      <c r="BD404" s="277">
        <v>8.3349094229269699E-4</v>
      </c>
      <c r="BE404" s="277">
        <v>8.2666726265913999E-4</v>
      </c>
      <c r="BF404" s="277">
        <v>8.1991637728052102E-4</v>
      </c>
      <c r="BG404" s="277">
        <v>8.1275962569241403E-4</v>
      </c>
      <c r="BH404" s="277">
        <v>8.0615620598769005E-4</v>
      </c>
      <c r="BI404" s="277">
        <v>7.9962351983567696E-4</v>
      </c>
      <c r="BJ404" s="277">
        <v>7.9241345134615495E-4</v>
      </c>
      <c r="BK404" s="277">
        <v>7.8554161882541296E-4</v>
      </c>
      <c r="BL404" s="277">
        <v>7.7878304554052395E-4</v>
      </c>
      <c r="BM404" s="277">
        <v>7.6825603617378796E-4</v>
      </c>
      <c r="BN404" s="277">
        <v>7.6825603617378796E-4</v>
      </c>
      <c r="BO404" s="277">
        <v>7.6093195474887096E-4</v>
      </c>
      <c r="BP404" s="277">
        <v>7.5373241574405205E-4</v>
      </c>
      <c r="BQ404" s="277">
        <v>7.4651579652715197E-4</v>
      </c>
      <c r="BR404" s="277">
        <v>7.39551085617533E-4</v>
      </c>
      <c r="BS404" s="277">
        <v>7.3270727618355701E-4</v>
      </c>
      <c r="BT404" s="277">
        <v>7.2564344728638403E-4</v>
      </c>
      <c r="BU404" s="277">
        <v>7.1909724453342696E-4</v>
      </c>
      <c r="BV404" s="277">
        <v>7.12667303769704E-4</v>
      </c>
      <c r="BW404" s="277">
        <v>7.0620800040745299E-4</v>
      </c>
      <c r="BX404" s="277">
        <v>7.0044299859042304E-4</v>
      </c>
      <c r="BY404" s="277">
        <v>6.9478676840338202E-4</v>
      </c>
      <c r="BZ404" s="277">
        <v>6.8811361566896597E-4</v>
      </c>
      <c r="CA404" s="277">
        <v>6.8811361566896597E-4</v>
      </c>
      <c r="CB404" s="277">
        <v>6.8462059438032798E-4</v>
      </c>
      <c r="CC404" s="277">
        <v>6.8115649841672199E-4</v>
      </c>
      <c r="CD404" s="277">
        <v>6.77064783547594E-4</v>
      </c>
      <c r="CE404" s="277">
        <v>6.73090014517269E-4</v>
      </c>
      <c r="CF404" s="277">
        <v>6.6913698107347297E-4</v>
      </c>
      <c r="CG404" s="277">
        <v>6.64894332019888E-4</v>
      </c>
      <c r="CH404" s="277">
        <v>6.6097057557354898E-4</v>
      </c>
      <c r="CI404" s="277">
        <v>6.5707080457489504E-4</v>
      </c>
      <c r="CJ404" s="277">
        <v>6.5307942652789795E-4</v>
      </c>
      <c r="CK404" s="277">
        <v>6.4923253420739796E-4</v>
      </c>
      <c r="CL404" s="277">
        <v>6.4542931512601002E-4</v>
      </c>
      <c r="CM404" s="277">
        <v>6.4126478037362098E-4</v>
      </c>
      <c r="CN404" s="277">
        <v>6.4126478037362098E-4</v>
      </c>
    </row>
    <row r="405" spans="1:92" s="254" customFormat="1" x14ac:dyDescent="0.2">
      <c r="A405" s="276" t="s">
        <v>682</v>
      </c>
      <c r="B405" s="248"/>
      <c r="C405" s="248"/>
      <c r="D405" s="248"/>
      <c r="E405" s="248"/>
      <c r="F405" s="248"/>
      <c r="G405" s="248"/>
      <c r="H405" s="248"/>
      <c r="I405" s="248"/>
      <c r="J405" s="248"/>
      <c r="K405" s="248"/>
      <c r="L405" s="248"/>
      <c r="M405" s="248"/>
      <c r="N405" s="248"/>
      <c r="O405" s="248"/>
      <c r="P405" s="248"/>
      <c r="Q405" s="248"/>
      <c r="R405" s="248"/>
      <c r="S405" s="248"/>
      <c r="T405" s="248"/>
      <c r="U405" s="248"/>
      <c r="V405" s="248"/>
      <c r="W405" s="248"/>
      <c r="X405" s="248"/>
      <c r="Y405" s="248"/>
      <c r="Z405" s="248"/>
      <c r="AA405" s="248"/>
      <c r="AB405" s="277">
        <v>1</v>
      </c>
      <c r="AC405" s="277">
        <v>1</v>
      </c>
      <c r="AD405" s="277">
        <v>1</v>
      </c>
      <c r="AE405" s="277">
        <v>0.999999999999999</v>
      </c>
      <c r="AF405" s="277">
        <v>1</v>
      </c>
      <c r="AG405" s="277">
        <v>1</v>
      </c>
      <c r="AH405" s="277">
        <v>1</v>
      </c>
      <c r="AI405" s="277">
        <v>1</v>
      </c>
      <c r="AJ405" s="277">
        <v>0.999999999999999</v>
      </c>
      <c r="AK405" s="277">
        <v>1</v>
      </c>
      <c r="AL405" s="277">
        <v>1</v>
      </c>
      <c r="AM405" s="277">
        <v>1</v>
      </c>
      <c r="AN405" s="277">
        <v>1</v>
      </c>
      <c r="AO405" s="277">
        <v>0.999999999999999</v>
      </c>
      <c r="AP405" s="277">
        <v>0.999999999999999</v>
      </c>
      <c r="AQ405" s="277">
        <v>1</v>
      </c>
      <c r="AR405" s="277">
        <v>1</v>
      </c>
      <c r="AS405" s="277">
        <v>0.999999999999999</v>
      </c>
      <c r="AT405" s="277">
        <v>1</v>
      </c>
      <c r="AU405" s="277">
        <v>1</v>
      </c>
      <c r="AV405" s="277">
        <v>1</v>
      </c>
      <c r="AW405" s="277">
        <v>1</v>
      </c>
      <c r="AX405" s="277">
        <v>1</v>
      </c>
      <c r="AY405" s="277">
        <v>1</v>
      </c>
      <c r="AZ405" s="277">
        <v>0.999999999999999</v>
      </c>
      <c r="BA405" s="277">
        <v>0.999999999999999</v>
      </c>
      <c r="BB405" s="277">
        <v>0.999999999999999</v>
      </c>
      <c r="BC405" s="277">
        <v>1</v>
      </c>
      <c r="BD405" s="277">
        <v>0.999999999999999</v>
      </c>
      <c r="BE405" s="277">
        <v>0.999999999999999</v>
      </c>
      <c r="BF405" s="277">
        <v>1</v>
      </c>
      <c r="BG405" s="277">
        <v>1</v>
      </c>
      <c r="BH405" s="277">
        <v>1</v>
      </c>
      <c r="BI405" s="277">
        <v>0.999999999999999</v>
      </c>
      <c r="BJ405" s="277">
        <v>1</v>
      </c>
      <c r="BK405" s="277">
        <v>0.999999999999999</v>
      </c>
      <c r="BL405" s="277">
        <v>1</v>
      </c>
      <c r="BM405" s="277">
        <v>1</v>
      </c>
      <c r="BN405" s="277">
        <v>1</v>
      </c>
      <c r="BO405" s="277">
        <v>1</v>
      </c>
      <c r="BP405" s="277">
        <v>0.999999999999999</v>
      </c>
      <c r="BQ405" s="277">
        <v>0.999999999999999</v>
      </c>
      <c r="BR405" s="277">
        <v>1</v>
      </c>
      <c r="BS405" s="277">
        <v>1</v>
      </c>
      <c r="BT405" s="277">
        <v>1</v>
      </c>
      <c r="BU405" s="277">
        <v>1</v>
      </c>
      <c r="BV405" s="277">
        <v>1</v>
      </c>
      <c r="BW405" s="277">
        <v>1</v>
      </c>
      <c r="BX405" s="277">
        <v>0.999999999999999</v>
      </c>
      <c r="BY405" s="277">
        <v>0.999999999999999</v>
      </c>
      <c r="BZ405" s="277">
        <v>1</v>
      </c>
      <c r="CA405" s="277">
        <v>1</v>
      </c>
      <c r="CB405" s="277">
        <v>1</v>
      </c>
      <c r="CC405" s="277">
        <v>1</v>
      </c>
      <c r="CD405" s="277">
        <v>1</v>
      </c>
      <c r="CE405" s="277">
        <v>1</v>
      </c>
      <c r="CF405" s="277">
        <v>1</v>
      </c>
      <c r="CG405" s="277">
        <v>0.999999999999999</v>
      </c>
      <c r="CH405" s="277">
        <v>0.999999999999999</v>
      </c>
      <c r="CI405" s="277">
        <v>0.999999999999999</v>
      </c>
      <c r="CJ405" s="277">
        <v>0.999999999999999</v>
      </c>
      <c r="CK405" s="277">
        <v>1</v>
      </c>
      <c r="CL405" s="277">
        <v>1</v>
      </c>
      <c r="CM405" s="277">
        <v>0.999999999999999</v>
      </c>
      <c r="CN405" s="277">
        <v>0.999999999999999</v>
      </c>
    </row>
    <row r="406" spans="1:92" x14ac:dyDescent="0.2">
      <c r="A406" s="224" t="s">
        <v>683</v>
      </c>
      <c r="B406" s="248"/>
      <c r="C406" s="248"/>
      <c r="D406" s="248"/>
      <c r="E406" s="248"/>
      <c r="F406" s="248"/>
      <c r="G406" s="248"/>
      <c r="H406" s="248"/>
      <c r="I406" s="248"/>
      <c r="J406" s="248"/>
      <c r="K406" s="248"/>
      <c r="L406" s="248"/>
      <c r="M406" s="248"/>
      <c r="N406" s="248"/>
      <c r="O406" s="248"/>
      <c r="P406" s="248"/>
      <c r="Q406" s="248"/>
      <c r="R406" s="248"/>
      <c r="S406" s="248"/>
      <c r="T406" s="248"/>
      <c r="U406" s="248"/>
      <c r="V406" s="248"/>
      <c r="W406" s="248"/>
      <c r="X406" s="248"/>
      <c r="Y406" s="248"/>
      <c r="Z406" s="248"/>
      <c r="AA406" s="248"/>
      <c r="AB406" s="219"/>
      <c r="AC406" s="219"/>
      <c r="AD406" s="219"/>
      <c r="AE406" s="219"/>
      <c r="AF406" s="219"/>
      <c r="AG406" s="219"/>
      <c r="AH406" s="219"/>
      <c r="AI406" s="219"/>
      <c r="AJ406" s="219"/>
      <c r="AK406" s="219"/>
      <c r="AL406" s="219"/>
      <c r="AM406" s="219"/>
      <c r="AN406" s="219"/>
      <c r="AO406" s="219"/>
      <c r="AP406" s="219"/>
      <c r="AQ406" s="219"/>
      <c r="AR406" s="219"/>
      <c r="AS406" s="219"/>
      <c r="AT406" s="219"/>
      <c r="AU406" s="219"/>
      <c r="AV406" s="219"/>
      <c r="AW406" s="219"/>
      <c r="AX406" s="219"/>
      <c r="AY406" s="219"/>
      <c r="AZ406" s="219"/>
      <c r="BA406" s="219"/>
      <c r="BB406" s="219"/>
      <c r="BC406" s="219"/>
      <c r="BD406" s="219"/>
      <c r="BE406" s="219"/>
      <c r="BF406" s="219"/>
      <c r="BG406" s="219"/>
      <c r="BH406" s="219"/>
      <c r="BI406" s="219"/>
      <c r="BJ406" s="219"/>
      <c r="BK406" s="219"/>
      <c r="BL406" s="219"/>
      <c r="BM406" s="219"/>
      <c r="BN406" s="219"/>
      <c r="BO406" s="219"/>
      <c r="BP406" s="219"/>
      <c r="BQ406" s="219"/>
      <c r="BR406" s="219"/>
      <c r="BS406" s="219"/>
      <c r="BT406" s="219"/>
      <c r="BU406" s="219"/>
      <c r="BV406" s="219"/>
      <c r="BW406" s="219"/>
      <c r="BX406" s="219"/>
      <c r="BY406" s="219"/>
      <c r="BZ406" s="219"/>
      <c r="CA406" s="219"/>
      <c r="CB406" s="219"/>
      <c r="CC406" s="219"/>
      <c r="CD406" s="219"/>
      <c r="CE406" s="219"/>
      <c r="CF406" s="219"/>
      <c r="CG406" s="219"/>
      <c r="CH406" s="219"/>
      <c r="CI406" s="219"/>
      <c r="CJ406" s="219"/>
      <c r="CK406" s="219"/>
      <c r="CL406" s="219"/>
      <c r="CM406" s="219"/>
      <c r="CN406" s="219"/>
    </row>
    <row r="407" spans="1:92" x14ac:dyDescent="0.2">
      <c r="A407" s="224" t="s">
        <v>684</v>
      </c>
      <c r="B407" s="248"/>
      <c r="C407" s="248"/>
      <c r="D407" s="248"/>
      <c r="E407" s="248"/>
      <c r="F407" s="248"/>
      <c r="G407" s="248"/>
      <c r="H407" s="248"/>
      <c r="I407" s="248"/>
      <c r="J407" s="248"/>
      <c r="K407" s="248"/>
      <c r="L407" s="248"/>
      <c r="M407" s="248"/>
      <c r="N407" s="248"/>
      <c r="O407" s="248"/>
      <c r="P407" s="248"/>
      <c r="Q407" s="248"/>
      <c r="R407" s="248"/>
      <c r="S407" s="248"/>
      <c r="T407" s="248"/>
      <c r="U407" s="248"/>
      <c r="V407" s="248"/>
      <c r="W407" s="248"/>
      <c r="X407" s="248"/>
      <c r="Y407" s="248"/>
      <c r="Z407" s="248"/>
      <c r="AA407" s="248"/>
      <c r="AB407" s="219"/>
      <c r="AC407" s="219"/>
      <c r="AD407" s="219"/>
      <c r="AE407" s="219"/>
      <c r="AF407" s="219"/>
      <c r="AG407" s="219"/>
      <c r="AH407" s="219"/>
      <c r="AI407" s="219"/>
      <c r="AJ407" s="219"/>
      <c r="AK407" s="219"/>
      <c r="AL407" s="219"/>
      <c r="AM407" s="219"/>
      <c r="AN407" s="219"/>
      <c r="AO407" s="219"/>
      <c r="AP407" s="219"/>
      <c r="AQ407" s="219"/>
      <c r="AR407" s="219"/>
      <c r="AS407" s="219"/>
      <c r="AT407" s="219"/>
      <c r="AU407" s="219"/>
      <c r="AV407" s="219"/>
      <c r="AW407" s="219"/>
      <c r="AX407" s="219"/>
      <c r="AY407" s="219"/>
      <c r="AZ407" s="219"/>
      <c r="BA407" s="219"/>
      <c r="BB407" s="219"/>
      <c r="BC407" s="219"/>
      <c r="BD407" s="219"/>
      <c r="BE407" s="219"/>
      <c r="BF407" s="219"/>
      <c r="BG407" s="219"/>
      <c r="BH407" s="219"/>
      <c r="BI407" s="219"/>
      <c r="BJ407" s="219"/>
      <c r="BK407" s="219"/>
      <c r="BL407" s="219"/>
      <c r="BM407" s="219"/>
      <c r="BN407" s="219"/>
      <c r="BO407" s="219"/>
      <c r="BP407" s="219"/>
      <c r="BQ407" s="219"/>
      <c r="BR407" s="219"/>
      <c r="BS407" s="219"/>
      <c r="BT407" s="219"/>
      <c r="BU407" s="219"/>
      <c r="BV407" s="219"/>
      <c r="BW407" s="219"/>
      <c r="BX407" s="219"/>
      <c r="BY407" s="219"/>
      <c r="BZ407" s="219"/>
      <c r="CA407" s="219"/>
      <c r="CB407" s="219"/>
      <c r="CC407" s="219"/>
      <c r="CD407" s="219"/>
      <c r="CE407" s="219"/>
      <c r="CF407" s="219"/>
      <c r="CG407" s="219"/>
      <c r="CH407" s="219"/>
      <c r="CI407" s="219"/>
      <c r="CJ407" s="219"/>
      <c r="CK407" s="219"/>
      <c r="CL407" s="219"/>
      <c r="CM407" s="219"/>
      <c r="CN407" s="219"/>
    </row>
    <row r="408" spans="1:92" x14ac:dyDescent="0.2">
      <c r="A408" s="224" t="s">
        <v>685</v>
      </c>
      <c r="B408" s="248"/>
      <c r="C408" s="248"/>
      <c r="D408" s="248"/>
      <c r="E408" s="248"/>
      <c r="F408" s="248"/>
      <c r="G408" s="248"/>
      <c r="H408" s="248"/>
      <c r="I408" s="248"/>
      <c r="J408" s="248"/>
      <c r="K408" s="248"/>
      <c r="L408" s="248"/>
      <c r="M408" s="248"/>
      <c r="N408" s="248"/>
      <c r="O408" s="248"/>
      <c r="P408" s="248"/>
      <c r="Q408" s="248"/>
      <c r="R408" s="248"/>
      <c r="S408" s="248"/>
      <c r="T408" s="248"/>
      <c r="U408" s="248"/>
      <c r="V408" s="248"/>
      <c r="W408" s="248"/>
      <c r="X408" s="248"/>
      <c r="Y408" s="248"/>
      <c r="Z408" s="248"/>
      <c r="AA408" s="248"/>
      <c r="AB408" s="219"/>
      <c r="AC408" s="219"/>
      <c r="AD408" s="219"/>
      <c r="AE408" s="219"/>
      <c r="AF408" s="219"/>
      <c r="AG408" s="219"/>
      <c r="AH408" s="219"/>
      <c r="AI408" s="219"/>
      <c r="AJ408" s="219"/>
      <c r="AK408" s="219"/>
      <c r="AL408" s="219"/>
      <c r="AM408" s="219"/>
      <c r="AN408" s="219"/>
      <c r="AO408" s="219"/>
      <c r="AP408" s="219"/>
      <c r="AQ408" s="219"/>
      <c r="AR408" s="219"/>
      <c r="AS408" s="219"/>
      <c r="AT408" s="219"/>
      <c r="AU408" s="219"/>
      <c r="AV408" s="219"/>
      <c r="AW408" s="219"/>
      <c r="AX408" s="219"/>
      <c r="AY408" s="219"/>
      <c r="AZ408" s="219"/>
      <c r="BA408" s="219"/>
      <c r="BB408" s="219"/>
      <c r="BC408" s="219"/>
      <c r="BD408" s="219"/>
      <c r="BE408" s="219"/>
      <c r="BF408" s="219"/>
      <c r="BG408" s="219"/>
      <c r="BH408" s="219"/>
      <c r="BI408" s="219"/>
      <c r="BJ408" s="219"/>
      <c r="BK408" s="219"/>
      <c r="BL408" s="219"/>
      <c r="BM408" s="219"/>
      <c r="BN408" s="219"/>
      <c r="BO408" s="219"/>
      <c r="BP408" s="219"/>
      <c r="BQ408" s="219"/>
      <c r="BR408" s="219"/>
      <c r="BS408" s="219"/>
      <c r="BT408" s="219"/>
      <c r="BU408" s="219"/>
      <c r="BV408" s="219"/>
      <c r="BW408" s="219"/>
      <c r="BX408" s="219"/>
      <c r="BY408" s="219"/>
      <c r="BZ408" s="219"/>
      <c r="CA408" s="219"/>
      <c r="CB408" s="219"/>
      <c r="CC408" s="219"/>
      <c r="CD408" s="219"/>
      <c r="CE408" s="219"/>
      <c r="CF408" s="219"/>
      <c r="CG408" s="219"/>
      <c r="CH408" s="219"/>
      <c r="CI408" s="219"/>
      <c r="CJ408" s="219"/>
      <c r="CK408" s="219"/>
      <c r="CL408" s="219"/>
      <c r="CM408" s="219"/>
      <c r="CN408" s="219"/>
    </row>
    <row r="409" spans="1:92" x14ac:dyDescent="0.2">
      <c r="A409" s="223" t="s">
        <v>686</v>
      </c>
      <c r="B409" s="248"/>
      <c r="C409" s="248"/>
      <c r="D409" s="248"/>
      <c r="E409" s="248"/>
      <c r="F409" s="248"/>
      <c r="G409" s="248"/>
      <c r="H409" s="248"/>
      <c r="I409" s="248"/>
      <c r="J409" s="248"/>
      <c r="K409" s="248"/>
      <c r="L409" s="248"/>
      <c r="M409" s="248"/>
      <c r="N409" s="248"/>
      <c r="O409" s="248"/>
      <c r="P409" s="248"/>
      <c r="Q409" s="248"/>
      <c r="R409" s="248"/>
      <c r="S409" s="248"/>
      <c r="T409" s="248"/>
      <c r="U409" s="248"/>
      <c r="V409" s="248"/>
      <c r="W409" s="248"/>
      <c r="X409" s="248"/>
      <c r="Y409" s="248"/>
      <c r="Z409" s="248"/>
      <c r="AA409" s="248"/>
      <c r="AB409" s="219"/>
      <c r="AC409" s="219"/>
      <c r="AD409" s="219"/>
      <c r="AE409" s="219"/>
      <c r="AF409" s="219"/>
      <c r="AG409" s="219"/>
      <c r="AH409" s="219"/>
      <c r="AI409" s="219"/>
      <c r="AJ409" s="219"/>
      <c r="AK409" s="219"/>
      <c r="AL409" s="219"/>
      <c r="AM409" s="219"/>
      <c r="AN409" s="219"/>
      <c r="AO409" s="219"/>
      <c r="AP409" s="219"/>
      <c r="AQ409" s="219"/>
      <c r="AR409" s="219"/>
      <c r="AS409" s="219"/>
      <c r="AT409" s="219"/>
      <c r="AU409" s="219"/>
      <c r="AV409" s="219"/>
      <c r="AW409" s="219"/>
      <c r="AX409" s="219"/>
      <c r="AY409" s="219"/>
      <c r="AZ409" s="219"/>
      <c r="BA409" s="219"/>
      <c r="BB409" s="219"/>
      <c r="BC409" s="219"/>
      <c r="BD409" s="219"/>
      <c r="BE409" s="219"/>
      <c r="BF409" s="219"/>
      <c r="BG409" s="219"/>
      <c r="BH409" s="219"/>
      <c r="BI409" s="219"/>
      <c r="BJ409" s="219"/>
      <c r="BK409" s="219"/>
      <c r="BL409" s="219"/>
      <c r="BM409" s="219"/>
      <c r="BN409" s="219"/>
      <c r="BO409" s="219"/>
      <c r="BP409" s="219"/>
      <c r="BQ409" s="219"/>
      <c r="BR409" s="219"/>
      <c r="BS409" s="219"/>
      <c r="BT409" s="219"/>
      <c r="BU409" s="219"/>
      <c r="BV409" s="219"/>
      <c r="BW409" s="219"/>
      <c r="BX409" s="219"/>
      <c r="BY409" s="219"/>
      <c r="BZ409" s="219"/>
      <c r="CA409" s="219"/>
      <c r="CB409" s="219"/>
      <c r="CC409" s="219"/>
      <c r="CD409" s="219"/>
      <c r="CE409" s="219"/>
      <c r="CF409" s="219"/>
      <c r="CG409" s="219"/>
      <c r="CH409" s="219"/>
      <c r="CI409" s="219"/>
      <c r="CJ409" s="219"/>
      <c r="CK409" s="219"/>
      <c r="CL409" s="219"/>
      <c r="CM409" s="219"/>
      <c r="CN409" s="219"/>
    </row>
    <row r="410" spans="1:92" x14ac:dyDescent="0.2">
      <c r="A410" s="224" t="s">
        <v>687</v>
      </c>
      <c r="B410" s="248"/>
      <c r="C410" s="248"/>
      <c r="D410" s="248"/>
      <c r="E410" s="248"/>
      <c r="F410" s="248"/>
      <c r="G410" s="248"/>
      <c r="H410" s="248"/>
      <c r="I410" s="248"/>
      <c r="J410" s="248"/>
      <c r="K410" s="248"/>
      <c r="L410" s="248"/>
      <c r="M410" s="248"/>
      <c r="N410" s="248"/>
      <c r="O410" s="248"/>
      <c r="P410" s="248"/>
      <c r="Q410" s="248"/>
      <c r="R410" s="248"/>
      <c r="S410" s="248"/>
      <c r="T410" s="248"/>
      <c r="U410" s="248"/>
      <c r="V410" s="248"/>
      <c r="W410" s="248"/>
      <c r="X410" s="248"/>
      <c r="Y410" s="248"/>
      <c r="Z410" s="248"/>
      <c r="AA410" s="248"/>
      <c r="AB410" s="219">
        <v>27667950</v>
      </c>
      <c r="AC410" s="219">
        <v>27667950</v>
      </c>
      <c r="AD410" s="219">
        <v>27667950</v>
      </c>
      <c r="AE410" s="219">
        <v>27667950</v>
      </c>
      <c r="AF410" s="219">
        <v>27667950</v>
      </c>
      <c r="AG410" s="219">
        <v>27667950</v>
      </c>
      <c r="AH410" s="219">
        <v>27667950</v>
      </c>
      <c r="AI410" s="219">
        <v>27667950</v>
      </c>
      <c r="AJ410" s="219">
        <v>27667950</v>
      </c>
      <c r="AK410" s="219">
        <v>27667950</v>
      </c>
      <c r="AL410" s="219">
        <v>27667950</v>
      </c>
      <c r="AM410" s="219">
        <v>27667950</v>
      </c>
      <c r="AN410" s="219">
        <v>27667950</v>
      </c>
      <c r="AO410" s="219">
        <v>27667950</v>
      </c>
      <c r="AP410" s="219">
        <v>27667950</v>
      </c>
      <c r="AQ410" s="219">
        <v>27667950</v>
      </c>
      <c r="AR410" s="219">
        <v>27667950</v>
      </c>
      <c r="AS410" s="219">
        <v>27667950</v>
      </c>
      <c r="AT410" s="219">
        <v>27667950</v>
      </c>
      <c r="AU410" s="219">
        <v>27667950</v>
      </c>
      <c r="AV410" s="219">
        <v>27667950</v>
      </c>
      <c r="AW410" s="219">
        <v>27667950</v>
      </c>
      <c r="AX410" s="219">
        <v>27667950</v>
      </c>
      <c r="AY410" s="219">
        <v>27667950</v>
      </c>
      <c r="AZ410" s="219">
        <v>27667950</v>
      </c>
      <c r="BA410" s="219">
        <v>27667950</v>
      </c>
      <c r="BB410" s="219">
        <v>27667950</v>
      </c>
      <c r="BC410" s="219">
        <v>27667950</v>
      </c>
      <c r="BD410" s="219">
        <v>27667950</v>
      </c>
      <c r="BE410" s="219">
        <v>27667950</v>
      </c>
      <c r="BF410" s="219">
        <v>27667950</v>
      </c>
      <c r="BG410" s="219">
        <v>27667950</v>
      </c>
      <c r="BH410" s="219">
        <v>27667950</v>
      </c>
      <c r="BI410" s="219">
        <v>27667950</v>
      </c>
      <c r="BJ410" s="219">
        <v>27667950</v>
      </c>
      <c r="BK410" s="219">
        <v>27667950</v>
      </c>
      <c r="BL410" s="219">
        <v>27667950</v>
      </c>
      <c r="BM410" s="219">
        <v>27667950</v>
      </c>
      <c r="BN410" s="219">
        <v>27667950</v>
      </c>
      <c r="BO410" s="219">
        <v>27667950</v>
      </c>
      <c r="BP410" s="219">
        <v>27667950</v>
      </c>
      <c r="BQ410" s="219">
        <v>27667950</v>
      </c>
      <c r="BR410" s="219">
        <v>27667950</v>
      </c>
      <c r="BS410" s="219">
        <v>27667950</v>
      </c>
      <c r="BT410" s="219">
        <v>27667950</v>
      </c>
      <c r="BU410" s="219">
        <v>27667950</v>
      </c>
      <c r="BV410" s="219">
        <v>27667950</v>
      </c>
      <c r="BW410" s="219">
        <v>27667950</v>
      </c>
      <c r="BX410" s="219">
        <v>27667950</v>
      </c>
      <c r="BY410" s="219">
        <v>27667950</v>
      </c>
      <c r="BZ410" s="219">
        <v>27667950</v>
      </c>
      <c r="CA410" s="219">
        <v>27667950</v>
      </c>
      <c r="CB410" s="219">
        <v>27667950</v>
      </c>
      <c r="CC410" s="219">
        <v>27667950</v>
      </c>
      <c r="CD410" s="219">
        <v>27667950</v>
      </c>
      <c r="CE410" s="219">
        <v>27667950</v>
      </c>
      <c r="CF410" s="219">
        <v>27667950</v>
      </c>
      <c r="CG410" s="219">
        <v>27667950</v>
      </c>
      <c r="CH410" s="219">
        <v>27667950</v>
      </c>
      <c r="CI410" s="219">
        <v>27667950</v>
      </c>
      <c r="CJ410" s="219">
        <v>27667950</v>
      </c>
      <c r="CK410" s="219">
        <v>27667950</v>
      </c>
      <c r="CL410" s="219">
        <v>27667950</v>
      </c>
      <c r="CM410" s="219">
        <v>27667950</v>
      </c>
      <c r="CN410" s="219">
        <v>27667950</v>
      </c>
    </row>
    <row r="411" spans="1:92" x14ac:dyDescent="0.2">
      <c r="A411" s="224" t="s">
        <v>688</v>
      </c>
      <c r="B411" s="248"/>
      <c r="C411" s="248"/>
      <c r="D411" s="248"/>
      <c r="E411" s="248"/>
      <c r="F411" s="248"/>
      <c r="G411" s="248"/>
      <c r="H411" s="248"/>
      <c r="I411" s="248"/>
      <c r="J411" s="248"/>
      <c r="K411" s="248"/>
      <c r="L411" s="248"/>
      <c r="M411" s="248"/>
      <c r="N411" s="248"/>
      <c r="O411" s="248"/>
      <c r="P411" s="248"/>
      <c r="Q411" s="248"/>
      <c r="R411" s="248"/>
      <c r="S411" s="248"/>
      <c r="T411" s="248"/>
      <c r="U411" s="248"/>
      <c r="V411" s="248"/>
      <c r="W411" s="248"/>
      <c r="X411" s="248"/>
      <c r="Y411" s="248"/>
      <c r="Z411" s="248"/>
      <c r="AA411" s="248"/>
      <c r="AB411" s="219">
        <v>66800206.119999997</v>
      </c>
      <c r="AC411" s="219">
        <v>66800206.119999997</v>
      </c>
      <c r="AD411" s="219">
        <v>66800206.119999997</v>
      </c>
      <c r="AE411" s="219">
        <v>66800206.119999997</v>
      </c>
      <c r="AF411" s="219">
        <v>66800206.119999997</v>
      </c>
      <c r="AG411" s="219">
        <v>66800206.119999997</v>
      </c>
      <c r="AH411" s="219">
        <v>66800206.119999997</v>
      </c>
      <c r="AI411" s="219">
        <v>66800206.119999997</v>
      </c>
      <c r="AJ411" s="219">
        <v>66800206.119999997</v>
      </c>
      <c r="AK411" s="219">
        <v>66800206.119999997</v>
      </c>
      <c r="AL411" s="219">
        <v>66800206.119999997</v>
      </c>
      <c r="AM411" s="219">
        <v>66800206.119999997</v>
      </c>
      <c r="AN411" s="219">
        <v>66800206.119999997</v>
      </c>
      <c r="AO411" s="219">
        <v>66800206.119999997</v>
      </c>
      <c r="AP411" s="219">
        <v>66800206.119999997</v>
      </c>
      <c r="AQ411" s="219">
        <v>66800206.119999997</v>
      </c>
      <c r="AR411" s="219">
        <v>66800206.119999997</v>
      </c>
      <c r="AS411" s="219">
        <v>66800206.119999997</v>
      </c>
      <c r="AT411" s="219">
        <v>66800206.119999997</v>
      </c>
      <c r="AU411" s="219">
        <v>66800206.119999997</v>
      </c>
      <c r="AV411" s="219">
        <v>66800206.119999997</v>
      </c>
      <c r="AW411" s="219">
        <v>66800206.119999997</v>
      </c>
      <c r="AX411" s="219">
        <v>66800206.119999997</v>
      </c>
      <c r="AY411" s="219">
        <v>66800206.119999997</v>
      </c>
      <c r="AZ411" s="219">
        <v>66800206.119999997</v>
      </c>
      <c r="BA411" s="219">
        <v>66800206.119999997</v>
      </c>
      <c r="BB411" s="219">
        <v>66800206.119999997</v>
      </c>
      <c r="BC411" s="219">
        <v>66800206.119999997</v>
      </c>
      <c r="BD411" s="219">
        <v>66800206.119999997</v>
      </c>
      <c r="BE411" s="219">
        <v>66800206.119999997</v>
      </c>
      <c r="BF411" s="219">
        <v>66800206.119999997</v>
      </c>
      <c r="BG411" s="219">
        <v>66800206.119999997</v>
      </c>
      <c r="BH411" s="219">
        <v>66800206.119999997</v>
      </c>
      <c r="BI411" s="219">
        <v>66800206.119999997</v>
      </c>
      <c r="BJ411" s="219">
        <v>66800206.119999997</v>
      </c>
      <c r="BK411" s="219">
        <v>66800206.119999997</v>
      </c>
      <c r="BL411" s="219">
        <v>66800206.119999997</v>
      </c>
      <c r="BM411" s="219">
        <v>66800206.119999997</v>
      </c>
      <c r="BN411" s="219">
        <v>66800206.119999997</v>
      </c>
      <c r="BO411" s="219">
        <v>66800206.119999997</v>
      </c>
      <c r="BP411" s="219">
        <v>66800206.119999997</v>
      </c>
      <c r="BQ411" s="219">
        <v>66800206.119999997</v>
      </c>
      <c r="BR411" s="219">
        <v>66800206.119999997</v>
      </c>
      <c r="BS411" s="219">
        <v>66800206.119999997</v>
      </c>
      <c r="BT411" s="219">
        <v>66800206.119999997</v>
      </c>
      <c r="BU411" s="219">
        <v>66800206.119999997</v>
      </c>
      <c r="BV411" s="219">
        <v>66800206.119999997</v>
      </c>
      <c r="BW411" s="219">
        <v>66800206.119999997</v>
      </c>
      <c r="BX411" s="219">
        <v>66800206.119999997</v>
      </c>
      <c r="BY411" s="219">
        <v>66800206.119999997</v>
      </c>
      <c r="BZ411" s="219">
        <v>66800206.119999997</v>
      </c>
      <c r="CA411" s="219">
        <v>66800206.119999997</v>
      </c>
      <c r="CB411" s="219">
        <v>66800206.119999997</v>
      </c>
      <c r="CC411" s="219">
        <v>66800206.119999997</v>
      </c>
      <c r="CD411" s="219">
        <v>66800206.119999997</v>
      </c>
      <c r="CE411" s="219">
        <v>66800206.119999997</v>
      </c>
      <c r="CF411" s="219">
        <v>66800206.119999997</v>
      </c>
      <c r="CG411" s="219">
        <v>66800206.119999997</v>
      </c>
      <c r="CH411" s="219">
        <v>66800206.119999997</v>
      </c>
      <c r="CI411" s="219">
        <v>66800206.119999997</v>
      </c>
      <c r="CJ411" s="219">
        <v>66800206.119999997</v>
      </c>
      <c r="CK411" s="219">
        <v>66800206.119999997</v>
      </c>
      <c r="CL411" s="219">
        <v>66800206.119999997</v>
      </c>
      <c r="CM411" s="219">
        <v>66800206.119999997</v>
      </c>
      <c r="CN411" s="219">
        <v>66800206.119999997</v>
      </c>
    </row>
    <row r="412" spans="1:92" x14ac:dyDescent="0.2">
      <c r="A412" s="224" t="s">
        <v>689</v>
      </c>
      <c r="B412" s="248"/>
      <c r="C412" s="248"/>
      <c r="D412" s="248"/>
      <c r="E412" s="248"/>
      <c r="F412" s="248"/>
      <c r="G412" s="248"/>
      <c r="H412" s="248"/>
      <c r="I412" s="248"/>
      <c r="J412" s="248"/>
      <c r="K412" s="248"/>
      <c r="L412" s="248"/>
      <c r="M412" s="248"/>
      <c r="N412" s="248"/>
      <c r="O412" s="248"/>
      <c r="P412" s="248"/>
      <c r="Q412" s="248"/>
      <c r="R412" s="248"/>
      <c r="S412" s="248"/>
      <c r="T412" s="248"/>
      <c r="U412" s="248"/>
      <c r="V412" s="248"/>
      <c r="W412" s="248"/>
      <c r="X412" s="248"/>
      <c r="Y412" s="248"/>
      <c r="Z412" s="248"/>
      <c r="AA412" s="248"/>
      <c r="AB412" s="219">
        <v>94468156.120000005</v>
      </c>
      <c r="AC412" s="219">
        <v>94468156.120000005</v>
      </c>
      <c r="AD412" s="219">
        <v>94468156.120000005</v>
      </c>
      <c r="AE412" s="219">
        <v>94468156.120000005</v>
      </c>
      <c r="AF412" s="219">
        <v>94468156.120000005</v>
      </c>
      <c r="AG412" s="219">
        <v>94468156.120000005</v>
      </c>
      <c r="AH412" s="219">
        <v>94468156.120000005</v>
      </c>
      <c r="AI412" s="219">
        <v>94468156.120000005</v>
      </c>
      <c r="AJ412" s="219">
        <v>94468156.120000005</v>
      </c>
      <c r="AK412" s="219">
        <v>94468156.120000005</v>
      </c>
      <c r="AL412" s="219">
        <v>94468156.120000005</v>
      </c>
      <c r="AM412" s="219">
        <v>94468156.120000005</v>
      </c>
      <c r="AN412" s="219">
        <v>94468156.120000005</v>
      </c>
      <c r="AO412" s="219">
        <v>94468156.120000005</v>
      </c>
      <c r="AP412" s="219">
        <v>94468156.120000005</v>
      </c>
      <c r="AQ412" s="219">
        <v>94468156.120000005</v>
      </c>
      <c r="AR412" s="219">
        <v>94468156.120000005</v>
      </c>
      <c r="AS412" s="219">
        <v>94468156.120000005</v>
      </c>
      <c r="AT412" s="219">
        <v>94468156.120000005</v>
      </c>
      <c r="AU412" s="219">
        <v>94468156.120000005</v>
      </c>
      <c r="AV412" s="219">
        <v>94468156.120000005</v>
      </c>
      <c r="AW412" s="219">
        <v>94468156.120000005</v>
      </c>
      <c r="AX412" s="219">
        <v>94468156.120000005</v>
      </c>
      <c r="AY412" s="219">
        <v>94468156.120000005</v>
      </c>
      <c r="AZ412" s="219">
        <v>94468156.120000005</v>
      </c>
      <c r="BA412" s="219">
        <v>94468156.120000005</v>
      </c>
      <c r="BB412" s="219">
        <v>94468156.120000005</v>
      </c>
      <c r="BC412" s="219">
        <v>94468156.120000005</v>
      </c>
      <c r="BD412" s="219">
        <v>94468156.120000005</v>
      </c>
      <c r="BE412" s="219">
        <v>94468156.120000005</v>
      </c>
      <c r="BF412" s="219">
        <v>94468156.120000005</v>
      </c>
      <c r="BG412" s="219">
        <v>94468156.120000005</v>
      </c>
      <c r="BH412" s="219">
        <v>94468156.120000005</v>
      </c>
      <c r="BI412" s="219">
        <v>94468156.120000005</v>
      </c>
      <c r="BJ412" s="219">
        <v>94468156.120000005</v>
      </c>
      <c r="BK412" s="219">
        <v>94468156.120000005</v>
      </c>
      <c r="BL412" s="219">
        <v>94468156.120000005</v>
      </c>
      <c r="BM412" s="219">
        <v>94468156.120000005</v>
      </c>
      <c r="BN412" s="219">
        <v>94468156.120000005</v>
      </c>
      <c r="BO412" s="219">
        <v>94468156.120000005</v>
      </c>
      <c r="BP412" s="219">
        <v>94468156.120000005</v>
      </c>
      <c r="BQ412" s="219">
        <v>94468156.120000005</v>
      </c>
      <c r="BR412" s="219">
        <v>94468156.120000005</v>
      </c>
      <c r="BS412" s="219">
        <v>94468156.120000005</v>
      </c>
      <c r="BT412" s="219">
        <v>94468156.120000005</v>
      </c>
      <c r="BU412" s="219">
        <v>94468156.120000005</v>
      </c>
      <c r="BV412" s="219">
        <v>94468156.120000005</v>
      </c>
      <c r="BW412" s="219">
        <v>94468156.120000005</v>
      </c>
      <c r="BX412" s="219">
        <v>94468156.120000005</v>
      </c>
      <c r="BY412" s="219">
        <v>94468156.120000005</v>
      </c>
      <c r="BZ412" s="219">
        <v>94468156.120000005</v>
      </c>
      <c r="CA412" s="219">
        <v>94468156.120000005</v>
      </c>
      <c r="CB412" s="219">
        <v>94468156.120000005</v>
      </c>
      <c r="CC412" s="219">
        <v>94468156.120000005</v>
      </c>
      <c r="CD412" s="219">
        <v>94468156.120000005</v>
      </c>
      <c r="CE412" s="219">
        <v>94468156.120000005</v>
      </c>
      <c r="CF412" s="219">
        <v>94468156.120000005</v>
      </c>
      <c r="CG412" s="219">
        <v>94468156.120000005</v>
      </c>
      <c r="CH412" s="219">
        <v>94468156.120000005</v>
      </c>
      <c r="CI412" s="219">
        <v>94468156.120000005</v>
      </c>
      <c r="CJ412" s="219">
        <v>94468156.120000005</v>
      </c>
      <c r="CK412" s="219">
        <v>94468156.120000005</v>
      </c>
      <c r="CL412" s="219">
        <v>94468156.120000005</v>
      </c>
      <c r="CM412" s="219">
        <v>94468156.120000005</v>
      </c>
      <c r="CN412" s="219">
        <v>94468156.120000005</v>
      </c>
    </row>
    <row r="413" spans="1:92" x14ac:dyDescent="0.2">
      <c r="A413" s="224" t="s">
        <v>690</v>
      </c>
      <c r="B413" s="248"/>
      <c r="C413" s="248"/>
      <c r="D413" s="248"/>
      <c r="E413" s="248"/>
      <c r="F413" s="248"/>
      <c r="G413" s="248"/>
      <c r="H413" s="248"/>
      <c r="I413" s="248"/>
      <c r="J413" s="248"/>
      <c r="K413" s="248"/>
      <c r="L413" s="248"/>
      <c r="M413" s="248"/>
      <c r="N413" s="248"/>
      <c r="O413" s="248"/>
      <c r="P413" s="248"/>
      <c r="Q413" s="248"/>
      <c r="R413" s="248"/>
      <c r="S413" s="248"/>
      <c r="T413" s="248"/>
      <c r="U413" s="248"/>
      <c r="V413" s="248"/>
      <c r="W413" s="248"/>
      <c r="X413" s="248"/>
      <c r="Y413" s="248"/>
      <c r="Z413" s="248"/>
      <c r="AA413" s="248"/>
      <c r="AB413" s="219">
        <v>3224308.1376923001</v>
      </c>
      <c r="AC413" s="219">
        <v>2653111.4992307699</v>
      </c>
      <c r="AD413" s="219">
        <v>2641111.1915384601</v>
      </c>
      <c r="AE413" s="219">
        <v>2629110.8838461498</v>
      </c>
      <c r="AF413" s="219">
        <v>2617110.5761538399</v>
      </c>
      <c r="AG413" s="219">
        <v>2605110.2684615301</v>
      </c>
      <c r="AH413" s="219">
        <v>2593109.96076923</v>
      </c>
      <c r="AI413" s="219">
        <v>2581109.6530769202</v>
      </c>
      <c r="AJ413" s="219">
        <v>2569109.3453846099</v>
      </c>
      <c r="AK413" s="219">
        <v>2563149.0376923</v>
      </c>
      <c r="AL413" s="219">
        <v>2557188.73</v>
      </c>
      <c r="AM413" s="219">
        <v>2557188.73</v>
      </c>
      <c r="AN413" s="219">
        <v>2557188.73</v>
      </c>
      <c r="AO413" s="219">
        <v>2557188.73</v>
      </c>
      <c r="AP413" s="219">
        <v>2557188.73</v>
      </c>
      <c r="AQ413" s="219">
        <v>2557188.73</v>
      </c>
      <c r="AR413" s="219">
        <v>2557188.73</v>
      </c>
      <c r="AS413" s="219">
        <v>2557188.73</v>
      </c>
      <c r="AT413" s="219">
        <v>2557188.73</v>
      </c>
      <c r="AU413" s="219">
        <v>2557188.73</v>
      </c>
      <c r="AV413" s="219">
        <v>2557188.73</v>
      </c>
      <c r="AW413" s="219">
        <v>2557188.73</v>
      </c>
      <c r="AX413" s="219">
        <v>2557188.73</v>
      </c>
      <c r="AY413" s="219">
        <v>2557188.73</v>
      </c>
      <c r="AZ413" s="219">
        <v>2557188.73</v>
      </c>
      <c r="BA413" s="219">
        <v>2557188.73</v>
      </c>
      <c r="BB413" s="219">
        <v>2557188.73</v>
      </c>
      <c r="BC413" s="219">
        <v>2557188.73</v>
      </c>
      <c r="BD413" s="219">
        <v>2557188.73</v>
      </c>
      <c r="BE413" s="219">
        <v>2557188.73</v>
      </c>
      <c r="BF413" s="219">
        <v>2557188.73</v>
      </c>
      <c r="BG413" s="219">
        <v>2557188.73</v>
      </c>
      <c r="BH413" s="219">
        <v>2557188.73</v>
      </c>
      <c r="BI413" s="219">
        <v>2557188.73</v>
      </c>
      <c r="BJ413" s="219">
        <v>2557188.73</v>
      </c>
      <c r="BK413" s="219">
        <v>2557188.73</v>
      </c>
      <c r="BL413" s="219">
        <v>2557188.73</v>
      </c>
      <c r="BM413" s="219">
        <v>2557188.73</v>
      </c>
      <c r="BN413" s="219">
        <v>2557188.73</v>
      </c>
      <c r="BO413" s="219">
        <v>2557188.73</v>
      </c>
      <c r="BP413" s="219">
        <v>2557188.73</v>
      </c>
      <c r="BQ413" s="219">
        <v>2557188.73</v>
      </c>
      <c r="BR413" s="219">
        <v>2557188.73</v>
      </c>
      <c r="BS413" s="219">
        <v>2557188.73</v>
      </c>
      <c r="BT413" s="219">
        <v>2557188.73</v>
      </c>
      <c r="BU413" s="219">
        <v>2557188.73</v>
      </c>
      <c r="BV413" s="219">
        <v>2557188.73</v>
      </c>
      <c r="BW413" s="219">
        <v>2557188.73</v>
      </c>
      <c r="BX413" s="219">
        <v>2557188.73</v>
      </c>
      <c r="BY413" s="219">
        <v>2557188.73</v>
      </c>
      <c r="BZ413" s="219">
        <v>2557188.73</v>
      </c>
      <c r="CA413" s="219">
        <v>2557188.73</v>
      </c>
      <c r="CB413" s="219">
        <v>2557188.73</v>
      </c>
      <c r="CC413" s="219">
        <v>2557188.73</v>
      </c>
      <c r="CD413" s="219">
        <v>2557188.73</v>
      </c>
      <c r="CE413" s="219">
        <v>2557188.73</v>
      </c>
      <c r="CF413" s="219">
        <v>2557188.73</v>
      </c>
      <c r="CG413" s="219">
        <v>2557188.73</v>
      </c>
      <c r="CH413" s="219">
        <v>2557188.73</v>
      </c>
      <c r="CI413" s="219">
        <v>2557188.73</v>
      </c>
      <c r="CJ413" s="219">
        <v>2557188.73</v>
      </c>
      <c r="CK413" s="219">
        <v>2557188.73</v>
      </c>
      <c r="CL413" s="219">
        <v>2557188.73</v>
      </c>
      <c r="CM413" s="219">
        <v>2557188.73</v>
      </c>
      <c r="CN413" s="219">
        <v>2557188.73</v>
      </c>
    </row>
    <row r="414" spans="1:92" x14ac:dyDescent="0.2">
      <c r="A414" s="224" t="s">
        <v>691</v>
      </c>
      <c r="B414" s="248"/>
      <c r="C414" s="248"/>
      <c r="D414" s="248"/>
      <c r="E414" s="248"/>
      <c r="F414" s="248"/>
      <c r="G414" s="248"/>
      <c r="H414" s="248"/>
      <c r="I414" s="248"/>
      <c r="J414" s="248"/>
      <c r="K414" s="248"/>
      <c r="L414" s="248"/>
      <c r="M414" s="248"/>
      <c r="N414" s="248"/>
      <c r="O414" s="248"/>
      <c r="P414" s="248"/>
      <c r="Q414" s="248"/>
      <c r="R414" s="248"/>
      <c r="S414" s="248"/>
      <c r="T414" s="248"/>
      <c r="U414" s="248"/>
      <c r="V414" s="248"/>
      <c r="W414" s="248"/>
      <c r="X414" s="248"/>
      <c r="Y414" s="248"/>
      <c r="Z414" s="248"/>
      <c r="AA414" s="248"/>
      <c r="AB414" s="219">
        <v>23808210.262307599</v>
      </c>
      <c r="AC414" s="219">
        <v>23808215.039999999</v>
      </c>
      <c r="AD414" s="219">
        <v>23808215.039999999</v>
      </c>
      <c r="AE414" s="219">
        <v>23808215.039999999</v>
      </c>
      <c r="AF414" s="219">
        <v>23808215.039999999</v>
      </c>
      <c r="AG414" s="219">
        <v>23808215.039999999</v>
      </c>
      <c r="AH414" s="219">
        <v>23808215.039999999</v>
      </c>
      <c r="AI414" s="219">
        <v>23808215.039999999</v>
      </c>
      <c r="AJ414" s="219">
        <v>23808215.039999999</v>
      </c>
      <c r="AK414" s="219">
        <v>23808215.039999999</v>
      </c>
      <c r="AL414" s="219">
        <v>23808215.039999999</v>
      </c>
      <c r="AM414" s="219">
        <v>23808215.039999999</v>
      </c>
      <c r="AN414" s="219">
        <v>23808215.039999999</v>
      </c>
      <c r="AO414" s="219">
        <v>23808215.039999999</v>
      </c>
      <c r="AP414" s="219">
        <v>23808215.039999999</v>
      </c>
      <c r="AQ414" s="219">
        <v>23808215.039999999</v>
      </c>
      <c r="AR414" s="219">
        <v>23808215.039999999</v>
      </c>
      <c r="AS414" s="219">
        <v>23808215.039999999</v>
      </c>
      <c r="AT414" s="219">
        <v>23808215.039999999</v>
      </c>
      <c r="AU414" s="219">
        <v>23808215.039999999</v>
      </c>
      <c r="AV414" s="219">
        <v>23808215.039999999</v>
      </c>
      <c r="AW414" s="219">
        <v>23808215.039999999</v>
      </c>
      <c r="AX414" s="219">
        <v>23808215.039999999</v>
      </c>
      <c r="AY414" s="219">
        <v>23808215.039999999</v>
      </c>
      <c r="AZ414" s="219">
        <v>23808215.039999999</v>
      </c>
      <c r="BA414" s="219">
        <v>23808215.039999999</v>
      </c>
      <c r="BB414" s="219">
        <v>23808215.039999999</v>
      </c>
      <c r="BC414" s="219">
        <v>23808215.039999999</v>
      </c>
      <c r="BD414" s="219">
        <v>23808215.039999999</v>
      </c>
      <c r="BE414" s="219">
        <v>23808215.039999999</v>
      </c>
      <c r="BF414" s="219">
        <v>23808215.039999999</v>
      </c>
      <c r="BG414" s="219">
        <v>23808215.039999999</v>
      </c>
      <c r="BH414" s="219">
        <v>23808215.039999999</v>
      </c>
      <c r="BI414" s="219">
        <v>23808215.039999999</v>
      </c>
      <c r="BJ414" s="219">
        <v>23808215.039999999</v>
      </c>
      <c r="BK414" s="219">
        <v>23808215.039999999</v>
      </c>
      <c r="BL414" s="219">
        <v>23808215.039999999</v>
      </c>
      <c r="BM414" s="219">
        <v>23808215.039999999</v>
      </c>
      <c r="BN414" s="219">
        <v>23808215.039999999</v>
      </c>
      <c r="BO414" s="219">
        <v>23808215.039999999</v>
      </c>
      <c r="BP414" s="219">
        <v>23808215.039999999</v>
      </c>
      <c r="BQ414" s="219">
        <v>23808215.039999999</v>
      </c>
      <c r="BR414" s="219">
        <v>23808215.039999999</v>
      </c>
      <c r="BS414" s="219">
        <v>23808215.039999999</v>
      </c>
      <c r="BT414" s="219">
        <v>23808215.039999999</v>
      </c>
      <c r="BU414" s="219">
        <v>23808215.039999999</v>
      </c>
      <c r="BV414" s="219">
        <v>23808215.039999999</v>
      </c>
      <c r="BW414" s="219">
        <v>23808215.039999999</v>
      </c>
      <c r="BX414" s="219">
        <v>23808215.039999999</v>
      </c>
      <c r="BY414" s="219">
        <v>23808215.039999999</v>
      </c>
      <c r="BZ414" s="219">
        <v>23808215.039999999</v>
      </c>
      <c r="CA414" s="219">
        <v>23808215.039999999</v>
      </c>
      <c r="CB414" s="219">
        <v>23808215.039999999</v>
      </c>
      <c r="CC414" s="219">
        <v>23808215.039999999</v>
      </c>
      <c r="CD414" s="219">
        <v>23808215.039999999</v>
      </c>
      <c r="CE414" s="219">
        <v>23808215.039999999</v>
      </c>
      <c r="CF414" s="219">
        <v>23808215.039999999</v>
      </c>
      <c r="CG414" s="219">
        <v>23808215.039999999</v>
      </c>
      <c r="CH414" s="219">
        <v>23808215.039999999</v>
      </c>
      <c r="CI414" s="219">
        <v>23808215.039999999</v>
      </c>
      <c r="CJ414" s="219">
        <v>23808215.039999999</v>
      </c>
      <c r="CK414" s="219">
        <v>23808215.039999999</v>
      </c>
      <c r="CL414" s="219">
        <v>23808215.039999999</v>
      </c>
      <c r="CM414" s="219">
        <v>23808215.039999999</v>
      </c>
      <c r="CN414" s="219">
        <v>23808215.039999999</v>
      </c>
    </row>
    <row r="415" spans="1:92" x14ac:dyDescent="0.2">
      <c r="A415" s="224" t="s">
        <v>692</v>
      </c>
      <c r="B415" s="248"/>
      <c r="C415" s="248"/>
      <c r="D415" s="248"/>
      <c r="E415" s="248"/>
      <c r="F415" s="248"/>
      <c r="G415" s="248"/>
      <c r="H415" s="248"/>
      <c r="I415" s="248"/>
      <c r="J415" s="248"/>
      <c r="K415" s="248"/>
      <c r="L415" s="248"/>
      <c r="M415" s="248"/>
      <c r="N415" s="248"/>
      <c r="O415" s="248"/>
      <c r="P415" s="248"/>
      <c r="Q415" s="248"/>
      <c r="R415" s="248"/>
      <c r="S415" s="248"/>
      <c r="T415" s="248"/>
      <c r="U415" s="248"/>
      <c r="V415" s="248"/>
      <c r="W415" s="248"/>
      <c r="X415" s="248"/>
      <c r="Y415" s="248"/>
      <c r="Z415" s="248"/>
      <c r="AA415" s="248"/>
      <c r="AB415" s="219">
        <v>4232126.05</v>
      </c>
      <c r="AC415" s="219">
        <v>4232126.05</v>
      </c>
      <c r="AD415" s="219">
        <v>4232126.05</v>
      </c>
      <c r="AE415" s="219">
        <v>4232126.05</v>
      </c>
      <c r="AF415" s="219">
        <v>4232126.05</v>
      </c>
      <c r="AG415" s="219">
        <v>4232126.05</v>
      </c>
      <c r="AH415" s="219">
        <v>4232126.05</v>
      </c>
      <c r="AI415" s="219">
        <v>4232126.05</v>
      </c>
      <c r="AJ415" s="219">
        <v>4232126.05</v>
      </c>
      <c r="AK415" s="219">
        <v>4232126.05</v>
      </c>
      <c r="AL415" s="219">
        <v>4232126.05</v>
      </c>
      <c r="AM415" s="219">
        <v>4232126.05</v>
      </c>
      <c r="AN415" s="219">
        <v>4232126.05</v>
      </c>
      <c r="AO415" s="219">
        <v>4232126.05</v>
      </c>
      <c r="AP415" s="219">
        <v>4232126.05</v>
      </c>
      <c r="AQ415" s="219">
        <v>4232126.05</v>
      </c>
      <c r="AR415" s="219">
        <v>4232126.05</v>
      </c>
      <c r="AS415" s="219">
        <v>4232126.05</v>
      </c>
      <c r="AT415" s="219">
        <v>4232126.05</v>
      </c>
      <c r="AU415" s="219">
        <v>4232126.05</v>
      </c>
      <c r="AV415" s="219">
        <v>4232126.05</v>
      </c>
      <c r="AW415" s="219">
        <v>4232126.05</v>
      </c>
      <c r="AX415" s="219">
        <v>4232126.05</v>
      </c>
      <c r="AY415" s="219">
        <v>4232126.05</v>
      </c>
      <c r="AZ415" s="219">
        <v>4232126.05</v>
      </c>
      <c r="BA415" s="219">
        <v>4232126.05</v>
      </c>
      <c r="BB415" s="219">
        <v>4232126.05</v>
      </c>
      <c r="BC415" s="219">
        <v>4232126.05</v>
      </c>
      <c r="BD415" s="219">
        <v>4232126.05</v>
      </c>
      <c r="BE415" s="219">
        <v>4232126.05</v>
      </c>
      <c r="BF415" s="219">
        <v>4232126.05</v>
      </c>
      <c r="BG415" s="219">
        <v>4232126.05</v>
      </c>
      <c r="BH415" s="219">
        <v>4232126.05</v>
      </c>
      <c r="BI415" s="219">
        <v>4232126.05</v>
      </c>
      <c r="BJ415" s="219">
        <v>4232126.05</v>
      </c>
      <c r="BK415" s="219">
        <v>4232126.05</v>
      </c>
      <c r="BL415" s="219">
        <v>4232126.05</v>
      </c>
      <c r="BM415" s="219">
        <v>4232126.05</v>
      </c>
      <c r="BN415" s="219">
        <v>4232126.05</v>
      </c>
      <c r="BO415" s="219">
        <v>4232126.05</v>
      </c>
      <c r="BP415" s="219">
        <v>4232126.05</v>
      </c>
      <c r="BQ415" s="219">
        <v>4232126.05</v>
      </c>
      <c r="BR415" s="219">
        <v>4232126.05</v>
      </c>
      <c r="BS415" s="219">
        <v>4232126.05</v>
      </c>
      <c r="BT415" s="219">
        <v>4232126.05</v>
      </c>
      <c r="BU415" s="219">
        <v>4232126.05</v>
      </c>
      <c r="BV415" s="219">
        <v>4232126.05</v>
      </c>
      <c r="BW415" s="219">
        <v>4232126.05</v>
      </c>
      <c r="BX415" s="219">
        <v>4232126.05</v>
      </c>
      <c r="BY415" s="219">
        <v>4232126.05</v>
      </c>
      <c r="BZ415" s="219">
        <v>4232126.05</v>
      </c>
      <c r="CA415" s="219">
        <v>4232126.05</v>
      </c>
      <c r="CB415" s="219">
        <v>4232126.05</v>
      </c>
      <c r="CC415" s="219">
        <v>4232126.05</v>
      </c>
      <c r="CD415" s="219">
        <v>4232126.05</v>
      </c>
      <c r="CE415" s="219">
        <v>4232126.05</v>
      </c>
      <c r="CF415" s="219">
        <v>4232126.05</v>
      </c>
      <c r="CG415" s="219">
        <v>4232126.05</v>
      </c>
      <c r="CH415" s="219">
        <v>4232126.05</v>
      </c>
      <c r="CI415" s="219">
        <v>4232126.05</v>
      </c>
      <c r="CJ415" s="219">
        <v>4232126.05</v>
      </c>
      <c r="CK415" s="219">
        <v>4232126.05</v>
      </c>
      <c r="CL415" s="219">
        <v>4232126.05</v>
      </c>
      <c r="CM415" s="219">
        <v>4232126.05</v>
      </c>
      <c r="CN415" s="219">
        <v>4232126.05</v>
      </c>
    </row>
    <row r="416" spans="1:92" x14ac:dyDescent="0.2">
      <c r="A416" s="224" t="s">
        <v>693</v>
      </c>
      <c r="B416" s="248"/>
      <c r="C416" s="248"/>
      <c r="D416" s="248"/>
      <c r="E416" s="248"/>
      <c r="F416" s="248"/>
      <c r="G416" s="248"/>
      <c r="H416" s="248"/>
      <c r="I416" s="248"/>
      <c r="J416" s="248"/>
      <c r="K416" s="248"/>
      <c r="L416" s="248"/>
      <c r="M416" s="248"/>
      <c r="N416" s="248"/>
      <c r="O416" s="248"/>
      <c r="P416" s="248"/>
      <c r="Q416" s="248"/>
      <c r="R416" s="248"/>
      <c r="S416" s="248"/>
      <c r="T416" s="248"/>
      <c r="U416" s="248"/>
      <c r="V416" s="248"/>
      <c r="W416" s="248"/>
      <c r="X416" s="248"/>
      <c r="Y416" s="248"/>
      <c r="Z416" s="248"/>
      <c r="AA416" s="248"/>
      <c r="AB416" s="219">
        <v>1174866.69</v>
      </c>
      <c r="AC416" s="219">
        <v>1174866.69</v>
      </c>
      <c r="AD416" s="219">
        <v>1174866.69</v>
      </c>
      <c r="AE416" s="219">
        <v>1174866.69</v>
      </c>
      <c r="AF416" s="219">
        <v>1174866.69</v>
      </c>
      <c r="AG416" s="219">
        <v>1174866.69</v>
      </c>
      <c r="AH416" s="219">
        <v>1174866.69</v>
      </c>
      <c r="AI416" s="219">
        <v>1174866.69</v>
      </c>
      <c r="AJ416" s="219">
        <v>1174866.69</v>
      </c>
      <c r="AK416" s="219">
        <v>1174866.69</v>
      </c>
      <c r="AL416" s="219">
        <v>1174866.69</v>
      </c>
      <c r="AM416" s="219">
        <v>1174866.69</v>
      </c>
      <c r="AN416" s="219">
        <v>1174866.69</v>
      </c>
      <c r="AO416" s="219">
        <v>1174866.69</v>
      </c>
      <c r="AP416" s="219">
        <v>1174866.69</v>
      </c>
      <c r="AQ416" s="219">
        <v>1174866.69</v>
      </c>
      <c r="AR416" s="219">
        <v>1174866.69</v>
      </c>
      <c r="AS416" s="219">
        <v>1174866.69</v>
      </c>
      <c r="AT416" s="219">
        <v>1174866.69</v>
      </c>
      <c r="AU416" s="219">
        <v>1174866.69</v>
      </c>
      <c r="AV416" s="219">
        <v>1174866.69</v>
      </c>
      <c r="AW416" s="219">
        <v>1174866.69</v>
      </c>
      <c r="AX416" s="219">
        <v>1174866.69</v>
      </c>
      <c r="AY416" s="219">
        <v>1174866.69</v>
      </c>
      <c r="AZ416" s="219">
        <v>1174866.69</v>
      </c>
      <c r="BA416" s="219">
        <v>1174866.69</v>
      </c>
      <c r="BB416" s="219">
        <v>1174866.69</v>
      </c>
      <c r="BC416" s="219">
        <v>1174866.69</v>
      </c>
      <c r="BD416" s="219">
        <v>1174866.69</v>
      </c>
      <c r="BE416" s="219">
        <v>1174866.69</v>
      </c>
      <c r="BF416" s="219">
        <v>1174866.69</v>
      </c>
      <c r="BG416" s="219">
        <v>1174866.69</v>
      </c>
      <c r="BH416" s="219">
        <v>1174866.69</v>
      </c>
      <c r="BI416" s="219">
        <v>1174866.69</v>
      </c>
      <c r="BJ416" s="219">
        <v>1174866.69</v>
      </c>
      <c r="BK416" s="219">
        <v>1174866.69</v>
      </c>
      <c r="BL416" s="219">
        <v>1174866.69</v>
      </c>
      <c r="BM416" s="219">
        <v>1174866.69</v>
      </c>
      <c r="BN416" s="219">
        <v>1174866.69</v>
      </c>
      <c r="BO416" s="219">
        <v>1174866.69</v>
      </c>
      <c r="BP416" s="219">
        <v>1174866.69</v>
      </c>
      <c r="BQ416" s="219">
        <v>1174866.69</v>
      </c>
      <c r="BR416" s="219">
        <v>1174866.69</v>
      </c>
      <c r="BS416" s="219">
        <v>1174866.69</v>
      </c>
      <c r="BT416" s="219">
        <v>1174866.69</v>
      </c>
      <c r="BU416" s="219">
        <v>1174866.69</v>
      </c>
      <c r="BV416" s="219">
        <v>1174866.69</v>
      </c>
      <c r="BW416" s="219">
        <v>1174866.69</v>
      </c>
      <c r="BX416" s="219">
        <v>1174866.69</v>
      </c>
      <c r="BY416" s="219">
        <v>1174866.69</v>
      </c>
      <c r="BZ416" s="219">
        <v>1174866.69</v>
      </c>
      <c r="CA416" s="219">
        <v>1174866.69</v>
      </c>
      <c r="CB416" s="219">
        <v>1174866.69</v>
      </c>
      <c r="CC416" s="219">
        <v>1174866.69</v>
      </c>
      <c r="CD416" s="219">
        <v>1174866.69</v>
      </c>
      <c r="CE416" s="219">
        <v>1174866.69</v>
      </c>
      <c r="CF416" s="219">
        <v>1174866.69</v>
      </c>
      <c r="CG416" s="219">
        <v>1174866.69</v>
      </c>
      <c r="CH416" s="219">
        <v>1174866.69</v>
      </c>
      <c r="CI416" s="219">
        <v>1174866.69</v>
      </c>
      <c r="CJ416" s="219">
        <v>1174866.69</v>
      </c>
      <c r="CK416" s="219">
        <v>1174866.69</v>
      </c>
      <c r="CL416" s="219">
        <v>1174866.69</v>
      </c>
      <c r="CM416" s="219">
        <v>1174866.69</v>
      </c>
      <c r="CN416" s="219">
        <v>1174866.69</v>
      </c>
    </row>
    <row r="417" spans="1:92" x14ac:dyDescent="0.2">
      <c r="A417" s="224" t="s">
        <v>694</v>
      </c>
      <c r="B417" s="248"/>
      <c r="C417" s="248"/>
      <c r="D417" s="248"/>
      <c r="E417" s="248"/>
      <c r="F417" s="248"/>
      <c r="G417" s="248"/>
      <c r="H417" s="248"/>
      <c r="I417" s="248"/>
      <c r="J417" s="248"/>
      <c r="K417" s="248"/>
      <c r="L417" s="248"/>
      <c r="M417" s="248"/>
      <c r="N417" s="248"/>
      <c r="O417" s="248"/>
      <c r="P417" s="248"/>
      <c r="Q417" s="248"/>
      <c r="R417" s="248"/>
      <c r="S417" s="248"/>
      <c r="T417" s="248"/>
      <c r="U417" s="248"/>
      <c r="V417" s="248"/>
      <c r="W417" s="248"/>
      <c r="X417" s="248"/>
      <c r="Y417" s="248"/>
      <c r="Z417" s="248"/>
      <c r="AA417" s="248"/>
      <c r="AB417" s="219">
        <v>3462315.7207692298</v>
      </c>
      <c r="AC417" s="219">
        <v>3462316.7769230702</v>
      </c>
      <c r="AD417" s="219">
        <v>3462317.8330769199</v>
      </c>
      <c r="AE417" s="219">
        <v>3462318.8892307598</v>
      </c>
      <c r="AF417" s="219">
        <v>3462319.94538461</v>
      </c>
      <c r="AG417" s="219">
        <v>3462321.0015384601</v>
      </c>
      <c r="AH417" s="219">
        <v>3462322.0576923001</v>
      </c>
      <c r="AI417" s="219">
        <v>3462323.1138461502</v>
      </c>
      <c r="AJ417" s="219">
        <v>3462324.17</v>
      </c>
      <c r="AK417" s="219">
        <v>3462324.17</v>
      </c>
      <c r="AL417" s="219">
        <v>3462324.17</v>
      </c>
      <c r="AM417" s="219">
        <v>3462324.17</v>
      </c>
      <c r="AN417" s="219">
        <v>3462324.17</v>
      </c>
      <c r="AO417" s="219">
        <v>3462324.17</v>
      </c>
      <c r="AP417" s="219">
        <v>3462324.17</v>
      </c>
      <c r="AQ417" s="219">
        <v>3462324.17</v>
      </c>
      <c r="AR417" s="219">
        <v>3462324.17</v>
      </c>
      <c r="AS417" s="219">
        <v>3462324.17</v>
      </c>
      <c r="AT417" s="219">
        <v>3462324.17</v>
      </c>
      <c r="AU417" s="219">
        <v>3462324.17</v>
      </c>
      <c r="AV417" s="219">
        <v>3462324.17</v>
      </c>
      <c r="AW417" s="219">
        <v>3462324.17</v>
      </c>
      <c r="AX417" s="219">
        <v>3462324.17</v>
      </c>
      <c r="AY417" s="219">
        <v>3462324.17</v>
      </c>
      <c r="AZ417" s="219">
        <v>3462324.17</v>
      </c>
      <c r="BA417" s="219">
        <v>3462324.17</v>
      </c>
      <c r="BB417" s="219">
        <v>3462324.17</v>
      </c>
      <c r="BC417" s="219">
        <v>3462324.17</v>
      </c>
      <c r="BD417" s="219">
        <v>3462324.17</v>
      </c>
      <c r="BE417" s="219">
        <v>3462324.17</v>
      </c>
      <c r="BF417" s="219">
        <v>3462324.17</v>
      </c>
      <c r="BG417" s="219">
        <v>3462324.17</v>
      </c>
      <c r="BH417" s="219">
        <v>3462324.17</v>
      </c>
      <c r="BI417" s="219">
        <v>3462324.17</v>
      </c>
      <c r="BJ417" s="219">
        <v>3462324.17</v>
      </c>
      <c r="BK417" s="219">
        <v>3462324.17</v>
      </c>
      <c r="BL417" s="219">
        <v>3462324.17</v>
      </c>
      <c r="BM417" s="219">
        <v>3462324.17</v>
      </c>
      <c r="BN417" s="219">
        <v>3462324.17</v>
      </c>
      <c r="BO417" s="219">
        <v>3462324.17</v>
      </c>
      <c r="BP417" s="219">
        <v>3462324.17</v>
      </c>
      <c r="BQ417" s="219">
        <v>3462324.17</v>
      </c>
      <c r="BR417" s="219">
        <v>3462324.17</v>
      </c>
      <c r="BS417" s="219">
        <v>3462324.17</v>
      </c>
      <c r="BT417" s="219">
        <v>3462324.17</v>
      </c>
      <c r="BU417" s="219">
        <v>3462324.17</v>
      </c>
      <c r="BV417" s="219">
        <v>3462324.17</v>
      </c>
      <c r="BW417" s="219">
        <v>3462324.17</v>
      </c>
      <c r="BX417" s="219">
        <v>3462324.17</v>
      </c>
      <c r="BY417" s="219">
        <v>3462324.17</v>
      </c>
      <c r="BZ417" s="219">
        <v>3462324.17</v>
      </c>
      <c r="CA417" s="219">
        <v>3462324.17</v>
      </c>
      <c r="CB417" s="219">
        <v>3462324.17</v>
      </c>
      <c r="CC417" s="219">
        <v>3462324.17</v>
      </c>
      <c r="CD417" s="219">
        <v>3462324.17</v>
      </c>
      <c r="CE417" s="219">
        <v>3462324.17</v>
      </c>
      <c r="CF417" s="219">
        <v>3462324.17</v>
      </c>
      <c r="CG417" s="219">
        <v>3462324.17</v>
      </c>
      <c r="CH417" s="219">
        <v>3462324.17</v>
      </c>
      <c r="CI417" s="219">
        <v>3462324.17</v>
      </c>
      <c r="CJ417" s="219">
        <v>3462324.17</v>
      </c>
      <c r="CK417" s="219">
        <v>3462324.17</v>
      </c>
      <c r="CL417" s="219">
        <v>3462324.17</v>
      </c>
      <c r="CM417" s="219">
        <v>3462324.17</v>
      </c>
      <c r="CN417" s="219">
        <v>3462324.17</v>
      </c>
    </row>
    <row r="418" spans="1:92" x14ac:dyDescent="0.2">
      <c r="A418" s="224" t="s">
        <v>695</v>
      </c>
      <c r="B418" s="248"/>
      <c r="C418" s="248"/>
      <c r="D418" s="248"/>
      <c r="E418" s="248"/>
      <c r="F418" s="248"/>
      <c r="G418" s="248"/>
      <c r="H418" s="248"/>
      <c r="I418" s="248"/>
      <c r="J418" s="248"/>
      <c r="K418" s="248"/>
      <c r="L418" s="248"/>
      <c r="M418" s="248"/>
      <c r="N418" s="248"/>
      <c r="O418" s="248"/>
      <c r="P418" s="248"/>
      <c r="Q418" s="248"/>
      <c r="R418" s="248"/>
      <c r="S418" s="248"/>
      <c r="T418" s="248"/>
      <c r="U418" s="248"/>
      <c r="V418" s="248"/>
      <c r="W418" s="248"/>
      <c r="X418" s="248"/>
      <c r="Y418" s="248"/>
      <c r="Z418" s="248"/>
      <c r="AA418" s="248"/>
      <c r="AB418" s="219">
        <v>130369982.98076899</v>
      </c>
      <c r="AC418" s="219">
        <v>129798792.176153</v>
      </c>
      <c r="AD418" s="219">
        <v>129786792.924615</v>
      </c>
      <c r="AE418" s="219">
        <v>129774793.673076</v>
      </c>
      <c r="AF418" s="219">
        <v>129762794.421538</v>
      </c>
      <c r="AG418" s="219">
        <v>129750795.17</v>
      </c>
      <c r="AH418" s="219">
        <v>129738795.91846099</v>
      </c>
      <c r="AI418" s="219">
        <v>129726796.666923</v>
      </c>
      <c r="AJ418" s="219">
        <v>129714797.41538399</v>
      </c>
      <c r="AK418" s="219">
        <v>129708837.107692</v>
      </c>
      <c r="AL418" s="219">
        <v>129702876.8</v>
      </c>
      <c r="AM418" s="219">
        <v>129702876.8</v>
      </c>
      <c r="AN418" s="219">
        <v>129702876.8</v>
      </c>
      <c r="AO418" s="219">
        <v>129702876.8</v>
      </c>
      <c r="AP418" s="219">
        <v>129702876.8</v>
      </c>
      <c r="AQ418" s="219">
        <v>129702876.8</v>
      </c>
      <c r="AR418" s="219">
        <v>129702876.8</v>
      </c>
      <c r="AS418" s="219">
        <v>129702876.8</v>
      </c>
      <c r="AT418" s="219">
        <v>129702876.8</v>
      </c>
      <c r="AU418" s="219">
        <v>129702876.8</v>
      </c>
      <c r="AV418" s="219">
        <v>129702876.8</v>
      </c>
      <c r="AW418" s="219">
        <v>129702876.8</v>
      </c>
      <c r="AX418" s="219">
        <v>129702876.8</v>
      </c>
      <c r="AY418" s="219">
        <v>129702876.8</v>
      </c>
      <c r="AZ418" s="219">
        <v>129702876.8</v>
      </c>
      <c r="BA418" s="219">
        <v>129702876.8</v>
      </c>
      <c r="BB418" s="219">
        <v>129702876.8</v>
      </c>
      <c r="BC418" s="219">
        <v>129702876.8</v>
      </c>
      <c r="BD418" s="219">
        <v>129702876.8</v>
      </c>
      <c r="BE418" s="219">
        <v>129702876.8</v>
      </c>
      <c r="BF418" s="219">
        <v>129702876.8</v>
      </c>
      <c r="BG418" s="219">
        <v>129702876.8</v>
      </c>
      <c r="BH418" s="219">
        <v>129702876.8</v>
      </c>
      <c r="BI418" s="219">
        <v>129702876.8</v>
      </c>
      <c r="BJ418" s="219">
        <v>129702876.8</v>
      </c>
      <c r="BK418" s="219">
        <v>129702876.8</v>
      </c>
      <c r="BL418" s="219">
        <v>129702876.8</v>
      </c>
      <c r="BM418" s="219">
        <v>129702876.8</v>
      </c>
      <c r="BN418" s="219">
        <v>129702876.8</v>
      </c>
      <c r="BO418" s="219">
        <v>129702876.8</v>
      </c>
      <c r="BP418" s="219">
        <v>129702876.8</v>
      </c>
      <c r="BQ418" s="219">
        <v>129702876.8</v>
      </c>
      <c r="BR418" s="219">
        <v>129702876.8</v>
      </c>
      <c r="BS418" s="219">
        <v>129702876.8</v>
      </c>
      <c r="BT418" s="219">
        <v>129702876.8</v>
      </c>
      <c r="BU418" s="219">
        <v>129702876.8</v>
      </c>
      <c r="BV418" s="219">
        <v>129702876.8</v>
      </c>
      <c r="BW418" s="219">
        <v>129702876.8</v>
      </c>
      <c r="BX418" s="219">
        <v>129702876.8</v>
      </c>
      <c r="BY418" s="219">
        <v>129702876.8</v>
      </c>
      <c r="BZ418" s="219">
        <v>129702876.8</v>
      </c>
      <c r="CA418" s="219">
        <v>129702876.8</v>
      </c>
      <c r="CB418" s="219">
        <v>129702876.8</v>
      </c>
      <c r="CC418" s="219">
        <v>129702876.8</v>
      </c>
      <c r="CD418" s="219">
        <v>129702876.8</v>
      </c>
      <c r="CE418" s="219">
        <v>129702876.8</v>
      </c>
      <c r="CF418" s="219">
        <v>129702876.8</v>
      </c>
      <c r="CG418" s="219">
        <v>129702876.8</v>
      </c>
      <c r="CH418" s="219">
        <v>129702876.8</v>
      </c>
      <c r="CI418" s="219">
        <v>129702876.8</v>
      </c>
      <c r="CJ418" s="219">
        <v>129702876.8</v>
      </c>
      <c r="CK418" s="219">
        <v>129702876.8</v>
      </c>
      <c r="CL418" s="219">
        <v>129702876.8</v>
      </c>
      <c r="CM418" s="219">
        <v>129702876.8</v>
      </c>
      <c r="CN418" s="219">
        <v>129702876.8</v>
      </c>
    </row>
    <row r="419" spans="1:92" x14ac:dyDescent="0.2">
      <c r="A419" s="224" t="s">
        <v>696</v>
      </c>
      <c r="B419" s="248"/>
      <c r="C419" s="248"/>
      <c r="D419" s="248"/>
      <c r="E419" s="248"/>
      <c r="F419" s="248"/>
      <c r="G419" s="248"/>
      <c r="H419" s="248"/>
      <c r="I419" s="248"/>
      <c r="J419" s="248"/>
      <c r="K419" s="248"/>
      <c r="L419" s="248"/>
      <c r="M419" s="248"/>
      <c r="N419" s="248"/>
      <c r="O419" s="248"/>
      <c r="P419" s="248"/>
      <c r="Q419" s="248"/>
      <c r="R419" s="248"/>
      <c r="S419" s="248"/>
      <c r="T419" s="248"/>
      <c r="U419" s="248"/>
      <c r="V419" s="248"/>
      <c r="W419" s="248"/>
      <c r="X419" s="248"/>
      <c r="Y419" s="248"/>
      <c r="Z419" s="248"/>
      <c r="AA419" s="248"/>
      <c r="AB419" s="219"/>
      <c r="AC419" s="219"/>
      <c r="AD419" s="219"/>
      <c r="AE419" s="219"/>
      <c r="AF419" s="219"/>
      <c r="AG419" s="219"/>
      <c r="AH419" s="219"/>
      <c r="AI419" s="219"/>
      <c r="AJ419" s="219"/>
      <c r="AK419" s="219"/>
      <c r="AL419" s="219"/>
      <c r="AM419" s="219"/>
      <c r="AN419" s="219"/>
      <c r="AO419" s="219"/>
      <c r="AP419" s="219"/>
      <c r="AQ419" s="219"/>
      <c r="AR419" s="219"/>
      <c r="AS419" s="219"/>
      <c r="AT419" s="219"/>
      <c r="AU419" s="219"/>
      <c r="AV419" s="219"/>
      <c r="AW419" s="219"/>
      <c r="AX419" s="219"/>
      <c r="AY419" s="219"/>
      <c r="AZ419" s="219"/>
      <c r="BA419" s="219"/>
      <c r="BB419" s="219"/>
      <c r="BC419" s="219"/>
      <c r="BD419" s="219"/>
      <c r="BE419" s="219"/>
      <c r="BF419" s="219"/>
      <c r="BG419" s="219"/>
      <c r="BH419" s="219"/>
      <c r="BI419" s="219"/>
      <c r="BJ419" s="219"/>
      <c r="BK419" s="219"/>
      <c r="BL419" s="219"/>
      <c r="BM419" s="219"/>
      <c r="BN419" s="219"/>
      <c r="BO419" s="219"/>
      <c r="BP419" s="219"/>
      <c r="BQ419" s="219"/>
      <c r="BR419" s="219"/>
      <c r="BS419" s="219"/>
      <c r="BT419" s="219"/>
      <c r="BU419" s="219"/>
      <c r="BV419" s="219"/>
      <c r="BW419" s="219"/>
      <c r="BX419" s="219"/>
      <c r="BY419" s="219"/>
      <c r="BZ419" s="219"/>
      <c r="CA419" s="219"/>
      <c r="CB419" s="219"/>
      <c r="CC419" s="219"/>
      <c r="CD419" s="219"/>
      <c r="CE419" s="219"/>
      <c r="CF419" s="219"/>
      <c r="CG419" s="219"/>
      <c r="CH419" s="219"/>
      <c r="CI419" s="219"/>
      <c r="CJ419" s="219"/>
      <c r="CK419" s="219"/>
      <c r="CL419" s="219"/>
      <c r="CM419" s="219"/>
      <c r="CN419" s="219"/>
    </row>
    <row r="420" spans="1:92" x14ac:dyDescent="0.2">
      <c r="A420" s="224" t="s">
        <v>697</v>
      </c>
      <c r="B420" s="248"/>
      <c r="C420" s="248"/>
      <c r="D420" s="248"/>
      <c r="E420" s="248"/>
      <c r="F420" s="248"/>
      <c r="G420" s="248"/>
      <c r="H420" s="248"/>
      <c r="I420" s="248"/>
      <c r="J420" s="248"/>
      <c r="K420" s="248"/>
      <c r="L420" s="248"/>
      <c r="M420" s="248"/>
      <c r="N420" s="248"/>
      <c r="O420" s="248"/>
      <c r="P420" s="248"/>
      <c r="Q420" s="248"/>
      <c r="R420" s="248"/>
      <c r="S420" s="248"/>
      <c r="T420" s="248"/>
      <c r="U420" s="248"/>
      <c r="V420" s="248"/>
      <c r="W420" s="248"/>
      <c r="X420" s="248"/>
      <c r="Y420" s="248"/>
      <c r="Z420" s="248"/>
      <c r="AA420" s="248"/>
      <c r="AB420" s="219"/>
      <c r="AC420" s="219"/>
      <c r="AD420" s="219"/>
      <c r="AE420" s="219"/>
      <c r="AF420" s="219"/>
      <c r="AG420" s="219"/>
      <c r="AH420" s="219"/>
      <c r="AI420" s="219"/>
      <c r="AJ420" s="219"/>
      <c r="AK420" s="219"/>
      <c r="AL420" s="219"/>
      <c r="AM420" s="219"/>
      <c r="AN420" s="219"/>
      <c r="AO420" s="219"/>
      <c r="AP420" s="219"/>
      <c r="AQ420" s="219"/>
      <c r="AR420" s="219"/>
      <c r="AS420" s="219"/>
      <c r="AT420" s="219"/>
      <c r="AU420" s="219"/>
      <c r="AV420" s="219"/>
      <c r="AW420" s="219"/>
      <c r="AX420" s="219"/>
      <c r="AY420" s="219"/>
      <c r="AZ420" s="219"/>
      <c r="BA420" s="219"/>
      <c r="BB420" s="219"/>
      <c r="BC420" s="219"/>
      <c r="BD420" s="219"/>
      <c r="BE420" s="219"/>
      <c r="BF420" s="219"/>
      <c r="BG420" s="219"/>
      <c r="BH420" s="219"/>
      <c r="BI420" s="219"/>
      <c r="BJ420" s="219"/>
      <c r="BK420" s="219"/>
      <c r="BL420" s="219"/>
      <c r="BM420" s="219"/>
      <c r="BN420" s="219"/>
      <c r="BO420" s="219"/>
      <c r="BP420" s="219"/>
      <c r="BQ420" s="219"/>
      <c r="BR420" s="219"/>
      <c r="BS420" s="219"/>
      <c r="BT420" s="219"/>
      <c r="BU420" s="219"/>
      <c r="BV420" s="219"/>
      <c r="BW420" s="219"/>
      <c r="BX420" s="219"/>
      <c r="BY420" s="219"/>
      <c r="BZ420" s="219"/>
      <c r="CA420" s="219"/>
      <c r="CB420" s="219"/>
      <c r="CC420" s="219"/>
      <c r="CD420" s="219"/>
      <c r="CE420" s="219"/>
      <c r="CF420" s="219"/>
      <c r="CG420" s="219"/>
      <c r="CH420" s="219"/>
      <c r="CI420" s="219"/>
      <c r="CJ420" s="219"/>
      <c r="CK420" s="219"/>
      <c r="CL420" s="219"/>
      <c r="CM420" s="219"/>
      <c r="CN420" s="219"/>
    </row>
    <row r="421" spans="1:92" x14ac:dyDescent="0.2">
      <c r="A421" s="224" t="s">
        <v>698</v>
      </c>
      <c r="B421" s="248"/>
      <c r="C421" s="248"/>
      <c r="D421" s="248"/>
      <c r="E421" s="248"/>
      <c r="F421" s="248"/>
      <c r="G421" s="248"/>
      <c r="H421" s="248"/>
      <c r="I421" s="248"/>
      <c r="J421" s="248"/>
      <c r="K421" s="248"/>
      <c r="L421" s="248"/>
      <c r="M421" s="248"/>
      <c r="N421" s="248"/>
      <c r="O421" s="248"/>
      <c r="P421" s="248"/>
      <c r="Q421" s="248"/>
      <c r="R421" s="248"/>
      <c r="S421" s="248"/>
      <c r="T421" s="248"/>
      <c r="U421" s="248"/>
      <c r="V421" s="248"/>
      <c r="W421" s="248"/>
      <c r="X421" s="248"/>
      <c r="Y421" s="248"/>
      <c r="Z421" s="248"/>
      <c r="AA421" s="248"/>
      <c r="AB421" s="219">
        <v>130369982.98076899</v>
      </c>
      <c r="AC421" s="219">
        <v>129798792.176153</v>
      </c>
      <c r="AD421" s="219">
        <v>129786792.924615</v>
      </c>
      <c r="AE421" s="219">
        <v>129774793.673076</v>
      </c>
      <c r="AF421" s="219">
        <v>129762794.421538</v>
      </c>
      <c r="AG421" s="219">
        <v>129750795.17</v>
      </c>
      <c r="AH421" s="219">
        <v>129738795.91846099</v>
      </c>
      <c r="AI421" s="219">
        <v>129726796.666923</v>
      </c>
      <c r="AJ421" s="219">
        <v>129714797.41538399</v>
      </c>
      <c r="AK421" s="219">
        <v>129708837.107692</v>
      </c>
      <c r="AL421" s="219">
        <v>129702876.8</v>
      </c>
      <c r="AM421" s="219">
        <v>129702876.8</v>
      </c>
      <c r="AN421" s="219">
        <v>129702876.8</v>
      </c>
      <c r="AO421" s="219">
        <v>129702876.8</v>
      </c>
      <c r="AP421" s="219">
        <v>129702876.8</v>
      </c>
      <c r="AQ421" s="219">
        <v>129702876.8</v>
      </c>
      <c r="AR421" s="219">
        <v>129702876.8</v>
      </c>
      <c r="AS421" s="219">
        <v>129702876.8</v>
      </c>
      <c r="AT421" s="219">
        <v>129702876.8</v>
      </c>
      <c r="AU421" s="219">
        <v>129702876.8</v>
      </c>
      <c r="AV421" s="219">
        <v>129702876.8</v>
      </c>
      <c r="AW421" s="219">
        <v>129702876.8</v>
      </c>
      <c r="AX421" s="219">
        <v>129702876.8</v>
      </c>
      <c r="AY421" s="219">
        <v>129702876.8</v>
      </c>
      <c r="AZ421" s="219">
        <v>129702876.8</v>
      </c>
      <c r="BA421" s="219">
        <v>129702876.8</v>
      </c>
      <c r="BB421" s="219">
        <v>129702876.8</v>
      </c>
      <c r="BC421" s="219">
        <v>129702876.8</v>
      </c>
      <c r="BD421" s="219">
        <v>129702876.8</v>
      </c>
      <c r="BE421" s="219">
        <v>129702876.8</v>
      </c>
      <c r="BF421" s="219">
        <v>129702876.8</v>
      </c>
      <c r="BG421" s="219">
        <v>129702876.8</v>
      </c>
      <c r="BH421" s="219">
        <v>129702876.8</v>
      </c>
      <c r="BI421" s="219">
        <v>129702876.8</v>
      </c>
      <c r="BJ421" s="219">
        <v>129702876.8</v>
      </c>
      <c r="BK421" s="219">
        <v>129702876.8</v>
      </c>
      <c r="BL421" s="219">
        <v>129702876.8</v>
      </c>
      <c r="BM421" s="219">
        <v>129702876.8</v>
      </c>
      <c r="BN421" s="219">
        <v>129702876.8</v>
      </c>
      <c r="BO421" s="219">
        <v>129702876.8</v>
      </c>
      <c r="BP421" s="219">
        <v>129702876.8</v>
      </c>
      <c r="BQ421" s="219">
        <v>129702876.8</v>
      </c>
      <c r="BR421" s="219">
        <v>129702876.8</v>
      </c>
      <c r="BS421" s="219">
        <v>129702876.8</v>
      </c>
      <c r="BT421" s="219">
        <v>129702876.8</v>
      </c>
      <c r="BU421" s="219">
        <v>129702876.8</v>
      </c>
      <c r="BV421" s="219">
        <v>129702876.8</v>
      </c>
      <c r="BW421" s="219">
        <v>129702876.8</v>
      </c>
      <c r="BX421" s="219">
        <v>129702876.8</v>
      </c>
      <c r="BY421" s="219">
        <v>129702876.8</v>
      </c>
      <c r="BZ421" s="219">
        <v>129702876.8</v>
      </c>
      <c r="CA421" s="219">
        <v>129702876.8</v>
      </c>
      <c r="CB421" s="219">
        <v>129702876.8</v>
      </c>
      <c r="CC421" s="219">
        <v>129702876.8</v>
      </c>
      <c r="CD421" s="219">
        <v>129702876.8</v>
      </c>
      <c r="CE421" s="219">
        <v>129702876.8</v>
      </c>
      <c r="CF421" s="219">
        <v>129702876.8</v>
      </c>
      <c r="CG421" s="219">
        <v>129702876.8</v>
      </c>
      <c r="CH421" s="219">
        <v>129702876.8</v>
      </c>
      <c r="CI421" s="219">
        <v>129702876.8</v>
      </c>
      <c r="CJ421" s="219">
        <v>129702876.8</v>
      </c>
      <c r="CK421" s="219">
        <v>129702876.8</v>
      </c>
      <c r="CL421" s="219">
        <v>129702876.8</v>
      </c>
      <c r="CM421" s="219">
        <v>129702876.8</v>
      </c>
      <c r="CN421" s="219">
        <v>129702876.8</v>
      </c>
    </row>
    <row r="422" spans="1:92" x14ac:dyDescent="0.2">
      <c r="A422" s="224" t="s">
        <v>699</v>
      </c>
      <c r="B422" s="248"/>
      <c r="C422" s="248"/>
      <c r="D422" s="248"/>
      <c r="E422" s="248"/>
      <c r="F422" s="248"/>
      <c r="G422" s="248"/>
      <c r="H422" s="248"/>
      <c r="I422" s="248"/>
      <c r="J422" s="248"/>
      <c r="K422" s="248"/>
      <c r="L422" s="248"/>
      <c r="M422" s="248"/>
      <c r="N422" s="248"/>
      <c r="O422" s="248"/>
      <c r="P422" s="248"/>
      <c r="Q422" s="248"/>
      <c r="R422" s="248"/>
      <c r="S422" s="248"/>
      <c r="T422" s="248"/>
      <c r="U422" s="248"/>
      <c r="V422" s="248"/>
      <c r="W422" s="248"/>
      <c r="X422" s="248"/>
      <c r="Y422" s="248"/>
      <c r="Z422" s="248"/>
      <c r="AA422" s="248"/>
      <c r="AB422" s="219">
        <v>0</v>
      </c>
      <c r="AC422" s="219">
        <v>0</v>
      </c>
      <c r="AD422" s="219">
        <v>0</v>
      </c>
      <c r="AE422" s="219">
        <v>0</v>
      </c>
      <c r="AF422" s="219">
        <v>0</v>
      </c>
      <c r="AG422" s="219">
        <v>0</v>
      </c>
      <c r="AH422" s="219">
        <v>0</v>
      </c>
      <c r="AI422" s="219">
        <v>0</v>
      </c>
      <c r="AJ422" s="219">
        <v>0</v>
      </c>
      <c r="AK422" s="219">
        <v>0</v>
      </c>
      <c r="AL422" s="219">
        <v>0</v>
      </c>
      <c r="AM422" s="219">
        <v>0</v>
      </c>
      <c r="AN422" s="219">
        <v>0</v>
      </c>
      <c r="AO422" s="219">
        <v>0</v>
      </c>
      <c r="AP422" s="219">
        <v>0</v>
      </c>
      <c r="AQ422" s="219">
        <v>0</v>
      </c>
      <c r="AR422" s="219">
        <v>0</v>
      </c>
      <c r="AS422" s="219">
        <v>0</v>
      </c>
      <c r="AT422" s="219">
        <v>0</v>
      </c>
      <c r="AU422" s="219">
        <v>0</v>
      </c>
      <c r="AV422" s="219">
        <v>0</v>
      </c>
      <c r="AW422" s="219">
        <v>0</v>
      </c>
      <c r="AX422" s="219">
        <v>0</v>
      </c>
      <c r="AY422" s="219">
        <v>0</v>
      </c>
      <c r="AZ422" s="219">
        <v>0</v>
      </c>
      <c r="BA422" s="219">
        <v>0</v>
      </c>
      <c r="BB422" s="219">
        <v>0</v>
      </c>
      <c r="BC422" s="219">
        <v>0</v>
      </c>
      <c r="BD422" s="219">
        <v>0</v>
      </c>
      <c r="BE422" s="219">
        <v>0</v>
      </c>
      <c r="BF422" s="219">
        <v>0</v>
      </c>
      <c r="BG422" s="219">
        <v>0</v>
      </c>
      <c r="BH422" s="219">
        <v>0</v>
      </c>
      <c r="BI422" s="219">
        <v>0</v>
      </c>
      <c r="BJ422" s="219">
        <v>0</v>
      </c>
      <c r="BK422" s="219">
        <v>0</v>
      </c>
      <c r="BL422" s="219">
        <v>0</v>
      </c>
      <c r="BM422" s="219">
        <v>0</v>
      </c>
      <c r="BN422" s="219">
        <v>0</v>
      </c>
      <c r="BO422" s="219">
        <v>0</v>
      </c>
      <c r="BP422" s="219">
        <v>0</v>
      </c>
      <c r="BQ422" s="219">
        <v>0</v>
      </c>
      <c r="BR422" s="219">
        <v>0</v>
      </c>
      <c r="BS422" s="219">
        <v>0</v>
      </c>
      <c r="BT422" s="219">
        <v>0</v>
      </c>
      <c r="BU422" s="219">
        <v>0</v>
      </c>
      <c r="BV422" s="219">
        <v>0</v>
      </c>
      <c r="BW422" s="219">
        <v>0</v>
      </c>
      <c r="BX422" s="219">
        <v>0</v>
      </c>
      <c r="BY422" s="219">
        <v>0</v>
      </c>
      <c r="BZ422" s="219">
        <v>0</v>
      </c>
      <c r="CA422" s="219">
        <v>0</v>
      </c>
      <c r="CB422" s="219">
        <v>0</v>
      </c>
      <c r="CC422" s="219">
        <v>0</v>
      </c>
      <c r="CD422" s="219">
        <v>0</v>
      </c>
      <c r="CE422" s="219">
        <v>0</v>
      </c>
      <c r="CF422" s="219">
        <v>0</v>
      </c>
      <c r="CG422" s="219">
        <v>0</v>
      </c>
      <c r="CH422" s="219">
        <v>0</v>
      </c>
      <c r="CI422" s="219">
        <v>0</v>
      </c>
      <c r="CJ422" s="219">
        <v>0</v>
      </c>
      <c r="CK422" s="219">
        <v>0</v>
      </c>
      <c r="CL422" s="219">
        <v>0</v>
      </c>
      <c r="CM422" s="219">
        <v>0</v>
      </c>
      <c r="CN422" s="219">
        <v>0</v>
      </c>
    </row>
    <row r="423" spans="1:92" x14ac:dyDescent="0.2">
      <c r="A423" s="224" t="s">
        <v>700</v>
      </c>
      <c r="B423" s="248"/>
      <c r="C423" s="248"/>
      <c r="D423" s="248"/>
      <c r="E423" s="248"/>
      <c r="F423" s="248"/>
      <c r="G423" s="248"/>
      <c r="H423" s="248"/>
      <c r="I423" s="248"/>
      <c r="J423" s="248"/>
      <c r="K423" s="248"/>
      <c r="L423" s="248"/>
      <c r="M423" s="248"/>
      <c r="N423" s="248"/>
      <c r="O423" s="248"/>
      <c r="P423" s="248"/>
      <c r="Q423" s="248"/>
      <c r="R423" s="248"/>
      <c r="S423" s="248"/>
      <c r="T423" s="248"/>
      <c r="U423" s="248"/>
      <c r="V423" s="248"/>
      <c r="W423" s="248"/>
      <c r="X423" s="248"/>
      <c r="Y423" s="248"/>
      <c r="Z423" s="248"/>
      <c r="AA423" s="248"/>
      <c r="AB423" s="219">
        <v>130369982.98076899</v>
      </c>
      <c r="AC423" s="219">
        <v>129798792.176153</v>
      </c>
      <c r="AD423" s="219">
        <v>129786792.924615</v>
      </c>
      <c r="AE423" s="219">
        <v>129774793.673076</v>
      </c>
      <c r="AF423" s="219">
        <v>129762794.421538</v>
      </c>
      <c r="AG423" s="219">
        <v>129750795.17</v>
      </c>
      <c r="AH423" s="219">
        <v>129738795.91846099</v>
      </c>
      <c r="AI423" s="219">
        <v>129726796.666923</v>
      </c>
      <c r="AJ423" s="219">
        <v>129714797.41538399</v>
      </c>
      <c r="AK423" s="219">
        <v>129708837.107692</v>
      </c>
      <c r="AL423" s="219">
        <v>129702876.8</v>
      </c>
      <c r="AM423" s="219">
        <v>129702876.8</v>
      </c>
      <c r="AN423" s="219">
        <v>129702876.8</v>
      </c>
      <c r="AO423" s="219">
        <v>129702876.8</v>
      </c>
      <c r="AP423" s="219">
        <v>129702876.8</v>
      </c>
      <c r="AQ423" s="219">
        <v>129702876.8</v>
      </c>
      <c r="AR423" s="219">
        <v>129702876.8</v>
      </c>
      <c r="AS423" s="219">
        <v>129702876.8</v>
      </c>
      <c r="AT423" s="219">
        <v>129702876.8</v>
      </c>
      <c r="AU423" s="219">
        <v>129702876.8</v>
      </c>
      <c r="AV423" s="219">
        <v>129702876.8</v>
      </c>
      <c r="AW423" s="219">
        <v>129702876.8</v>
      </c>
      <c r="AX423" s="219">
        <v>129702876.8</v>
      </c>
      <c r="AY423" s="219">
        <v>129702876.8</v>
      </c>
      <c r="AZ423" s="219">
        <v>129702876.8</v>
      </c>
      <c r="BA423" s="219">
        <v>129702876.8</v>
      </c>
      <c r="BB423" s="219">
        <v>129702876.8</v>
      </c>
      <c r="BC423" s="219">
        <v>129702876.8</v>
      </c>
      <c r="BD423" s="219">
        <v>129702876.8</v>
      </c>
      <c r="BE423" s="219">
        <v>129702876.8</v>
      </c>
      <c r="BF423" s="219">
        <v>129702876.8</v>
      </c>
      <c r="BG423" s="219">
        <v>129702876.8</v>
      </c>
      <c r="BH423" s="219">
        <v>129702876.8</v>
      </c>
      <c r="BI423" s="219">
        <v>129702876.8</v>
      </c>
      <c r="BJ423" s="219">
        <v>129702876.8</v>
      </c>
      <c r="BK423" s="219">
        <v>129702876.8</v>
      </c>
      <c r="BL423" s="219">
        <v>129702876.8</v>
      </c>
      <c r="BM423" s="219">
        <v>129702876.8</v>
      </c>
      <c r="BN423" s="219">
        <v>129702876.8</v>
      </c>
      <c r="BO423" s="219">
        <v>129702876.8</v>
      </c>
      <c r="BP423" s="219">
        <v>129702876.8</v>
      </c>
      <c r="BQ423" s="219">
        <v>129702876.8</v>
      </c>
      <c r="BR423" s="219">
        <v>129702876.8</v>
      </c>
      <c r="BS423" s="219">
        <v>129702876.8</v>
      </c>
      <c r="BT423" s="219">
        <v>129702876.8</v>
      </c>
      <c r="BU423" s="219">
        <v>129702876.8</v>
      </c>
      <c r="BV423" s="219">
        <v>129702876.8</v>
      </c>
      <c r="BW423" s="219">
        <v>129702876.8</v>
      </c>
      <c r="BX423" s="219">
        <v>129702876.8</v>
      </c>
      <c r="BY423" s="219">
        <v>129702876.8</v>
      </c>
      <c r="BZ423" s="219">
        <v>129702876.8</v>
      </c>
      <c r="CA423" s="219">
        <v>129702876.8</v>
      </c>
      <c r="CB423" s="219">
        <v>129702876.8</v>
      </c>
      <c r="CC423" s="219">
        <v>129702876.8</v>
      </c>
      <c r="CD423" s="219">
        <v>129702876.8</v>
      </c>
      <c r="CE423" s="219">
        <v>129702876.8</v>
      </c>
      <c r="CF423" s="219">
        <v>129702876.8</v>
      </c>
      <c r="CG423" s="219">
        <v>129702876.8</v>
      </c>
      <c r="CH423" s="219">
        <v>129702876.8</v>
      </c>
      <c r="CI423" s="219">
        <v>129702876.8</v>
      </c>
      <c r="CJ423" s="219">
        <v>129702876.8</v>
      </c>
      <c r="CK423" s="219">
        <v>129702876.8</v>
      </c>
      <c r="CL423" s="219">
        <v>129702876.8</v>
      </c>
      <c r="CM423" s="219">
        <v>129702876.8</v>
      </c>
      <c r="CN423" s="219">
        <v>129702876.8</v>
      </c>
    </row>
    <row r="424" spans="1:92" x14ac:dyDescent="0.2">
      <c r="A424" s="224" t="s">
        <v>701</v>
      </c>
      <c r="B424" s="248"/>
      <c r="C424" s="248"/>
      <c r="D424" s="248"/>
      <c r="E424" s="248"/>
      <c r="F424" s="248"/>
      <c r="G424" s="248"/>
      <c r="H424" s="248"/>
      <c r="I424" s="248"/>
      <c r="J424" s="248"/>
      <c r="K424" s="248"/>
      <c r="L424" s="248"/>
      <c r="M424" s="248"/>
      <c r="N424" s="248"/>
      <c r="O424" s="248"/>
      <c r="P424" s="248"/>
      <c r="Q424" s="248"/>
      <c r="R424" s="248"/>
      <c r="S424" s="248"/>
      <c r="T424" s="248"/>
      <c r="U424" s="248"/>
      <c r="V424" s="248"/>
      <c r="W424" s="248"/>
      <c r="X424" s="248"/>
      <c r="Y424" s="248"/>
      <c r="Z424" s="248"/>
      <c r="AA424" s="248"/>
      <c r="AB424" s="219"/>
      <c r="AC424" s="219"/>
      <c r="AD424" s="219"/>
      <c r="AE424" s="219"/>
      <c r="AF424" s="219"/>
      <c r="AG424" s="219"/>
      <c r="AH424" s="219"/>
      <c r="AI424" s="219"/>
      <c r="AJ424" s="219"/>
      <c r="AK424" s="219"/>
      <c r="AL424" s="219"/>
      <c r="AM424" s="219"/>
      <c r="AN424" s="219"/>
      <c r="AO424" s="219"/>
      <c r="AP424" s="219"/>
      <c r="AQ424" s="219"/>
      <c r="AR424" s="219"/>
      <c r="AS424" s="219"/>
      <c r="AT424" s="219"/>
      <c r="AU424" s="219"/>
      <c r="AV424" s="219"/>
      <c r="AW424" s="219"/>
      <c r="AX424" s="219"/>
      <c r="AY424" s="219"/>
      <c r="AZ424" s="219"/>
      <c r="BA424" s="219"/>
      <c r="BB424" s="219"/>
      <c r="BC424" s="219"/>
      <c r="BD424" s="219"/>
      <c r="BE424" s="219"/>
      <c r="BF424" s="219"/>
      <c r="BG424" s="219"/>
      <c r="BH424" s="219"/>
      <c r="BI424" s="219"/>
      <c r="BJ424" s="219"/>
      <c r="BK424" s="219"/>
      <c r="BL424" s="219"/>
      <c r="BM424" s="219"/>
      <c r="BN424" s="219"/>
      <c r="BO424" s="219"/>
      <c r="BP424" s="219"/>
      <c r="BQ424" s="219"/>
      <c r="BR424" s="219"/>
      <c r="BS424" s="219"/>
      <c r="BT424" s="219"/>
      <c r="BU424" s="219"/>
      <c r="BV424" s="219"/>
      <c r="BW424" s="219"/>
      <c r="BX424" s="219"/>
      <c r="BY424" s="219"/>
      <c r="BZ424" s="219"/>
      <c r="CA424" s="219"/>
      <c r="CB424" s="219"/>
      <c r="CC424" s="219"/>
      <c r="CD424" s="219"/>
      <c r="CE424" s="219"/>
      <c r="CF424" s="219"/>
      <c r="CG424" s="219"/>
      <c r="CH424" s="219"/>
      <c r="CI424" s="219"/>
      <c r="CJ424" s="219"/>
      <c r="CK424" s="219"/>
      <c r="CL424" s="219"/>
      <c r="CM424" s="219"/>
      <c r="CN424" s="219"/>
    </row>
    <row r="425" spans="1:92" x14ac:dyDescent="0.2">
      <c r="A425" s="224" t="s">
        <v>702</v>
      </c>
      <c r="B425" s="248"/>
      <c r="C425" s="248"/>
      <c r="D425" s="248"/>
      <c r="E425" s="248"/>
      <c r="F425" s="248"/>
      <c r="G425" s="248"/>
      <c r="H425" s="248"/>
      <c r="I425" s="248"/>
      <c r="J425" s="248"/>
      <c r="K425" s="248"/>
      <c r="L425" s="248"/>
      <c r="M425" s="248"/>
      <c r="N425" s="248"/>
      <c r="O425" s="248"/>
      <c r="P425" s="248"/>
      <c r="Q425" s="248"/>
      <c r="R425" s="248"/>
      <c r="S425" s="248"/>
      <c r="T425" s="248"/>
      <c r="U425" s="248"/>
      <c r="V425" s="248"/>
      <c r="W425" s="248"/>
      <c r="X425" s="248"/>
      <c r="Y425" s="248"/>
      <c r="Z425" s="248"/>
      <c r="AA425" s="248"/>
      <c r="AB425" s="219"/>
      <c r="AC425" s="219"/>
      <c r="AD425" s="219"/>
      <c r="AE425" s="219"/>
      <c r="AF425" s="219"/>
      <c r="AG425" s="219"/>
      <c r="AH425" s="219"/>
      <c r="AI425" s="219"/>
      <c r="AJ425" s="219"/>
      <c r="AK425" s="219"/>
      <c r="AL425" s="219"/>
      <c r="AM425" s="219"/>
      <c r="AN425" s="219"/>
      <c r="AO425" s="219"/>
      <c r="AP425" s="219"/>
      <c r="AQ425" s="219"/>
      <c r="AR425" s="219"/>
      <c r="AS425" s="219"/>
      <c r="AT425" s="219"/>
      <c r="AU425" s="219"/>
      <c r="AV425" s="219"/>
      <c r="AW425" s="219"/>
      <c r="AX425" s="219"/>
      <c r="AY425" s="219"/>
      <c r="AZ425" s="219"/>
      <c r="BA425" s="219"/>
      <c r="BB425" s="219"/>
      <c r="BC425" s="219"/>
      <c r="BD425" s="219"/>
      <c r="BE425" s="219"/>
      <c r="BF425" s="219"/>
      <c r="BG425" s="219"/>
      <c r="BH425" s="219"/>
      <c r="BI425" s="219"/>
      <c r="BJ425" s="219"/>
      <c r="BK425" s="219"/>
      <c r="BL425" s="219"/>
      <c r="BM425" s="219"/>
      <c r="BN425" s="219"/>
      <c r="BO425" s="219"/>
      <c r="BP425" s="219"/>
      <c r="BQ425" s="219"/>
      <c r="BR425" s="219"/>
      <c r="BS425" s="219"/>
      <c r="BT425" s="219"/>
      <c r="BU425" s="219"/>
      <c r="BV425" s="219"/>
      <c r="BW425" s="219"/>
      <c r="BX425" s="219"/>
      <c r="BY425" s="219"/>
      <c r="BZ425" s="219"/>
      <c r="CA425" s="219"/>
      <c r="CB425" s="219"/>
      <c r="CC425" s="219"/>
      <c r="CD425" s="219"/>
      <c r="CE425" s="219"/>
      <c r="CF425" s="219"/>
      <c r="CG425" s="219"/>
      <c r="CH425" s="219"/>
      <c r="CI425" s="219"/>
      <c r="CJ425" s="219"/>
      <c r="CK425" s="219"/>
      <c r="CL425" s="219"/>
      <c r="CM425" s="219"/>
      <c r="CN425" s="219"/>
    </row>
    <row r="426" spans="1:92" x14ac:dyDescent="0.2">
      <c r="A426" s="223" t="s">
        <v>703</v>
      </c>
      <c r="B426" s="248"/>
      <c r="C426" s="248"/>
      <c r="D426" s="248"/>
      <c r="E426" s="248"/>
      <c r="F426" s="248"/>
      <c r="G426" s="248"/>
      <c r="H426" s="248"/>
      <c r="I426" s="248"/>
      <c r="J426" s="248"/>
      <c r="K426" s="248"/>
      <c r="L426" s="248"/>
      <c r="M426" s="248"/>
      <c r="N426" s="248"/>
      <c r="O426" s="248"/>
      <c r="P426" s="248"/>
      <c r="Q426" s="248"/>
      <c r="R426" s="248"/>
      <c r="S426" s="248"/>
      <c r="T426" s="248"/>
      <c r="U426" s="248"/>
      <c r="V426" s="248"/>
      <c r="W426" s="248"/>
      <c r="X426" s="248"/>
      <c r="Y426" s="248"/>
      <c r="Z426" s="248"/>
      <c r="AA426" s="248"/>
      <c r="AB426" s="219"/>
      <c r="AC426" s="219"/>
      <c r="AD426" s="219"/>
      <c r="AE426" s="219"/>
      <c r="AF426" s="219"/>
      <c r="AG426" s="219"/>
      <c r="AH426" s="219"/>
      <c r="AI426" s="219"/>
      <c r="AJ426" s="219"/>
      <c r="AK426" s="219"/>
      <c r="AL426" s="219"/>
      <c r="AM426" s="219"/>
      <c r="AN426" s="219"/>
      <c r="AO426" s="219"/>
      <c r="AP426" s="219"/>
      <c r="AQ426" s="219"/>
      <c r="AR426" s="219"/>
      <c r="AS426" s="219"/>
      <c r="AT426" s="219"/>
      <c r="AU426" s="219"/>
      <c r="AV426" s="219"/>
      <c r="AW426" s="219"/>
      <c r="AX426" s="219"/>
      <c r="AY426" s="219"/>
      <c r="AZ426" s="219"/>
      <c r="BA426" s="219"/>
      <c r="BB426" s="219"/>
      <c r="BC426" s="219"/>
      <c r="BD426" s="219"/>
      <c r="BE426" s="219"/>
      <c r="BF426" s="219"/>
      <c r="BG426" s="219"/>
      <c r="BH426" s="219"/>
      <c r="BI426" s="219"/>
      <c r="BJ426" s="219"/>
      <c r="BK426" s="219"/>
      <c r="BL426" s="219"/>
      <c r="BM426" s="219"/>
      <c r="BN426" s="219"/>
      <c r="BO426" s="219"/>
      <c r="BP426" s="219"/>
      <c r="BQ426" s="219"/>
      <c r="BR426" s="219"/>
      <c r="BS426" s="219"/>
      <c r="BT426" s="219"/>
      <c r="BU426" s="219"/>
      <c r="BV426" s="219"/>
      <c r="BW426" s="219"/>
      <c r="BX426" s="219"/>
      <c r="BY426" s="219"/>
      <c r="BZ426" s="219"/>
      <c r="CA426" s="219"/>
      <c r="CB426" s="219"/>
      <c r="CC426" s="219"/>
      <c r="CD426" s="219"/>
      <c r="CE426" s="219"/>
      <c r="CF426" s="219"/>
      <c r="CG426" s="219"/>
      <c r="CH426" s="219"/>
      <c r="CI426" s="219"/>
      <c r="CJ426" s="219"/>
      <c r="CK426" s="219"/>
      <c r="CL426" s="219"/>
      <c r="CM426" s="219"/>
      <c r="CN426" s="219"/>
    </row>
    <row r="427" spans="1:92" x14ac:dyDescent="0.2">
      <c r="A427" s="224" t="s">
        <v>704</v>
      </c>
      <c r="B427" s="248"/>
      <c r="C427" s="248"/>
      <c r="D427" s="248"/>
      <c r="E427" s="248"/>
      <c r="F427" s="248"/>
      <c r="G427" s="248"/>
      <c r="H427" s="248"/>
      <c r="I427" s="248"/>
      <c r="J427" s="248"/>
      <c r="K427" s="248"/>
      <c r="L427" s="248"/>
      <c r="M427" s="248"/>
      <c r="N427" s="248"/>
      <c r="O427" s="248"/>
      <c r="P427" s="248"/>
      <c r="Q427" s="248"/>
      <c r="R427" s="248"/>
      <c r="S427" s="248"/>
      <c r="T427" s="248"/>
      <c r="U427" s="248"/>
      <c r="V427" s="248"/>
      <c r="W427" s="248"/>
      <c r="X427" s="248"/>
      <c r="Y427" s="248"/>
      <c r="Z427" s="248"/>
      <c r="AA427" s="248"/>
      <c r="AB427" s="219">
        <v>6763208619.1922998</v>
      </c>
      <c r="AC427" s="219">
        <v>6764619883.9530697</v>
      </c>
      <c r="AD427" s="219">
        <v>6766627109.4734402</v>
      </c>
      <c r="AE427" s="219">
        <v>6767867453.98458</v>
      </c>
      <c r="AF427" s="219">
        <v>6770727847.3695602</v>
      </c>
      <c r="AG427" s="219">
        <v>6774657092.5237799</v>
      </c>
      <c r="AH427" s="219">
        <v>6782078501.4396095</v>
      </c>
      <c r="AI427" s="219">
        <v>6789271203.8592901</v>
      </c>
      <c r="AJ427" s="219">
        <v>6796336443.2464104</v>
      </c>
      <c r="AK427" s="219">
        <v>6803909775.37815</v>
      </c>
      <c r="AL427" s="219">
        <v>6807190740.0009003</v>
      </c>
      <c r="AM427" s="219">
        <v>6812989527.4788103</v>
      </c>
      <c r="AN427" s="219">
        <v>6812989527.4788103</v>
      </c>
      <c r="AO427" s="219">
        <v>6818369996.3028698</v>
      </c>
      <c r="AP427" s="219">
        <v>6823750465.1269398</v>
      </c>
      <c r="AQ427" s="219">
        <v>6829244190.2844896</v>
      </c>
      <c r="AR427" s="219">
        <v>6834331617.09091</v>
      </c>
      <c r="AS427" s="219">
        <v>6840550017.0746098</v>
      </c>
      <c r="AT427" s="219">
        <v>6845773572.3982201</v>
      </c>
      <c r="AU427" s="219">
        <v>6850398073.25875</v>
      </c>
      <c r="AV427" s="219">
        <v>6855311798.56567</v>
      </c>
      <c r="AW427" s="219">
        <v>6860324367.2536297</v>
      </c>
      <c r="AX427" s="219">
        <v>6865780187.8004704</v>
      </c>
      <c r="AY427" s="219">
        <v>6874186620.1353302</v>
      </c>
      <c r="AZ427" s="219">
        <v>6883005048.8344202</v>
      </c>
      <c r="BA427" s="219">
        <v>6883005048.8344202</v>
      </c>
      <c r="BB427" s="219">
        <v>6889614873.4603996</v>
      </c>
      <c r="BC427" s="219">
        <v>6896303883.2145796</v>
      </c>
      <c r="BD427" s="219">
        <v>6903433195.0748301</v>
      </c>
      <c r="BE427" s="219">
        <v>6910679912.5555696</v>
      </c>
      <c r="BF427" s="219">
        <v>6917846487.5864897</v>
      </c>
      <c r="BG427" s="219">
        <v>6924390110.54772</v>
      </c>
      <c r="BH427" s="219">
        <v>6930698362.8452902</v>
      </c>
      <c r="BI427" s="219">
        <v>6938522342.2273197</v>
      </c>
      <c r="BJ427" s="219">
        <v>6946643080.9190397</v>
      </c>
      <c r="BK427" s="219">
        <v>6954579511.6986799</v>
      </c>
      <c r="BL427" s="219">
        <v>6962831714.2377901</v>
      </c>
      <c r="BM427" s="219">
        <v>6971912650.6844997</v>
      </c>
      <c r="BN427" s="219">
        <v>6971912650.6844997</v>
      </c>
      <c r="BO427" s="219">
        <v>6979057908.85289</v>
      </c>
      <c r="BP427" s="219">
        <v>6986123981.8930702</v>
      </c>
      <c r="BQ427" s="219">
        <v>6993247057.2941198</v>
      </c>
      <c r="BR427" s="219">
        <v>6999978530.9999399</v>
      </c>
      <c r="BS427" s="219">
        <v>7006670634.7617998</v>
      </c>
      <c r="BT427" s="219">
        <v>7014511930.1957197</v>
      </c>
      <c r="BU427" s="219">
        <v>7021844106.0017796</v>
      </c>
      <c r="BV427" s="219">
        <v>7030734748.5731897</v>
      </c>
      <c r="BW427" s="219">
        <v>7038108015.6674099</v>
      </c>
      <c r="BX427" s="219">
        <v>7044868040.4362402</v>
      </c>
      <c r="BY427" s="219">
        <v>7052043909.0213699</v>
      </c>
      <c r="BZ427" s="219">
        <v>7064754540.1254997</v>
      </c>
      <c r="CA427" s="219">
        <v>7064754540.1254997</v>
      </c>
      <c r="CB427" s="219">
        <v>7072990141.0586395</v>
      </c>
      <c r="CC427" s="219">
        <v>7081225741.9917803</v>
      </c>
      <c r="CD427" s="219">
        <v>7089461917.8393402</v>
      </c>
      <c r="CE427" s="219">
        <v>7097561906.1978197</v>
      </c>
      <c r="CF427" s="219">
        <v>7105915606.6204901</v>
      </c>
      <c r="CG427" s="219">
        <v>7115156070.9428501</v>
      </c>
      <c r="CH427" s="219">
        <v>7123381945.0656004</v>
      </c>
      <c r="CI427" s="219">
        <v>7131392461.9966602</v>
      </c>
      <c r="CJ427" s="219">
        <v>7138186069.23736</v>
      </c>
      <c r="CK427" s="219">
        <v>7144940228.9108</v>
      </c>
      <c r="CL427" s="219">
        <v>7152103446.7238798</v>
      </c>
      <c r="CM427" s="219">
        <v>7168982394.6808004</v>
      </c>
      <c r="CN427" s="219">
        <v>7168982394.6808004</v>
      </c>
    </row>
    <row r="428" spans="1:92" x14ac:dyDescent="0.2">
      <c r="A428" s="224" t="s">
        <v>705</v>
      </c>
      <c r="B428" s="248"/>
      <c r="C428" s="248"/>
      <c r="D428" s="248"/>
      <c r="E428" s="248"/>
      <c r="F428" s="248"/>
      <c r="G428" s="248"/>
      <c r="H428" s="248"/>
      <c r="I428" s="248"/>
      <c r="J428" s="248"/>
      <c r="K428" s="248"/>
      <c r="L428" s="248"/>
      <c r="M428" s="248"/>
      <c r="N428" s="248"/>
      <c r="O428" s="248"/>
      <c r="P428" s="248"/>
      <c r="Q428" s="248"/>
      <c r="R428" s="248"/>
      <c r="S428" s="248"/>
      <c r="T428" s="248"/>
      <c r="U428" s="248"/>
      <c r="V428" s="248"/>
      <c r="W428" s="248"/>
      <c r="X428" s="248"/>
      <c r="Y428" s="248"/>
      <c r="Z428" s="248"/>
      <c r="AA428" s="248"/>
      <c r="AB428" s="219">
        <v>574922954.61538398</v>
      </c>
      <c r="AC428" s="219">
        <v>575465194.61538398</v>
      </c>
      <c r="AD428" s="219">
        <v>575984153.07692301</v>
      </c>
      <c r="AE428" s="219">
        <v>576474902.30769205</v>
      </c>
      <c r="AF428" s="219">
        <v>576969166.13923001</v>
      </c>
      <c r="AG428" s="219">
        <v>577516065.81538403</v>
      </c>
      <c r="AH428" s="219">
        <v>578129652.84897399</v>
      </c>
      <c r="AI428" s="219">
        <v>578626722.190256</v>
      </c>
      <c r="AJ428" s="219">
        <v>579026113.06999898</v>
      </c>
      <c r="AK428" s="219">
        <v>579376215.51898599</v>
      </c>
      <c r="AL428" s="219">
        <v>579711713.35258901</v>
      </c>
      <c r="AM428" s="219">
        <v>580116852.00579798</v>
      </c>
      <c r="AN428" s="219">
        <v>580116852.00579798</v>
      </c>
      <c r="AO428" s="219">
        <v>580367984.50515997</v>
      </c>
      <c r="AP428" s="219">
        <v>580619117.00452304</v>
      </c>
      <c r="AQ428" s="219">
        <v>580870249.50388598</v>
      </c>
      <c r="AR428" s="219">
        <v>581121382.00324905</v>
      </c>
      <c r="AS428" s="219">
        <v>581431496.60799599</v>
      </c>
      <c r="AT428" s="219">
        <v>581719968.35507905</v>
      </c>
      <c r="AU428" s="219">
        <v>581938580.41139305</v>
      </c>
      <c r="AV428" s="219">
        <v>582066224.34104002</v>
      </c>
      <c r="AW428" s="219">
        <v>582193868.27068698</v>
      </c>
      <c r="AX428" s="219">
        <v>582321512.20033503</v>
      </c>
      <c r="AY428" s="219">
        <v>582441133.022277</v>
      </c>
      <c r="AZ428" s="219">
        <v>583128625.37001395</v>
      </c>
      <c r="BA428" s="219">
        <v>583128625.37001395</v>
      </c>
      <c r="BB428" s="219">
        <v>583644065.35968304</v>
      </c>
      <c r="BC428" s="219">
        <v>584185414.93697</v>
      </c>
      <c r="BD428" s="219">
        <v>584726764.51425695</v>
      </c>
      <c r="BE428" s="219">
        <v>585637001.15371299</v>
      </c>
      <c r="BF428" s="219">
        <v>587404531.41004205</v>
      </c>
      <c r="BG428" s="219">
        <v>589721382.12858605</v>
      </c>
      <c r="BH428" s="219">
        <v>591980217.73389602</v>
      </c>
      <c r="BI428" s="219">
        <v>594247262.49734294</v>
      </c>
      <c r="BJ428" s="219">
        <v>596514307.26079094</v>
      </c>
      <c r="BK428" s="219">
        <v>598854345.136289</v>
      </c>
      <c r="BL428" s="219">
        <v>601194383.01178706</v>
      </c>
      <c r="BM428" s="219">
        <v>604887854.24679697</v>
      </c>
      <c r="BN428" s="219">
        <v>604887854.24679697</v>
      </c>
      <c r="BO428" s="219">
        <v>608013453.95601201</v>
      </c>
      <c r="BP428" s="219">
        <v>611139053.66522706</v>
      </c>
      <c r="BQ428" s="219">
        <v>614523154.37978303</v>
      </c>
      <c r="BR428" s="219">
        <v>618065633.65422702</v>
      </c>
      <c r="BS428" s="219">
        <v>621265165.11386001</v>
      </c>
      <c r="BT428" s="219">
        <v>623614843.09004295</v>
      </c>
      <c r="BU428" s="219">
        <v>625356218.49862695</v>
      </c>
      <c r="BV428" s="219">
        <v>627089492.661955</v>
      </c>
      <c r="BW428" s="219">
        <v>628814557.66714597</v>
      </c>
      <c r="BX428" s="219">
        <v>630539622.67233706</v>
      </c>
      <c r="BY428" s="219">
        <v>632191694.56547701</v>
      </c>
      <c r="BZ428" s="219">
        <v>634450683.38748205</v>
      </c>
      <c r="CA428" s="219">
        <v>634450683.38748205</v>
      </c>
      <c r="CB428" s="219">
        <v>635356238.84997499</v>
      </c>
      <c r="CC428" s="219">
        <v>636261794.31246805</v>
      </c>
      <c r="CD428" s="219">
        <v>637193262.32782805</v>
      </c>
      <c r="CE428" s="219">
        <v>638051203.55153501</v>
      </c>
      <c r="CF428" s="219">
        <v>638857113.15235496</v>
      </c>
      <c r="CG428" s="219">
        <v>639728302.13034499</v>
      </c>
      <c r="CH428" s="219">
        <v>640592050.97491205</v>
      </c>
      <c r="CI428" s="219">
        <v>641455799.81947803</v>
      </c>
      <c r="CJ428" s="219">
        <v>642319548.66404402</v>
      </c>
      <c r="CK428" s="219">
        <v>643685110.85658503</v>
      </c>
      <c r="CL428" s="219">
        <v>645050673.04912603</v>
      </c>
      <c r="CM428" s="219">
        <v>648021943.35441399</v>
      </c>
      <c r="CN428" s="219">
        <v>648021943.35441399</v>
      </c>
    </row>
    <row r="429" spans="1:92" x14ac:dyDescent="0.2">
      <c r="A429" s="224" t="s">
        <v>706</v>
      </c>
      <c r="B429" s="248"/>
      <c r="C429" s="248"/>
      <c r="D429" s="248"/>
      <c r="E429" s="248"/>
      <c r="F429" s="248"/>
      <c r="G429" s="248"/>
      <c r="H429" s="248"/>
      <c r="I429" s="248"/>
      <c r="J429" s="248"/>
      <c r="K429" s="248"/>
      <c r="L429" s="248"/>
      <c r="M429" s="248"/>
      <c r="N429" s="248"/>
      <c r="O429" s="248"/>
      <c r="P429" s="248"/>
      <c r="Q429" s="248"/>
      <c r="R429" s="248"/>
      <c r="S429" s="248"/>
      <c r="T429" s="248"/>
      <c r="U429" s="248"/>
      <c r="V429" s="248"/>
      <c r="W429" s="248"/>
      <c r="X429" s="248"/>
      <c r="Y429" s="248"/>
      <c r="Z429" s="248"/>
      <c r="AA429" s="248"/>
      <c r="AB429" s="219">
        <v>610177361.09828997</v>
      </c>
      <c r="AC429" s="219">
        <v>610874766.52564096</v>
      </c>
      <c r="AD429" s="219">
        <v>611506277.43435895</v>
      </c>
      <c r="AE429" s="219">
        <v>612182169.592906</v>
      </c>
      <c r="AF429" s="219">
        <v>613207869.15435898</v>
      </c>
      <c r="AG429" s="219">
        <v>614418178.69256401</v>
      </c>
      <c r="AH429" s="219">
        <v>615998089.77905905</v>
      </c>
      <c r="AI429" s="219">
        <v>617121651.84230697</v>
      </c>
      <c r="AJ429" s="219">
        <v>618380354.01846099</v>
      </c>
      <c r="AK429" s="219">
        <v>619744224.63959801</v>
      </c>
      <c r="AL429" s="219">
        <v>620973737.33902502</v>
      </c>
      <c r="AM429" s="219">
        <v>623009641.51066601</v>
      </c>
      <c r="AN429" s="219">
        <v>623009641.51066601</v>
      </c>
      <c r="AO429" s="219">
        <v>624918777.62675202</v>
      </c>
      <c r="AP429" s="219">
        <v>626827913.74283695</v>
      </c>
      <c r="AQ429" s="219">
        <v>628737049.85892296</v>
      </c>
      <c r="AR429" s="219">
        <v>630627375.54885399</v>
      </c>
      <c r="AS429" s="219">
        <v>632437429.21493995</v>
      </c>
      <c r="AT429" s="219">
        <v>633888908.24371803</v>
      </c>
      <c r="AU429" s="219">
        <v>635335904.14018798</v>
      </c>
      <c r="AV429" s="219">
        <v>636664631.18435001</v>
      </c>
      <c r="AW429" s="219">
        <v>637969246.30466604</v>
      </c>
      <c r="AX429" s="219">
        <v>639127824.79498196</v>
      </c>
      <c r="AY429" s="219">
        <v>640236877.88168299</v>
      </c>
      <c r="AZ429" s="219">
        <v>641531009.66838396</v>
      </c>
      <c r="BA429" s="219">
        <v>641531009.66838396</v>
      </c>
      <c r="BB429" s="219">
        <v>641964183.46577704</v>
      </c>
      <c r="BC429" s="219">
        <v>642397357.26317096</v>
      </c>
      <c r="BD429" s="219">
        <v>642858729.882658</v>
      </c>
      <c r="BE429" s="219">
        <v>643378336.72385705</v>
      </c>
      <c r="BF429" s="219">
        <v>643943718.17814302</v>
      </c>
      <c r="BG429" s="219">
        <v>644486964.65858197</v>
      </c>
      <c r="BH429" s="219">
        <v>645017731.087098</v>
      </c>
      <c r="BI429" s="219">
        <v>645348736.46176696</v>
      </c>
      <c r="BJ429" s="219">
        <v>645690243.65566802</v>
      </c>
      <c r="BK429" s="219">
        <v>646027816.04879904</v>
      </c>
      <c r="BL429" s="219">
        <v>646365388.44193101</v>
      </c>
      <c r="BM429" s="219">
        <v>647344119.15308106</v>
      </c>
      <c r="BN429" s="219">
        <v>647344119.15308106</v>
      </c>
      <c r="BO429" s="219">
        <v>648031893.33807695</v>
      </c>
      <c r="BP429" s="219">
        <v>648719667.52307403</v>
      </c>
      <c r="BQ429" s="219">
        <v>649407441.70807004</v>
      </c>
      <c r="BR429" s="219">
        <v>650067017.07097304</v>
      </c>
      <c r="BS429" s="219">
        <v>650875195.67985499</v>
      </c>
      <c r="BT429" s="219">
        <v>651616926.56488299</v>
      </c>
      <c r="BU429" s="219">
        <v>652157112.07529104</v>
      </c>
      <c r="BV429" s="219">
        <v>652747494.21185195</v>
      </c>
      <c r="BW429" s="219">
        <v>653337876.34841394</v>
      </c>
      <c r="BX429" s="219">
        <v>653993773.46312296</v>
      </c>
      <c r="BY429" s="219">
        <v>655275769.91875803</v>
      </c>
      <c r="BZ429" s="219">
        <v>656599203.24677801</v>
      </c>
      <c r="CA429" s="219">
        <v>656599203.24677801</v>
      </c>
      <c r="CB429" s="219">
        <v>657208661.77523994</v>
      </c>
      <c r="CC429" s="219">
        <v>657818120.30370295</v>
      </c>
      <c r="CD429" s="219">
        <v>658427578.83216596</v>
      </c>
      <c r="CE429" s="219">
        <v>659037037.36062801</v>
      </c>
      <c r="CF429" s="219">
        <v>659646495.88909101</v>
      </c>
      <c r="CG429" s="219">
        <v>660049116.94986105</v>
      </c>
      <c r="CH429" s="219">
        <v>660874605.34087801</v>
      </c>
      <c r="CI429" s="219">
        <v>661901639.10651505</v>
      </c>
      <c r="CJ429" s="219">
        <v>662878476.24599898</v>
      </c>
      <c r="CK429" s="219">
        <v>663855313.38548195</v>
      </c>
      <c r="CL429" s="219">
        <v>664813013.63489497</v>
      </c>
      <c r="CM429" s="219">
        <v>665362007.94794905</v>
      </c>
      <c r="CN429" s="219">
        <v>665362007.94794905</v>
      </c>
    </row>
    <row r="430" spans="1:92" x14ac:dyDescent="0.2">
      <c r="A430" s="224" t="s">
        <v>707</v>
      </c>
      <c r="B430" s="248"/>
      <c r="C430" s="248"/>
      <c r="D430" s="248"/>
      <c r="E430" s="248"/>
      <c r="F430" s="248"/>
      <c r="G430" s="248"/>
      <c r="H430" s="248"/>
      <c r="I430" s="248"/>
      <c r="J430" s="248"/>
      <c r="K430" s="248"/>
      <c r="L430" s="248"/>
      <c r="M430" s="248"/>
      <c r="N430" s="248"/>
      <c r="O430" s="248"/>
      <c r="P430" s="248"/>
      <c r="Q430" s="248"/>
      <c r="R430" s="248"/>
      <c r="S430" s="248"/>
      <c r="T430" s="248"/>
      <c r="U430" s="248"/>
      <c r="V430" s="248"/>
      <c r="W430" s="248"/>
      <c r="X430" s="248"/>
      <c r="Y430" s="248"/>
      <c r="Z430" s="248"/>
      <c r="AA430" s="248"/>
      <c r="AB430" s="219">
        <v>1006540720</v>
      </c>
      <c r="AC430" s="219">
        <v>1045714740.6910599</v>
      </c>
      <c r="AD430" s="219">
        <v>1099915159.4776599</v>
      </c>
      <c r="AE430" s="219">
        <v>1162153639.9431901</v>
      </c>
      <c r="AF430" s="219">
        <v>1224753626.0170701</v>
      </c>
      <c r="AG430" s="219">
        <v>1287718526.9300799</v>
      </c>
      <c r="AH430" s="219">
        <v>1331220423.7901399</v>
      </c>
      <c r="AI430" s="219">
        <v>1374942482.4124</v>
      </c>
      <c r="AJ430" s="219">
        <v>1411867371.2584</v>
      </c>
      <c r="AK430" s="219">
        <v>1445296874.9435201</v>
      </c>
      <c r="AL430" s="219">
        <v>1479068819.6216199</v>
      </c>
      <c r="AM430" s="219">
        <v>1512968912.21575</v>
      </c>
      <c r="AN430" s="219">
        <v>1512968912.21575</v>
      </c>
      <c r="AO430" s="219">
        <v>1563947594.0406599</v>
      </c>
      <c r="AP430" s="219">
        <v>1615030352.78865</v>
      </c>
      <c r="AQ430" s="219">
        <v>1658552773.15326</v>
      </c>
      <c r="AR430" s="219">
        <v>1687228937.86657</v>
      </c>
      <c r="AS430" s="219">
        <v>1707925273.2086501</v>
      </c>
      <c r="AT430" s="219">
        <v>1743454780.63468</v>
      </c>
      <c r="AU430" s="219">
        <v>1779157216.2985101</v>
      </c>
      <c r="AV430" s="219">
        <v>1814993099.0922101</v>
      </c>
      <c r="AW430" s="219">
        <v>1851001910.1237099</v>
      </c>
      <c r="AX430" s="219">
        <v>1887183649.3930099</v>
      </c>
      <c r="AY430" s="219">
        <v>1923538316.90011</v>
      </c>
      <c r="AZ430" s="219">
        <v>1960081884.6257801</v>
      </c>
      <c r="BA430" s="219">
        <v>1960081884.6257801</v>
      </c>
      <c r="BB430" s="219">
        <v>1996206376.7430999</v>
      </c>
      <c r="BC430" s="219">
        <v>2015157855.0142601</v>
      </c>
      <c r="BD430" s="219">
        <v>2048558025.5931101</v>
      </c>
      <c r="BE430" s="219">
        <v>2082174862.83863</v>
      </c>
      <c r="BF430" s="219">
        <v>2115929081.9988899</v>
      </c>
      <c r="BG430" s="219">
        <v>2149899967.82581</v>
      </c>
      <c r="BH430" s="219">
        <v>2168991353.3963299</v>
      </c>
      <c r="BI430" s="219">
        <v>2187863482.5565801</v>
      </c>
      <c r="BJ430" s="219">
        <v>2206516355.3065801</v>
      </c>
      <c r="BK430" s="219">
        <v>2224949971.6463299</v>
      </c>
      <c r="BL430" s="219">
        <v>2243164331.57581</v>
      </c>
      <c r="BM430" s="219">
        <v>2296359810.9219699</v>
      </c>
      <c r="BN430" s="219">
        <v>2296359810.9219699</v>
      </c>
      <c r="BO430" s="219">
        <v>2348999318.2873502</v>
      </c>
      <c r="BP430" s="219">
        <v>2401638825.65274</v>
      </c>
      <c r="BQ430" s="219">
        <v>2454278333.0181198</v>
      </c>
      <c r="BR430" s="219">
        <v>2492365071.15274</v>
      </c>
      <c r="BS430" s="219">
        <v>2530131065.6976099</v>
      </c>
      <c r="BT430" s="219">
        <v>2594009893.57581</v>
      </c>
      <c r="BU430" s="219">
        <v>2659036509.9155598</v>
      </c>
      <c r="BV430" s="219">
        <v>2725210914.7168398</v>
      </c>
      <c r="BW430" s="219">
        <v>2792533107.97966</v>
      </c>
      <c r="BX430" s="219">
        <v>2861003089.70402</v>
      </c>
      <c r="BY430" s="219">
        <v>2930620859.8899202</v>
      </c>
      <c r="BZ430" s="219">
        <v>3001418275.1335101</v>
      </c>
      <c r="CA430" s="219">
        <v>3001418275.1335101</v>
      </c>
      <c r="CB430" s="219">
        <v>3036694570.9604301</v>
      </c>
      <c r="CC430" s="219">
        <v>3071970866.7873502</v>
      </c>
      <c r="CD430" s="219">
        <v>3107247162.6142802</v>
      </c>
      <c r="CE430" s="219">
        <v>3142523458.4411998</v>
      </c>
      <c r="CF430" s="219">
        <v>3177799754.2681198</v>
      </c>
      <c r="CG430" s="219">
        <v>3239402088.5565801</v>
      </c>
      <c r="CH430" s="219">
        <v>3276033403.6142702</v>
      </c>
      <c r="CI430" s="219">
        <v>3312658744.3129902</v>
      </c>
      <c r="CJ430" s="219">
        <v>3349278110.65274</v>
      </c>
      <c r="CK430" s="219">
        <v>3385891502.6335101</v>
      </c>
      <c r="CL430" s="219">
        <v>3422498920.2553</v>
      </c>
      <c r="CM430" s="219">
        <v>3459132220.1142802</v>
      </c>
      <c r="CN430" s="219">
        <v>3459132220.1142802</v>
      </c>
    </row>
    <row r="431" spans="1:92" x14ac:dyDescent="0.2">
      <c r="A431" s="224" t="s">
        <v>708</v>
      </c>
      <c r="B431" s="248"/>
      <c r="C431" s="248"/>
      <c r="D431" s="248"/>
      <c r="E431" s="248"/>
      <c r="F431" s="248"/>
      <c r="G431" s="248"/>
      <c r="H431" s="248"/>
      <c r="I431" s="248"/>
      <c r="J431" s="248"/>
      <c r="K431" s="248"/>
      <c r="L431" s="248"/>
      <c r="M431" s="248"/>
      <c r="N431" s="248"/>
      <c r="O431" s="248"/>
      <c r="P431" s="248"/>
      <c r="Q431" s="248"/>
      <c r="R431" s="248"/>
      <c r="S431" s="248"/>
      <c r="T431" s="248"/>
      <c r="U431" s="248"/>
      <c r="V431" s="248"/>
      <c r="W431" s="248"/>
      <c r="X431" s="248"/>
      <c r="Y431" s="248"/>
      <c r="Z431" s="248"/>
      <c r="AA431" s="248"/>
      <c r="AB431" s="219">
        <v>8954849654.9059792</v>
      </c>
      <c r="AC431" s="219">
        <v>8996674585.7851601</v>
      </c>
      <c r="AD431" s="219">
        <v>9054032699.4623909</v>
      </c>
      <c r="AE431" s="219">
        <v>9118678165.8283691</v>
      </c>
      <c r="AF431" s="219">
        <v>9185658508.6802292</v>
      </c>
      <c r="AG431" s="219">
        <v>9254309863.9618092</v>
      </c>
      <c r="AH431" s="219">
        <v>9307426667.85779</v>
      </c>
      <c r="AI431" s="219">
        <v>9359962060.3042603</v>
      </c>
      <c r="AJ431" s="219">
        <v>9405610281.5932808</v>
      </c>
      <c r="AK431" s="219">
        <v>9448327090.4802704</v>
      </c>
      <c r="AL431" s="219">
        <v>9486945010.3141403</v>
      </c>
      <c r="AM431" s="219">
        <v>9529084933.2110405</v>
      </c>
      <c r="AN431" s="219">
        <v>9529084933.2110405</v>
      </c>
      <c r="AO431" s="219">
        <v>9587604352.4754505</v>
      </c>
      <c r="AP431" s="219">
        <v>9646227848.6629505</v>
      </c>
      <c r="AQ431" s="219">
        <v>9697404262.80056</v>
      </c>
      <c r="AR431" s="219">
        <v>9733309312.5095901</v>
      </c>
      <c r="AS431" s="219">
        <v>9762344216.1062107</v>
      </c>
      <c r="AT431" s="219">
        <v>9804837229.6317005</v>
      </c>
      <c r="AU431" s="219">
        <v>9846829774.1088505</v>
      </c>
      <c r="AV431" s="219">
        <v>9889035753.1832695</v>
      </c>
      <c r="AW431" s="219">
        <v>9931489391.9526997</v>
      </c>
      <c r="AX431" s="219">
        <v>9974413174.1888103</v>
      </c>
      <c r="AY431" s="219">
        <v>10020402947.9394</v>
      </c>
      <c r="AZ431" s="219">
        <v>10067746568.4986</v>
      </c>
      <c r="BA431" s="219">
        <v>10067746568.4986</v>
      </c>
      <c r="BB431" s="219">
        <v>10111429499.0289</v>
      </c>
      <c r="BC431" s="219">
        <v>10138044510.4289</v>
      </c>
      <c r="BD431" s="219">
        <v>10179576715.0648</v>
      </c>
      <c r="BE431" s="219">
        <v>10221870113.2717</v>
      </c>
      <c r="BF431" s="219">
        <v>10265123819.1735</v>
      </c>
      <c r="BG431" s="219">
        <v>10308498425.1607</v>
      </c>
      <c r="BH431" s="219">
        <v>10336687665.062599</v>
      </c>
      <c r="BI431" s="219">
        <v>10365981823.743</v>
      </c>
      <c r="BJ431" s="219">
        <v>10395363987.142</v>
      </c>
      <c r="BK431" s="219">
        <v>10424411644.5301</v>
      </c>
      <c r="BL431" s="219">
        <v>10453555817.2673</v>
      </c>
      <c r="BM431" s="219">
        <v>10520504435.0063</v>
      </c>
      <c r="BN431" s="219">
        <v>10520504435.0063</v>
      </c>
      <c r="BO431" s="219">
        <v>10584102574.434299</v>
      </c>
      <c r="BP431" s="219">
        <v>10647621528.7341</v>
      </c>
      <c r="BQ431" s="219">
        <v>10711455986.400101</v>
      </c>
      <c r="BR431" s="219">
        <v>10760476252.8778</v>
      </c>
      <c r="BS431" s="219">
        <v>10808942061.253099</v>
      </c>
      <c r="BT431" s="219">
        <v>10883753593.426399</v>
      </c>
      <c r="BU431" s="219">
        <v>10958393946.491199</v>
      </c>
      <c r="BV431" s="219">
        <v>11035782650.163799</v>
      </c>
      <c r="BW431" s="219">
        <v>11112793557.6626</v>
      </c>
      <c r="BX431" s="219">
        <v>11190404526.2757</v>
      </c>
      <c r="BY431" s="219">
        <v>11270132233.3955</v>
      </c>
      <c r="BZ431" s="219">
        <v>11357222701.8932</v>
      </c>
      <c r="CA431" s="219">
        <v>11357222701.8932</v>
      </c>
      <c r="CB431" s="219">
        <v>11402249612.644199</v>
      </c>
      <c r="CC431" s="219">
        <v>11447276523.3953</v>
      </c>
      <c r="CD431" s="219">
        <v>11492329921.6136</v>
      </c>
      <c r="CE431" s="219">
        <v>11537173605.5511</v>
      </c>
      <c r="CF431" s="219">
        <v>11582218969.93</v>
      </c>
      <c r="CG431" s="219">
        <v>11654335578.579599</v>
      </c>
      <c r="CH431" s="219">
        <v>11700882004.9956</v>
      </c>
      <c r="CI431" s="219">
        <v>11747408645.2356</v>
      </c>
      <c r="CJ431" s="219">
        <v>11792662204.8001</v>
      </c>
      <c r="CK431" s="219">
        <v>11838372155.786301</v>
      </c>
      <c r="CL431" s="219">
        <v>11884466053.6632</v>
      </c>
      <c r="CM431" s="219">
        <v>11941498566.097401</v>
      </c>
      <c r="CN431" s="219">
        <v>11941498566.097401</v>
      </c>
    </row>
    <row r="432" spans="1:92" x14ac:dyDescent="0.2">
      <c r="A432" s="224" t="s">
        <v>709</v>
      </c>
      <c r="B432" s="248"/>
      <c r="C432" s="248"/>
      <c r="D432" s="248"/>
      <c r="E432" s="248"/>
      <c r="F432" s="248"/>
      <c r="G432" s="248"/>
      <c r="H432" s="248"/>
      <c r="I432" s="248"/>
      <c r="J432" s="248"/>
      <c r="K432" s="248"/>
      <c r="L432" s="248"/>
      <c r="M432" s="248"/>
      <c r="N432" s="248"/>
      <c r="O432" s="248"/>
      <c r="P432" s="248"/>
      <c r="Q432" s="248"/>
      <c r="R432" s="248"/>
      <c r="S432" s="248"/>
      <c r="T432" s="248"/>
      <c r="U432" s="248"/>
      <c r="V432" s="248"/>
      <c r="W432" s="248"/>
      <c r="X432" s="248"/>
      <c r="Y432" s="248"/>
      <c r="Z432" s="248"/>
      <c r="AA432" s="248"/>
      <c r="AB432" s="219">
        <v>0</v>
      </c>
      <c r="AC432" s="219">
        <v>0</v>
      </c>
      <c r="AD432" s="219">
        <v>0</v>
      </c>
      <c r="AE432" s="219">
        <v>0</v>
      </c>
      <c r="AF432" s="219">
        <v>0</v>
      </c>
      <c r="AG432" s="219">
        <v>0</v>
      </c>
      <c r="AH432" s="219">
        <v>0</v>
      </c>
      <c r="AI432" s="219">
        <v>0</v>
      </c>
      <c r="AJ432" s="219">
        <v>0</v>
      </c>
      <c r="AK432" s="219">
        <v>0</v>
      </c>
      <c r="AL432" s="219">
        <v>0</v>
      </c>
      <c r="AM432" s="219">
        <v>0</v>
      </c>
      <c r="AN432" s="219">
        <v>0</v>
      </c>
      <c r="AO432" s="219">
        <v>0</v>
      </c>
      <c r="AP432" s="219">
        <v>0</v>
      </c>
      <c r="AQ432" s="219">
        <v>0</v>
      </c>
      <c r="AR432" s="219">
        <v>0</v>
      </c>
      <c r="AS432" s="219">
        <v>0</v>
      </c>
      <c r="AT432" s="219">
        <v>0</v>
      </c>
      <c r="AU432" s="219">
        <v>0</v>
      </c>
      <c r="AV432" s="219">
        <v>0</v>
      </c>
      <c r="AW432" s="219">
        <v>0</v>
      </c>
      <c r="AX432" s="219">
        <v>0</v>
      </c>
      <c r="AY432" s="219">
        <v>0</v>
      </c>
      <c r="AZ432" s="219">
        <v>0</v>
      </c>
      <c r="BA432" s="219">
        <v>0</v>
      </c>
      <c r="BB432" s="219">
        <v>0</v>
      </c>
      <c r="BC432" s="219">
        <v>0</v>
      </c>
      <c r="BD432" s="219">
        <v>0</v>
      </c>
      <c r="BE432" s="219">
        <v>0</v>
      </c>
      <c r="BF432" s="219">
        <v>0</v>
      </c>
      <c r="BG432" s="219">
        <v>0</v>
      </c>
      <c r="BH432" s="219">
        <v>0</v>
      </c>
      <c r="BI432" s="219">
        <v>0</v>
      </c>
      <c r="BJ432" s="219">
        <v>0</v>
      </c>
      <c r="BK432" s="219">
        <v>0</v>
      </c>
      <c r="BL432" s="219">
        <v>0</v>
      </c>
      <c r="BM432" s="219">
        <v>0</v>
      </c>
      <c r="BN432" s="219">
        <v>0</v>
      </c>
      <c r="BO432" s="219">
        <v>0</v>
      </c>
      <c r="BP432" s="219">
        <v>0</v>
      </c>
      <c r="BQ432" s="219">
        <v>0</v>
      </c>
      <c r="BR432" s="219">
        <v>0</v>
      </c>
      <c r="BS432" s="219">
        <v>0</v>
      </c>
      <c r="BT432" s="219">
        <v>0</v>
      </c>
      <c r="BU432" s="219">
        <v>0</v>
      </c>
      <c r="BV432" s="219">
        <v>0</v>
      </c>
      <c r="BW432" s="219">
        <v>0</v>
      </c>
      <c r="BX432" s="219">
        <v>0</v>
      </c>
      <c r="BY432" s="219">
        <v>0</v>
      </c>
      <c r="BZ432" s="219">
        <v>0</v>
      </c>
      <c r="CA432" s="219">
        <v>0</v>
      </c>
      <c r="CB432" s="219">
        <v>0</v>
      </c>
      <c r="CC432" s="219">
        <v>0</v>
      </c>
      <c r="CD432" s="219">
        <v>0</v>
      </c>
      <c r="CE432" s="219">
        <v>0</v>
      </c>
      <c r="CF432" s="219">
        <v>0</v>
      </c>
      <c r="CG432" s="219">
        <v>0</v>
      </c>
      <c r="CH432" s="219">
        <v>0</v>
      </c>
      <c r="CI432" s="219">
        <v>0</v>
      </c>
      <c r="CJ432" s="219">
        <v>0</v>
      </c>
      <c r="CK432" s="219">
        <v>0</v>
      </c>
      <c r="CL432" s="219">
        <v>0</v>
      </c>
      <c r="CM432" s="219">
        <v>0</v>
      </c>
      <c r="CN432" s="219">
        <v>0</v>
      </c>
    </row>
    <row r="433" spans="1:92" x14ac:dyDescent="0.2">
      <c r="A433" s="224" t="s">
        <v>710</v>
      </c>
      <c r="B433" s="248"/>
      <c r="C433" s="248"/>
      <c r="D433" s="248"/>
      <c r="E433" s="248"/>
      <c r="F433" s="248"/>
      <c r="G433" s="248"/>
      <c r="H433" s="248"/>
      <c r="I433" s="248"/>
      <c r="J433" s="248"/>
      <c r="K433" s="248"/>
      <c r="L433" s="248"/>
      <c r="M433" s="248"/>
      <c r="N433" s="248"/>
      <c r="O433" s="248"/>
      <c r="P433" s="248"/>
      <c r="Q433" s="248"/>
      <c r="R433" s="248"/>
      <c r="S433" s="248"/>
      <c r="T433" s="248"/>
      <c r="U433" s="248"/>
      <c r="V433" s="248"/>
      <c r="W433" s="248"/>
      <c r="X433" s="248"/>
      <c r="Y433" s="248"/>
      <c r="Z433" s="248"/>
      <c r="AA433" s="248"/>
      <c r="AB433" s="219">
        <v>84188944.456153795</v>
      </c>
      <c r="AC433" s="219">
        <v>84181096.9207692</v>
      </c>
      <c r="AD433" s="219">
        <v>84173249.385384604</v>
      </c>
      <c r="AE433" s="219">
        <v>84165401.849999994</v>
      </c>
      <c r="AF433" s="219">
        <v>84165401.849999994</v>
      </c>
      <c r="AG433" s="219">
        <v>84165401.849999994</v>
      </c>
      <c r="AH433" s="219">
        <v>84165401.849999994</v>
      </c>
      <c r="AI433" s="219">
        <v>84165401.849999994</v>
      </c>
      <c r="AJ433" s="219">
        <v>84165401.849999994</v>
      </c>
      <c r="AK433" s="219">
        <v>84165401.849999994</v>
      </c>
      <c r="AL433" s="219">
        <v>84165401.849999994</v>
      </c>
      <c r="AM433" s="219">
        <v>84165401.849999994</v>
      </c>
      <c r="AN433" s="219">
        <v>84165401.849999994</v>
      </c>
      <c r="AO433" s="219">
        <v>84165401.849999994</v>
      </c>
      <c r="AP433" s="219">
        <v>84165401.849999994</v>
      </c>
      <c r="AQ433" s="219">
        <v>84165401.849999994</v>
      </c>
      <c r="AR433" s="219">
        <v>84165401.849999994</v>
      </c>
      <c r="AS433" s="219">
        <v>84165401.849999994</v>
      </c>
      <c r="AT433" s="219">
        <v>84165401.849999994</v>
      </c>
      <c r="AU433" s="219">
        <v>84165401.849999994</v>
      </c>
      <c r="AV433" s="219">
        <v>84165401.849999994</v>
      </c>
      <c r="AW433" s="219">
        <v>84165401.849999994</v>
      </c>
      <c r="AX433" s="219">
        <v>84165401.849999994</v>
      </c>
      <c r="AY433" s="219">
        <v>84165401.849999994</v>
      </c>
      <c r="AZ433" s="219">
        <v>84165401.849999994</v>
      </c>
      <c r="BA433" s="219">
        <v>84165401.849999994</v>
      </c>
      <c r="BB433" s="219">
        <v>84165401.849999994</v>
      </c>
      <c r="BC433" s="219">
        <v>84165401.849999994</v>
      </c>
      <c r="BD433" s="219">
        <v>84165401.849999994</v>
      </c>
      <c r="BE433" s="219">
        <v>84165401.849999994</v>
      </c>
      <c r="BF433" s="219">
        <v>84165401.849999994</v>
      </c>
      <c r="BG433" s="219">
        <v>84165401.849999994</v>
      </c>
      <c r="BH433" s="219">
        <v>84165401.849999994</v>
      </c>
      <c r="BI433" s="219">
        <v>84165401.849999994</v>
      </c>
      <c r="BJ433" s="219">
        <v>84165401.849999994</v>
      </c>
      <c r="BK433" s="219">
        <v>84165401.849999994</v>
      </c>
      <c r="BL433" s="219">
        <v>84165401.849999994</v>
      </c>
      <c r="BM433" s="219">
        <v>84165401.849999994</v>
      </c>
      <c r="BN433" s="219">
        <v>84165401.849999994</v>
      </c>
      <c r="BO433" s="219">
        <v>84165401.849999994</v>
      </c>
      <c r="BP433" s="219">
        <v>84165401.849999994</v>
      </c>
      <c r="BQ433" s="219">
        <v>84165401.849999994</v>
      </c>
      <c r="BR433" s="219">
        <v>84165401.849999994</v>
      </c>
      <c r="BS433" s="219">
        <v>84165401.849999994</v>
      </c>
      <c r="BT433" s="219">
        <v>84165401.849999994</v>
      </c>
      <c r="BU433" s="219">
        <v>84165401.849999994</v>
      </c>
      <c r="BV433" s="219">
        <v>84165401.849999994</v>
      </c>
      <c r="BW433" s="219">
        <v>84165401.849999994</v>
      </c>
      <c r="BX433" s="219">
        <v>84165401.849999994</v>
      </c>
      <c r="BY433" s="219">
        <v>84165401.849999994</v>
      </c>
      <c r="BZ433" s="219">
        <v>84165401.849999994</v>
      </c>
      <c r="CA433" s="219">
        <v>84165401.849999994</v>
      </c>
      <c r="CB433" s="219">
        <v>84165401.849999994</v>
      </c>
      <c r="CC433" s="219">
        <v>84165401.849999994</v>
      </c>
      <c r="CD433" s="219">
        <v>84165401.849999994</v>
      </c>
      <c r="CE433" s="219">
        <v>84165401.849999994</v>
      </c>
      <c r="CF433" s="219">
        <v>84165401.849999994</v>
      </c>
      <c r="CG433" s="219">
        <v>84165401.849999994</v>
      </c>
      <c r="CH433" s="219">
        <v>84165401.849999994</v>
      </c>
      <c r="CI433" s="219">
        <v>84165401.849999994</v>
      </c>
      <c r="CJ433" s="219">
        <v>84165401.849999994</v>
      </c>
      <c r="CK433" s="219">
        <v>84165401.849999994</v>
      </c>
      <c r="CL433" s="219">
        <v>84165401.849999994</v>
      </c>
      <c r="CM433" s="219">
        <v>84165401.849999994</v>
      </c>
      <c r="CN433" s="219">
        <v>84165401.849999994</v>
      </c>
    </row>
    <row r="434" spans="1:92" x14ac:dyDescent="0.2">
      <c r="A434" s="224" t="s">
        <v>711</v>
      </c>
      <c r="B434" s="248"/>
      <c r="C434" s="248"/>
      <c r="D434" s="248"/>
      <c r="E434" s="248"/>
      <c r="F434" s="248"/>
      <c r="G434" s="248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  <c r="T434" s="248"/>
      <c r="U434" s="248"/>
      <c r="V434" s="248"/>
      <c r="W434" s="248"/>
      <c r="X434" s="248"/>
      <c r="Y434" s="248"/>
      <c r="Z434" s="248"/>
      <c r="AA434" s="248"/>
      <c r="AB434" s="219">
        <v>5199309.2499999898</v>
      </c>
      <c r="AC434" s="219">
        <v>5199309.2499999898</v>
      </c>
      <c r="AD434" s="219">
        <v>5199309.2499999898</v>
      </c>
      <c r="AE434" s="219">
        <v>5199309.2499999898</v>
      </c>
      <c r="AF434" s="219">
        <v>5199309.2499999898</v>
      </c>
      <c r="AG434" s="219">
        <v>5199309.2499999898</v>
      </c>
      <c r="AH434" s="219">
        <v>5199309.2499999898</v>
      </c>
      <c r="AI434" s="219">
        <v>5199309.2499999898</v>
      </c>
      <c r="AJ434" s="219">
        <v>5199309.2499999898</v>
      </c>
      <c r="AK434" s="219">
        <v>5199309.2499999898</v>
      </c>
      <c r="AL434" s="219">
        <v>5199309.2499999898</v>
      </c>
      <c r="AM434" s="219">
        <v>5199309.2499999898</v>
      </c>
      <c r="AN434" s="219">
        <v>5199309.2499999898</v>
      </c>
      <c r="AO434" s="219">
        <v>5199309.2499999898</v>
      </c>
      <c r="AP434" s="219">
        <v>5199309.2499999898</v>
      </c>
      <c r="AQ434" s="219">
        <v>5199309.2499999898</v>
      </c>
      <c r="AR434" s="219">
        <v>5199309.2499999898</v>
      </c>
      <c r="AS434" s="219">
        <v>5199309.2499999898</v>
      </c>
      <c r="AT434" s="219">
        <v>5199309.2499999898</v>
      </c>
      <c r="AU434" s="219">
        <v>5199309.2499999898</v>
      </c>
      <c r="AV434" s="219">
        <v>5199309.2499999898</v>
      </c>
      <c r="AW434" s="219">
        <v>5199309.2499999898</v>
      </c>
      <c r="AX434" s="219">
        <v>5199309.2499999898</v>
      </c>
      <c r="AY434" s="219">
        <v>5199309.2499999898</v>
      </c>
      <c r="AZ434" s="219">
        <v>5199309.2499999898</v>
      </c>
      <c r="BA434" s="219">
        <v>5199309.2499999898</v>
      </c>
      <c r="BB434" s="219">
        <v>5199309.2499999898</v>
      </c>
      <c r="BC434" s="219">
        <v>5199309.2499999898</v>
      </c>
      <c r="BD434" s="219">
        <v>5199309.2499999898</v>
      </c>
      <c r="BE434" s="219">
        <v>5199309.2499999898</v>
      </c>
      <c r="BF434" s="219">
        <v>5199309.2499999898</v>
      </c>
      <c r="BG434" s="219">
        <v>5199309.2499999898</v>
      </c>
      <c r="BH434" s="219">
        <v>5199309.2499999898</v>
      </c>
      <c r="BI434" s="219">
        <v>5199309.2499999898</v>
      </c>
      <c r="BJ434" s="219">
        <v>5199309.2499999898</v>
      </c>
      <c r="BK434" s="219">
        <v>5199309.2499999898</v>
      </c>
      <c r="BL434" s="219">
        <v>5199309.2499999898</v>
      </c>
      <c r="BM434" s="219">
        <v>5199309.2499999898</v>
      </c>
      <c r="BN434" s="219">
        <v>5199309.2499999898</v>
      </c>
      <c r="BO434" s="219">
        <v>5199309.2499999898</v>
      </c>
      <c r="BP434" s="219">
        <v>5199309.2499999898</v>
      </c>
      <c r="BQ434" s="219">
        <v>5199309.2499999898</v>
      </c>
      <c r="BR434" s="219">
        <v>5199309.2499999898</v>
      </c>
      <c r="BS434" s="219">
        <v>5199309.2499999898</v>
      </c>
      <c r="BT434" s="219">
        <v>5199309.2499999898</v>
      </c>
      <c r="BU434" s="219">
        <v>5199309.2499999898</v>
      </c>
      <c r="BV434" s="219">
        <v>5199309.2499999898</v>
      </c>
      <c r="BW434" s="219">
        <v>5199309.2499999898</v>
      </c>
      <c r="BX434" s="219">
        <v>5199309.2499999898</v>
      </c>
      <c r="BY434" s="219">
        <v>5199309.2499999898</v>
      </c>
      <c r="BZ434" s="219">
        <v>5199309.2499999898</v>
      </c>
      <c r="CA434" s="219">
        <v>5199309.2499999898</v>
      </c>
      <c r="CB434" s="219">
        <v>5199309.2499999898</v>
      </c>
      <c r="CC434" s="219">
        <v>5199309.2499999898</v>
      </c>
      <c r="CD434" s="219">
        <v>5199309.2499999898</v>
      </c>
      <c r="CE434" s="219">
        <v>5199309.2499999898</v>
      </c>
      <c r="CF434" s="219">
        <v>5199309.2499999898</v>
      </c>
      <c r="CG434" s="219">
        <v>5199309.2499999898</v>
      </c>
      <c r="CH434" s="219">
        <v>5199309.2499999898</v>
      </c>
      <c r="CI434" s="219">
        <v>5199309.2499999898</v>
      </c>
      <c r="CJ434" s="219">
        <v>5199309.2499999898</v>
      </c>
      <c r="CK434" s="219">
        <v>5199309.2499999898</v>
      </c>
      <c r="CL434" s="219">
        <v>5199309.2499999898</v>
      </c>
      <c r="CM434" s="219">
        <v>5199309.2499999898</v>
      </c>
      <c r="CN434" s="219">
        <v>5199309.2499999898</v>
      </c>
    </row>
    <row r="435" spans="1:92" x14ac:dyDescent="0.2">
      <c r="A435" s="224" t="s">
        <v>712</v>
      </c>
      <c r="B435" s="248"/>
      <c r="C435" s="248"/>
      <c r="D435" s="248"/>
      <c r="E435" s="248"/>
      <c r="F435" s="248"/>
      <c r="G435" s="248"/>
      <c r="H435" s="248"/>
      <c r="I435" s="248"/>
      <c r="J435" s="248"/>
      <c r="K435" s="248"/>
      <c r="L435" s="248"/>
      <c r="M435" s="248"/>
      <c r="N435" s="248"/>
      <c r="O435" s="248"/>
      <c r="P435" s="248"/>
      <c r="Q435" s="248"/>
      <c r="R435" s="248"/>
      <c r="S435" s="248"/>
      <c r="T435" s="248"/>
      <c r="U435" s="248"/>
      <c r="V435" s="248"/>
      <c r="W435" s="248"/>
      <c r="X435" s="248"/>
      <c r="Y435" s="248"/>
      <c r="Z435" s="248"/>
      <c r="AA435" s="248"/>
      <c r="AB435" s="219">
        <v>42838074.600769199</v>
      </c>
      <c r="AC435" s="219">
        <v>43269004.686153799</v>
      </c>
      <c r="AD435" s="219">
        <v>43692413.332307696</v>
      </c>
      <c r="AE435" s="219">
        <v>44080397.549999997</v>
      </c>
      <c r="AF435" s="219">
        <v>44337292.182307601</v>
      </c>
      <c r="AG435" s="219">
        <v>44507489.183846101</v>
      </c>
      <c r="AH435" s="219">
        <v>44598876.212307699</v>
      </c>
      <c r="AI435" s="219">
        <v>44677748.649230704</v>
      </c>
      <c r="AJ435" s="219">
        <v>44752424.420000002</v>
      </c>
      <c r="AK435" s="219">
        <v>44820609.856153801</v>
      </c>
      <c r="AL435" s="219">
        <v>44886882.283076897</v>
      </c>
      <c r="AM435" s="219">
        <v>44954482.780000001</v>
      </c>
      <c r="AN435" s="219">
        <v>44954482.780000001</v>
      </c>
      <c r="AO435" s="219">
        <v>44954482.780000001</v>
      </c>
      <c r="AP435" s="219">
        <v>44954482.780000001</v>
      </c>
      <c r="AQ435" s="219">
        <v>44954482.780000001</v>
      </c>
      <c r="AR435" s="219">
        <v>44954482.780000001</v>
      </c>
      <c r="AS435" s="219">
        <v>44954482.780000001</v>
      </c>
      <c r="AT435" s="219">
        <v>44954482.780000001</v>
      </c>
      <c r="AU435" s="219">
        <v>44954482.780000001</v>
      </c>
      <c r="AV435" s="219">
        <v>44954482.780000001</v>
      </c>
      <c r="AW435" s="219">
        <v>44954482.780000001</v>
      </c>
      <c r="AX435" s="219">
        <v>44954482.780000001</v>
      </c>
      <c r="AY435" s="219">
        <v>44954482.780000001</v>
      </c>
      <c r="AZ435" s="219">
        <v>44954482.780000001</v>
      </c>
      <c r="BA435" s="219">
        <v>44954482.780000001</v>
      </c>
      <c r="BB435" s="219">
        <v>44954482.780000001</v>
      </c>
      <c r="BC435" s="219">
        <v>44954482.780000001</v>
      </c>
      <c r="BD435" s="219">
        <v>44954482.780000001</v>
      </c>
      <c r="BE435" s="219">
        <v>44954482.780000001</v>
      </c>
      <c r="BF435" s="219">
        <v>44954482.780000001</v>
      </c>
      <c r="BG435" s="219">
        <v>44954482.780000001</v>
      </c>
      <c r="BH435" s="219">
        <v>44954482.780000001</v>
      </c>
      <c r="BI435" s="219">
        <v>44954482.780000001</v>
      </c>
      <c r="BJ435" s="219">
        <v>44954482.780000001</v>
      </c>
      <c r="BK435" s="219">
        <v>44954482.780000001</v>
      </c>
      <c r="BL435" s="219">
        <v>44954482.780000001</v>
      </c>
      <c r="BM435" s="219">
        <v>44954482.780000001</v>
      </c>
      <c r="BN435" s="219">
        <v>44954482.780000001</v>
      </c>
      <c r="BO435" s="219">
        <v>44954482.780000001</v>
      </c>
      <c r="BP435" s="219">
        <v>44954482.780000001</v>
      </c>
      <c r="BQ435" s="219">
        <v>44954482.780000001</v>
      </c>
      <c r="BR435" s="219">
        <v>44954482.780000001</v>
      </c>
      <c r="BS435" s="219">
        <v>44954482.780000001</v>
      </c>
      <c r="BT435" s="219">
        <v>44954482.780000001</v>
      </c>
      <c r="BU435" s="219">
        <v>44954482.780000001</v>
      </c>
      <c r="BV435" s="219">
        <v>44954482.780000001</v>
      </c>
      <c r="BW435" s="219">
        <v>44954482.780000001</v>
      </c>
      <c r="BX435" s="219">
        <v>44954482.780000001</v>
      </c>
      <c r="BY435" s="219">
        <v>44954482.780000001</v>
      </c>
      <c r="BZ435" s="219">
        <v>44954482.780000001</v>
      </c>
      <c r="CA435" s="219">
        <v>44954482.780000001</v>
      </c>
      <c r="CB435" s="219">
        <v>44954482.780000001</v>
      </c>
      <c r="CC435" s="219">
        <v>44954482.780000001</v>
      </c>
      <c r="CD435" s="219">
        <v>44954482.780000001</v>
      </c>
      <c r="CE435" s="219">
        <v>44954482.780000001</v>
      </c>
      <c r="CF435" s="219">
        <v>44954482.780000001</v>
      </c>
      <c r="CG435" s="219">
        <v>44954482.780000001</v>
      </c>
      <c r="CH435" s="219">
        <v>44954482.780000001</v>
      </c>
      <c r="CI435" s="219">
        <v>44954482.780000001</v>
      </c>
      <c r="CJ435" s="219">
        <v>44954482.780000001</v>
      </c>
      <c r="CK435" s="219">
        <v>44954482.780000001</v>
      </c>
      <c r="CL435" s="219">
        <v>44954482.780000001</v>
      </c>
      <c r="CM435" s="219">
        <v>44954482.780000001</v>
      </c>
      <c r="CN435" s="219">
        <v>44954482.780000001</v>
      </c>
    </row>
    <row r="436" spans="1:92" x14ac:dyDescent="0.2">
      <c r="A436" s="224" t="s">
        <v>713</v>
      </c>
      <c r="B436" s="248"/>
      <c r="C436" s="248"/>
      <c r="D436" s="248"/>
      <c r="E436" s="248"/>
      <c r="F436" s="248"/>
      <c r="G436" s="248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  <c r="T436" s="248"/>
      <c r="U436" s="248"/>
      <c r="V436" s="248"/>
      <c r="W436" s="248"/>
      <c r="X436" s="248"/>
      <c r="Y436" s="248"/>
      <c r="Z436" s="248"/>
      <c r="AA436" s="248"/>
      <c r="AB436" s="219">
        <v>4996269244.8817997</v>
      </c>
      <c r="AC436" s="219">
        <v>5026802739.7771397</v>
      </c>
      <c r="AD436" s="219">
        <v>5064708678.9304199</v>
      </c>
      <c r="AE436" s="219">
        <v>5101528529.4613304</v>
      </c>
      <c r="AF436" s="219">
        <v>5147134909.2561998</v>
      </c>
      <c r="AG436" s="219">
        <v>5190560527.4387398</v>
      </c>
      <c r="AH436" s="219">
        <v>5235161987.5640898</v>
      </c>
      <c r="AI436" s="219">
        <v>5279244877.6896</v>
      </c>
      <c r="AJ436" s="219">
        <v>5327091542.8674202</v>
      </c>
      <c r="AK436" s="219">
        <v>5374842693.7132797</v>
      </c>
      <c r="AL436" s="219">
        <v>5423898959.5168896</v>
      </c>
      <c r="AM436" s="219">
        <v>5477166740.1554699</v>
      </c>
      <c r="AN436" s="219">
        <v>5477166740.1554699</v>
      </c>
      <c r="AO436" s="219">
        <v>5526017346.28125</v>
      </c>
      <c r="AP436" s="219">
        <v>5585700961.86203</v>
      </c>
      <c r="AQ436" s="219">
        <v>5650349528.3325596</v>
      </c>
      <c r="AR436" s="219">
        <v>5707598706.5933599</v>
      </c>
      <c r="AS436" s="219">
        <v>5764953030.3252096</v>
      </c>
      <c r="AT436" s="219">
        <v>5811514160.5031099</v>
      </c>
      <c r="AU436" s="219">
        <v>5855302432.4994898</v>
      </c>
      <c r="AV436" s="219">
        <v>5897231239.04177</v>
      </c>
      <c r="AW436" s="219">
        <v>5942026701.0605097</v>
      </c>
      <c r="AX436" s="219">
        <v>5993088474.16047</v>
      </c>
      <c r="AY436" s="219">
        <v>6045199392.1673603</v>
      </c>
      <c r="AZ436" s="219">
        <v>6110748276.9537897</v>
      </c>
      <c r="BA436" s="219">
        <v>6110748276.9537897</v>
      </c>
      <c r="BB436" s="219">
        <v>6175255280.6708403</v>
      </c>
      <c r="BC436" s="219">
        <v>6239903656.4366703</v>
      </c>
      <c r="BD436" s="219">
        <v>6295902547.22894</v>
      </c>
      <c r="BE436" s="219">
        <v>6349081489.6171198</v>
      </c>
      <c r="BF436" s="219">
        <v>6402319700.75562</v>
      </c>
      <c r="BG436" s="219">
        <v>6459552496.9156904</v>
      </c>
      <c r="BH436" s="219">
        <v>6514982378.7622204</v>
      </c>
      <c r="BI436" s="219">
        <v>6570711339.6549196</v>
      </c>
      <c r="BJ436" s="219">
        <v>6630105415.1236095</v>
      </c>
      <c r="BK436" s="219">
        <v>6687004856.0681496</v>
      </c>
      <c r="BL436" s="219">
        <v>6734907225.5391397</v>
      </c>
      <c r="BM436" s="219">
        <v>6798235919.9125099</v>
      </c>
      <c r="BN436" s="219">
        <v>6798235919.9125099</v>
      </c>
      <c r="BO436" s="219">
        <v>6848212739.8505297</v>
      </c>
      <c r="BP436" s="219">
        <v>6895239211.1400499</v>
      </c>
      <c r="BQ436" s="219">
        <v>6945453534.0711098</v>
      </c>
      <c r="BR436" s="219">
        <v>6991026746.1312904</v>
      </c>
      <c r="BS436" s="219">
        <v>7037966796.3016396</v>
      </c>
      <c r="BT436" s="219">
        <v>7087456983.1423798</v>
      </c>
      <c r="BU436" s="219">
        <v>7141864405.6422396</v>
      </c>
      <c r="BV436" s="219">
        <v>7196751645.3392897</v>
      </c>
      <c r="BW436" s="219">
        <v>7254789582.6097898</v>
      </c>
      <c r="BX436" s="219">
        <v>7309826306.8048601</v>
      </c>
      <c r="BY436" s="219">
        <v>7365071181.95504</v>
      </c>
      <c r="BZ436" s="219">
        <v>7423616000.3809795</v>
      </c>
      <c r="CA436" s="219">
        <v>7423616000.3809795</v>
      </c>
      <c r="CB436" s="219">
        <v>7465599080.6157103</v>
      </c>
      <c r="CC436" s="219">
        <v>7505824204.2967196</v>
      </c>
      <c r="CD436" s="219">
        <v>7547774688.6449099</v>
      </c>
      <c r="CE436" s="219">
        <v>7586443280.8322697</v>
      </c>
      <c r="CF436" s="219">
        <v>7626338853.7771397</v>
      </c>
      <c r="CG436" s="219">
        <v>7664230830.87708</v>
      </c>
      <c r="CH436" s="219">
        <v>7709409067.4096203</v>
      </c>
      <c r="CI436" s="219">
        <v>7746232922.42134</v>
      </c>
      <c r="CJ436" s="219">
        <v>7785575285.0841398</v>
      </c>
      <c r="CK436" s="219">
        <v>7825672271.0152597</v>
      </c>
      <c r="CL436" s="219">
        <v>7865873509.6714802</v>
      </c>
      <c r="CM436" s="219">
        <v>7912256287.5371304</v>
      </c>
      <c r="CN436" s="219">
        <v>7912256287.5371304</v>
      </c>
    </row>
    <row r="437" spans="1:92" x14ac:dyDescent="0.2">
      <c r="A437" s="224" t="s">
        <v>714</v>
      </c>
      <c r="B437" s="248"/>
      <c r="C437" s="248"/>
      <c r="D437" s="248"/>
      <c r="E437" s="248"/>
      <c r="F437" s="248"/>
      <c r="G437" s="248"/>
      <c r="H437" s="248"/>
      <c r="I437" s="248"/>
      <c r="J437" s="248"/>
      <c r="K437" s="248"/>
      <c r="L437" s="248"/>
      <c r="M437" s="248"/>
      <c r="N437" s="248"/>
      <c r="O437" s="248"/>
      <c r="P437" s="248"/>
      <c r="Q437" s="248"/>
      <c r="R437" s="248"/>
      <c r="S437" s="248"/>
      <c r="T437" s="248"/>
      <c r="U437" s="248"/>
      <c r="V437" s="248"/>
      <c r="W437" s="248"/>
      <c r="X437" s="248"/>
      <c r="Y437" s="248"/>
      <c r="Z437" s="248"/>
      <c r="AA437" s="248"/>
      <c r="AB437" s="219">
        <v>5128495573.1887197</v>
      </c>
      <c r="AC437" s="219">
        <v>5159452150.6340704</v>
      </c>
      <c r="AD437" s="219">
        <v>5197773650.8981199</v>
      </c>
      <c r="AE437" s="219">
        <v>5234973638.11133</v>
      </c>
      <c r="AF437" s="219">
        <v>5280836912.5385103</v>
      </c>
      <c r="AG437" s="219">
        <v>5324432727.72258</v>
      </c>
      <c r="AH437" s="219">
        <v>5369125574.8764</v>
      </c>
      <c r="AI437" s="219">
        <v>5413287337.4388304</v>
      </c>
      <c r="AJ437" s="219">
        <v>5461208678.3874197</v>
      </c>
      <c r="AK437" s="219">
        <v>5509028014.6694298</v>
      </c>
      <c r="AL437" s="219">
        <v>5558150552.8999701</v>
      </c>
      <c r="AM437" s="219">
        <v>5611485934.03547</v>
      </c>
      <c r="AN437" s="219">
        <v>5611485934.03547</v>
      </c>
      <c r="AO437" s="219">
        <v>5660336540.1612501</v>
      </c>
      <c r="AP437" s="219">
        <v>5720020155.7420301</v>
      </c>
      <c r="AQ437" s="219">
        <v>5784668722.2125597</v>
      </c>
      <c r="AR437" s="219">
        <v>5841917900.4733601</v>
      </c>
      <c r="AS437" s="219">
        <v>5899272224.2052097</v>
      </c>
      <c r="AT437" s="219">
        <v>5945833354.38311</v>
      </c>
      <c r="AU437" s="219">
        <v>5989621626.3794899</v>
      </c>
      <c r="AV437" s="219">
        <v>6031550432.9217701</v>
      </c>
      <c r="AW437" s="219">
        <v>6076345894.9405098</v>
      </c>
      <c r="AX437" s="219">
        <v>6127407668.0404701</v>
      </c>
      <c r="AY437" s="219">
        <v>6179518586.0473604</v>
      </c>
      <c r="AZ437" s="219">
        <v>6245067470.8337898</v>
      </c>
      <c r="BA437" s="219">
        <v>6245067470.8337898</v>
      </c>
      <c r="BB437" s="219">
        <v>6309574474.5508404</v>
      </c>
      <c r="BC437" s="219">
        <v>6374222850.3166704</v>
      </c>
      <c r="BD437" s="219">
        <v>6430221741.1089401</v>
      </c>
      <c r="BE437" s="219">
        <v>6483400683.4971199</v>
      </c>
      <c r="BF437" s="219">
        <v>6536638894.6356201</v>
      </c>
      <c r="BG437" s="219">
        <v>6593871690.7956896</v>
      </c>
      <c r="BH437" s="219">
        <v>6649301572.6422195</v>
      </c>
      <c r="BI437" s="219">
        <v>6705030533.5349197</v>
      </c>
      <c r="BJ437" s="219">
        <v>6764424609.0036097</v>
      </c>
      <c r="BK437" s="219">
        <v>6821324049.9481497</v>
      </c>
      <c r="BL437" s="219">
        <v>6869226419.4191399</v>
      </c>
      <c r="BM437" s="219">
        <v>6932555113.79251</v>
      </c>
      <c r="BN437" s="219">
        <v>6932555113.79251</v>
      </c>
      <c r="BO437" s="219">
        <v>6982531933.7305298</v>
      </c>
      <c r="BP437" s="219">
        <v>7029558405.02005</v>
      </c>
      <c r="BQ437" s="219">
        <v>7079772727.9511099</v>
      </c>
      <c r="BR437" s="219">
        <v>7125345940.0112896</v>
      </c>
      <c r="BS437" s="219">
        <v>7172285990.1816397</v>
      </c>
      <c r="BT437" s="219">
        <v>7221776177.0223799</v>
      </c>
      <c r="BU437" s="219">
        <v>7276183599.5222397</v>
      </c>
      <c r="BV437" s="219">
        <v>7331070839.2192898</v>
      </c>
      <c r="BW437" s="219">
        <v>7389108776.48979</v>
      </c>
      <c r="BX437" s="219">
        <v>7444145500.6848602</v>
      </c>
      <c r="BY437" s="219">
        <v>7499390375.8350401</v>
      </c>
      <c r="BZ437" s="219">
        <v>7557935194.2609797</v>
      </c>
      <c r="CA437" s="219">
        <v>7557935194.2609797</v>
      </c>
      <c r="CB437" s="219">
        <v>7599918274.4957104</v>
      </c>
      <c r="CC437" s="219">
        <v>7640143398.1767197</v>
      </c>
      <c r="CD437" s="219">
        <v>7682093882.52491</v>
      </c>
      <c r="CE437" s="219">
        <v>7720762474.7122698</v>
      </c>
      <c r="CF437" s="219">
        <v>7760658047.6571398</v>
      </c>
      <c r="CG437" s="219">
        <v>7798550024.7570801</v>
      </c>
      <c r="CH437" s="219">
        <v>7843728261.2896204</v>
      </c>
      <c r="CI437" s="219">
        <v>7880552116.3013401</v>
      </c>
      <c r="CJ437" s="219">
        <v>7919894478.9641399</v>
      </c>
      <c r="CK437" s="219">
        <v>7959991464.8952599</v>
      </c>
      <c r="CL437" s="219">
        <v>8000192703.5514803</v>
      </c>
      <c r="CM437" s="219">
        <v>8046575481.4171305</v>
      </c>
      <c r="CN437" s="219">
        <v>8046575481.4171305</v>
      </c>
    </row>
    <row r="438" spans="1:92" x14ac:dyDescent="0.2">
      <c r="A438" s="224" t="s">
        <v>715</v>
      </c>
      <c r="B438" s="248"/>
      <c r="C438" s="248"/>
      <c r="D438" s="248"/>
      <c r="E438" s="248"/>
      <c r="F438" s="248"/>
      <c r="G438" s="248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  <c r="T438" s="248"/>
      <c r="U438" s="248"/>
      <c r="V438" s="248"/>
      <c r="W438" s="248"/>
      <c r="X438" s="248"/>
      <c r="Y438" s="248"/>
      <c r="Z438" s="248"/>
      <c r="AA438" s="248"/>
      <c r="AB438" s="219">
        <v>0</v>
      </c>
      <c r="AC438" s="219">
        <v>0</v>
      </c>
      <c r="AD438" s="219">
        <v>0</v>
      </c>
      <c r="AE438" s="219">
        <v>0</v>
      </c>
      <c r="AF438" s="219">
        <v>0</v>
      </c>
      <c r="AG438" s="219">
        <v>0</v>
      </c>
      <c r="AH438" s="219">
        <v>0</v>
      </c>
      <c r="AI438" s="219">
        <v>0</v>
      </c>
      <c r="AJ438" s="219">
        <v>0</v>
      </c>
      <c r="AK438" s="219">
        <v>0</v>
      </c>
      <c r="AL438" s="219">
        <v>0</v>
      </c>
      <c r="AM438" s="219">
        <v>0</v>
      </c>
      <c r="AN438" s="219">
        <v>0</v>
      </c>
      <c r="AO438" s="219">
        <v>0</v>
      </c>
      <c r="AP438" s="219">
        <v>0</v>
      </c>
      <c r="AQ438" s="219">
        <v>0</v>
      </c>
      <c r="AR438" s="219">
        <v>0</v>
      </c>
      <c r="AS438" s="219">
        <v>0</v>
      </c>
      <c r="AT438" s="219">
        <v>0</v>
      </c>
      <c r="AU438" s="219">
        <v>0</v>
      </c>
      <c r="AV438" s="219">
        <v>0</v>
      </c>
      <c r="AW438" s="219">
        <v>0</v>
      </c>
      <c r="AX438" s="219">
        <v>0</v>
      </c>
      <c r="AY438" s="219">
        <v>0</v>
      </c>
      <c r="AZ438" s="219">
        <v>0</v>
      </c>
      <c r="BA438" s="219">
        <v>0</v>
      </c>
      <c r="BB438" s="219">
        <v>0</v>
      </c>
      <c r="BC438" s="219">
        <v>0</v>
      </c>
      <c r="BD438" s="219">
        <v>0</v>
      </c>
      <c r="BE438" s="219">
        <v>0</v>
      </c>
      <c r="BF438" s="219">
        <v>0</v>
      </c>
      <c r="BG438" s="219">
        <v>0</v>
      </c>
      <c r="BH438" s="219">
        <v>0</v>
      </c>
      <c r="BI438" s="219">
        <v>0</v>
      </c>
      <c r="BJ438" s="219">
        <v>0</v>
      </c>
      <c r="BK438" s="219">
        <v>0</v>
      </c>
      <c r="BL438" s="219">
        <v>0</v>
      </c>
      <c r="BM438" s="219">
        <v>0</v>
      </c>
      <c r="BN438" s="219">
        <v>0</v>
      </c>
      <c r="BO438" s="219">
        <v>0</v>
      </c>
      <c r="BP438" s="219">
        <v>0</v>
      </c>
      <c r="BQ438" s="219">
        <v>0</v>
      </c>
      <c r="BR438" s="219">
        <v>0</v>
      </c>
      <c r="BS438" s="219">
        <v>0</v>
      </c>
      <c r="BT438" s="219">
        <v>0</v>
      </c>
      <c r="BU438" s="219">
        <v>0</v>
      </c>
      <c r="BV438" s="219">
        <v>0</v>
      </c>
      <c r="BW438" s="219">
        <v>0</v>
      </c>
      <c r="BX438" s="219">
        <v>0</v>
      </c>
      <c r="BY438" s="219">
        <v>0</v>
      </c>
      <c r="BZ438" s="219">
        <v>0</v>
      </c>
      <c r="CA438" s="219">
        <v>0</v>
      </c>
      <c r="CB438" s="219">
        <v>0</v>
      </c>
      <c r="CC438" s="219">
        <v>0</v>
      </c>
      <c r="CD438" s="219">
        <v>0</v>
      </c>
      <c r="CE438" s="219">
        <v>0</v>
      </c>
      <c r="CF438" s="219">
        <v>0</v>
      </c>
      <c r="CG438" s="219">
        <v>0</v>
      </c>
      <c r="CH438" s="219">
        <v>0</v>
      </c>
      <c r="CI438" s="219">
        <v>0</v>
      </c>
      <c r="CJ438" s="219">
        <v>0</v>
      </c>
      <c r="CK438" s="219">
        <v>0</v>
      </c>
      <c r="CL438" s="219">
        <v>0</v>
      </c>
      <c r="CM438" s="219">
        <v>0</v>
      </c>
      <c r="CN438" s="219">
        <v>0</v>
      </c>
    </row>
    <row r="439" spans="1:92" x14ac:dyDescent="0.2">
      <c r="A439" s="224" t="s">
        <v>716</v>
      </c>
      <c r="B439" s="248"/>
      <c r="C439" s="248"/>
      <c r="D439" s="248"/>
      <c r="E439" s="248"/>
      <c r="F439" s="248"/>
      <c r="G439" s="248"/>
      <c r="H439" s="248"/>
      <c r="I439" s="248"/>
      <c r="J439" s="248"/>
      <c r="K439" s="248"/>
      <c r="L439" s="248"/>
      <c r="M439" s="248"/>
      <c r="N439" s="248"/>
      <c r="O439" s="248"/>
      <c r="P439" s="248"/>
      <c r="Q439" s="248"/>
      <c r="R439" s="248"/>
      <c r="S439" s="248"/>
      <c r="T439" s="248"/>
      <c r="U439" s="248"/>
      <c r="V439" s="248"/>
      <c r="W439" s="248"/>
      <c r="X439" s="248"/>
      <c r="Y439" s="248"/>
      <c r="Z439" s="248"/>
      <c r="AA439" s="248"/>
      <c r="AB439" s="219">
        <v>4247813123.7671599</v>
      </c>
      <c r="AC439" s="219">
        <v>4281471800.1483202</v>
      </c>
      <c r="AD439" s="219">
        <v>4325847275.34865</v>
      </c>
      <c r="AE439" s="219">
        <v>4369554141.4204102</v>
      </c>
      <c r="AF439" s="219">
        <v>4412723282.1896601</v>
      </c>
      <c r="AG439" s="219">
        <v>4457254004.7387304</v>
      </c>
      <c r="AH439" s="219">
        <v>4499471522.7550297</v>
      </c>
      <c r="AI439" s="219">
        <v>4539851809.4513302</v>
      </c>
      <c r="AJ439" s="219">
        <v>4579492097.1245098</v>
      </c>
      <c r="AK439" s="219">
        <v>4618354411.7185297</v>
      </c>
      <c r="AL439" s="219">
        <v>4657111228.2616501</v>
      </c>
      <c r="AM439" s="219">
        <v>4709672266.0971003</v>
      </c>
      <c r="AN439" s="219">
        <v>4709672266.0971003</v>
      </c>
      <c r="AO439" s="219">
        <v>4760182541.0646696</v>
      </c>
      <c r="AP439" s="219">
        <v>4807559005.8910904</v>
      </c>
      <c r="AQ439" s="219">
        <v>4856300046.3913498</v>
      </c>
      <c r="AR439" s="219">
        <v>4891730016.7553701</v>
      </c>
      <c r="AS439" s="219">
        <v>4927169138.7661304</v>
      </c>
      <c r="AT439" s="219">
        <v>4965845688.0466204</v>
      </c>
      <c r="AU439" s="219">
        <v>5001371608.7109299</v>
      </c>
      <c r="AV439" s="219">
        <v>5036667728.7791204</v>
      </c>
      <c r="AW439" s="219">
        <v>5074691021.2687302</v>
      </c>
      <c r="AX439" s="219">
        <v>5111147344.0537996</v>
      </c>
      <c r="AY439" s="219">
        <v>5147959965.6168003</v>
      </c>
      <c r="AZ439" s="219">
        <v>5203600535.4320498</v>
      </c>
      <c r="BA439" s="219">
        <v>5203600535.4320498</v>
      </c>
      <c r="BB439" s="219">
        <v>5242994455.2513599</v>
      </c>
      <c r="BC439" s="219">
        <v>5281334163.4731398</v>
      </c>
      <c r="BD439" s="219">
        <v>5321776012.6203899</v>
      </c>
      <c r="BE439" s="219">
        <v>5361022355.8549299</v>
      </c>
      <c r="BF439" s="219">
        <v>5400539669.8526297</v>
      </c>
      <c r="BG439" s="219">
        <v>5444096473.0579596</v>
      </c>
      <c r="BH439" s="219">
        <v>5483865039.7873497</v>
      </c>
      <c r="BI439" s="219">
        <v>5523869526.8150101</v>
      </c>
      <c r="BJ439" s="219">
        <v>5569857983.5972996</v>
      </c>
      <c r="BK439" s="219">
        <v>5613156800.9224901</v>
      </c>
      <c r="BL439" s="219">
        <v>5656567347.7483397</v>
      </c>
      <c r="BM439" s="219">
        <v>5724773409.1373796</v>
      </c>
      <c r="BN439" s="219">
        <v>5724773409.1373796</v>
      </c>
      <c r="BO439" s="219">
        <v>5774378743.8479996</v>
      </c>
      <c r="BP439" s="219">
        <v>5826474157.3369799</v>
      </c>
      <c r="BQ439" s="219">
        <v>5880209882.8120298</v>
      </c>
      <c r="BR439" s="219">
        <v>5932365158.9654799</v>
      </c>
      <c r="BS439" s="219">
        <v>5984597048.7798004</v>
      </c>
      <c r="BT439" s="219">
        <v>6040363874.3129702</v>
      </c>
      <c r="BU439" s="219">
        <v>6092270534.8023005</v>
      </c>
      <c r="BV439" s="219">
        <v>6144190510.7413301</v>
      </c>
      <c r="BW439" s="219">
        <v>6198163945.1643295</v>
      </c>
      <c r="BX439" s="219">
        <v>6246398043.8231802</v>
      </c>
      <c r="BY439" s="219">
        <v>6294509096.3248997</v>
      </c>
      <c r="BZ439" s="219">
        <v>6352888588.5558596</v>
      </c>
      <c r="CA439" s="219">
        <v>6352888588.5558596</v>
      </c>
      <c r="CB439" s="219">
        <v>6386170149.4460602</v>
      </c>
      <c r="CC439" s="219">
        <v>6419546405.5093002</v>
      </c>
      <c r="CD439" s="219">
        <v>6454242815.7314396</v>
      </c>
      <c r="CE439" s="219">
        <v>6487586758.2060804</v>
      </c>
      <c r="CF439" s="219">
        <v>6520996785.8229103</v>
      </c>
      <c r="CG439" s="219">
        <v>6558140922.1560001</v>
      </c>
      <c r="CH439" s="219">
        <v>6591780824.4358397</v>
      </c>
      <c r="CI439" s="219">
        <v>6625438040.8901997</v>
      </c>
      <c r="CJ439" s="219">
        <v>6661031548.5331097</v>
      </c>
      <c r="CK439" s="219">
        <v>6694587623.9381199</v>
      </c>
      <c r="CL439" s="219">
        <v>6728027086.03687</v>
      </c>
      <c r="CM439" s="219">
        <v>6766079796.5035801</v>
      </c>
      <c r="CN439" s="219">
        <v>6766079796.5035801</v>
      </c>
    </row>
    <row r="440" spans="1:92" x14ac:dyDescent="0.2">
      <c r="A440" s="224" t="s">
        <v>717</v>
      </c>
      <c r="B440" s="248"/>
      <c r="C440" s="248"/>
      <c r="D440" s="248"/>
      <c r="E440" s="248"/>
      <c r="F440" s="248"/>
      <c r="G440" s="248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  <c r="T440" s="248"/>
      <c r="U440" s="248"/>
      <c r="V440" s="248"/>
      <c r="W440" s="248"/>
      <c r="X440" s="248"/>
      <c r="Y440" s="248"/>
      <c r="Z440" s="248"/>
      <c r="AA440" s="248"/>
      <c r="AB440" s="219">
        <v>2009252261.05867</v>
      </c>
      <c r="AC440" s="219">
        <v>2022601948.3243699</v>
      </c>
      <c r="AD440" s="219">
        <v>2036062637.52844</v>
      </c>
      <c r="AE440" s="219">
        <v>2049766083.4012401</v>
      </c>
      <c r="AF440" s="219">
        <v>2063057314.13831</v>
      </c>
      <c r="AG440" s="219">
        <v>2076116244.0592101</v>
      </c>
      <c r="AH440" s="219">
        <v>2089538376.12762</v>
      </c>
      <c r="AI440" s="219">
        <v>2102058360.1338601</v>
      </c>
      <c r="AJ440" s="219">
        <v>2113292701.11973</v>
      </c>
      <c r="AK440" s="219">
        <v>2124408250.5285201</v>
      </c>
      <c r="AL440" s="219">
        <v>2134766417.4071701</v>
      </c>
      <c r="AM440" s="219">
        <v>2154202529.9081402</v>
      </c>
      <c r="AN440" s="219">
        <v>2154202529.9081402</v>
      </c>
      <c r="AO440" s="219">
        <v>2173095089.2976499</v>
      </c>
      <c r="AP440" s="219">
        <v>2191021315.3771801</v>
      </c>
      <c r="AQ440" s="219">
        <v>2209162905.8054199</v>
      </c>
      <c r="AR440" s="219">
        <v>2227313344.3736601</v>
      </c>
      <c r="AS440" s="219">
        <v>2245489400.59273</v>
      </c>
      <c r="AT440" s="219">
        <v>2264692169.8115001</v>
      </c>
      <c r="AU440" s="219">
        <v>2283261138.1331201</v>
      </c>
      <c r="AV440" s="219">
        <v>2301723988.71175</v>
      </c>
      <c r="AW440" s="219">
        <v>2320122888.3422899</v>
      </c>
      <c r="AX440" s="219">
        <v>2338365367.0697198</v>
      </c>
      <c r="AY440" s="219">
        <v>2356363095.1697302</v>
      </c>
      <c r="AZ440" s="219">
        <v>2390617380.8341799</v>
      </c>
      <c r="BA440" s="219">
        <v>2390617380.8341799</v>
      </c>
      <c r="BB440" s="219">
        <v>2419243326.9857702</v>
      </c>
      <c r="BC440" s="219">
        <v>2447528564.717</v>
      </c>
      <c r="BD440" s="219">
        <v>2476234418.6556501</v>
      </c>
      <c r="BE440" s="219">
        <v>2504990365.12991</v>
      </c>
      <c r="BF440" s="219">
        <v>2533889486.5802598</v>
      </c>
      <c r="BG440" s="219">
        <v>2563922595.1304798</v>
      </c>
      <c r="BH440" s="219">
        <v>2592957231.2056098</v>
      </c>
      <c r="BI440" s="219">
        <v>2622110338.0087199</v>
      </c>
      <c r="BJ440" s="219">
        <v>2654721304.0988698</v>
      </c>
      <c r="BK440" s="219">
        <v>2687382954.0181398</v>
      </c>
      <c r="BL440" s="219">
        <v>2720039341.14114</v>
      </c>
      <c r="BM440" s="219">
        <v>2777317726.7537298</v>
      </c>
      <c r="BN440" s="219">
        <v>2777317726.7537298</v>
      </c>
      <c r="BO440" s="219">
        <v>2818400425.7748399</v>
      </c>
      <c r="BP440" s="219">
        <v>2855679695.0049</v>
      </c>
      <c r="BQ440" s="219">
        <v>2893299422.4910498</v>
      </c>
      <c r="BR440" s="219">
        <v>2930848090.4270501</v>
      </c>
      <c r="BS440" s="219">
        <v>2968434388.1183</v>
      </c>
      <c r="BT440" s="219">
        <v>3007178246.61759</v>
      </c>
      <c r="BU440" s="219">
        <v>3044878501.9699798</v>
      </c>
      <c r="BV440" s="219">
        <v>3082581411.44732</v>
      </c>
      <c r="BW440" s="219">
        <v>3120394189.08184</v>
      </c>
      <c r="BX440" s="219">
        <v>3154861081.6388798</v>
      </c>
      <c r="BY440" s="219">
        <v>3189200544.46667</v>
      </c>
      <c r="BZ440" s="219">
        <v>3230751411.9237399</v>
      </c>
      <c r="CA440" s="219">
        <v>3230751411.9237399</v>
      </c>
      <c r="CB440" s="219">
        <v>3247838944.35429</v>
      </c>
      <c r="CC440" s="219">
        <v>3264976533.7280302</v>
      </c>
      <c r="CD440" s="219">
        <v>3282453273.91432</v>
      </c>
      <c r="CE440" s="219">
        <v>3299823864.4455199</v>
      </c>
      <c r="CF440" s="219">
        <v>3317229615.4565301</v>
      </c>
      <c r="CG440" s="219">
        <v>3335963570.1104102</v>
      </c>
      <c r="CH440" s="219">
        <v>3353542474.8138599</v>
      </c>
      <c r="CI440" s="219">
        <v>3371118232.4930501</v>
      </c>
      <c r="CJ440" s="219">
        <v>3388815940.66958</v>
      </c>
      <c r="CK440" s="219">
        <v>3406390683.28514</v>
      </c>
      <c r="CL440" s="219">
        <v>3423833536.9095802</v>
      </c>
      <c r="CM440" s="219">
        <v>3443511280.1290002</v>
      </c>
      <c r="CN440" s="219">
        <v>3443511280.1290002</v>
      </c>
    </row>
    <row r="441" spans="1:92" x14ac:dyDescent="0.2">
      <c r="A441" s="224" t="s">
        <v>718</v>
      </c>
      <c r="B441" s="248"/>
      <c r="C441" s="248"/>
      <c r="D441" s="248"/>
      <c r="E441" s="248"/>
      <c r="F441" s="248"/>
      <c r="G441" s="248"/>
      <c r="H441" s="248"/>
      <c r="I441" s="248"/>
      <c r="J441" s="248"/>
      <c r="K441" s="248"/>
      <c r="L441" s="248"/>
      <c r="M441" s="248"/>
      <c r="N441" s="248"/>
      <c r="O441" s="248"/>
      <c r="P441" s="248"/>
      <c r="Q441" s="248"/>
      <c r="R441" s="248"/>
      <c r="S441" s="248"/>
      <c r="T441" s="248"/>
      <c r="U441" s="248"/>
      <c r="V441" s="248"/>
      <c r="W441" s="248"/>
      <c r="X441" s="248"/>
      <c r="Y441" s="248"/>
      <c r="Z441" s="248"/>
      <c r="AA441" s="248"/>
      <c r="AB441" s="219">
        <v>138233630.332836</v>
      </c>
      <c r="AC441" s="219">
        <v>140606914.66790399</v>
      </c>
      <c r="AD441" s="219">
        <v>143038171.47184601</v>
      </c>
      <c r="AE441" s="219">
        <v>145261385.91951701</v>
      </c>
      <c r="AF441" s="219">
        <v>147792681.45873699</v>
      </c>
      <c r="AG441" s="219">
        <v>150181533.182585</v>
      </c>
      <c r="AH441" s="219">
        <v>152807839.816939</v>
      </c>
      <c r="AI441" s="219">
        <v>155411643.68115699</v>
      </c>
      <c r="AJ441" s="219">
        <v>156873732.17623901</v>
      </c>
      <c r="AK441" s="219">
        <v>157893315.040638</v>
      </c>
      <c r="AL441" s="219">
        <v>158904754.93158299</v>
      </c>
      <c r="AM441" s="219">
        <v>160241484.122031</v>
      </c>
      <c r="AN441" s="219">
        <v>160241484.122031</v>
      </c>
      <c r="AO441" s="219">
        <v>161296699.625285</v>
      </c>
      <c r="AP441" s="219">
        <v>162365746.90786299</v>
      </c>
      <c r="AQ441" s="219">
        <v>163476929.18739501</v>
      </c>
      <c r="AR441" s="219">
        <v>164574286.22119999</v>
      </c>
      <c r="AS441" s="219">
        <v>165683708.85055301</v>
      </c>
      <c r="AT441" s="219">
        <v>167101075.099044</v>
      </c>
      <c r="AU441" s="219">
        <v>168371261.35056901</v>
      </c>
      <c r="AV441" s="219">
        <v>169635114.201323</v>
      </c>
      <c r="AW441" s="219">
        <v>170912422.412792</v>
      </c>
      <c r="AX441" s="219">
        <v>172174206.39490399</v>
      </c>
      <c r="AY441" s="219">
        <v>173429585.038183</v>
      </c>
      <c r="AZ441" s="219">
        <v>174990760.119948</v>
      </c>
      <c r="BA441" s="219">
        <v>174990760.119948</v>
      </c>
      <c r="BB441" s="219">
        <v>176436117.069139</v>
      </c>
      <c r="BC441" s="219">
        <v>177890795.83132201</v>
      </c>
      <c r="BD441" s="219">
        <v>179379932.86203799</v>
      </c>
      <c r="BE441" s="219">
        <v>180840138.199976</v>
      </c>
      <c r="BF441" s="219">
        <v>182299095.662705</v>
      </c>
      <c r="BG441" s="219">
        <v>184012958.26905099</v>
      </c>
      <c r="BH441" s="219">
        <v>185405344.95111901</v>
      </c>
      <c r="BI441" s="219">
        <v>186791496.31973001</v>
      </c>
      <c r="BJ441" s="219">
        <v>188198642.14584699</v>
      </c>
      <c r="BK441" s="219">
        <v>189578171.12677401</v>
      </c>
      <c r="BL441" s="219">
        <v>190948001.15776899</v>
      </c>
      <c r="BM441" s="219">
        <v>192589618.23655501</v>
      </c>
      <c r="BN441" s="219">
        <v>192589618.23655501</v>
      </c>
      <c r="BO441" s="219">
        <v>193936118.443652</v>
      </c>
      <c r="BP441" s="219">
        <v>195297989.767416</v>
      </c>
      <c r="BQ441" s="219">
        <v>196708716.618999</v>
      </c>
      <c r="BR441" s="219">
        <v>198098810.07290801</v>
      </c>
      <c r="BS441" s="219">
        <v>199497592.75268501</v>
      </c>
      <c r="BT441" s="219">
        <v>201200375.17235801</v>
      </c>
      <c r="BU441" s="219">
        <v>202634579.12138799</v>
      </c>
      <c r="BV441" s="219">
        <v>204067743.79041401</v>
      </c>
      <c r="BW441" s="219">
        <v>205532636.123265</v>
      </c>
      <c r="BX441" s="219">
        <v>206968212.554409</v>
      </c>
      <c r="BY441" s="219">
        <v>208398642.82624799</v>
      </c>
      <c r="BZ441" s="219">
        <v>210133293.66867799</v>
      </c>
      <c r="CA441" s="219">
        <v>210133293.66867799</v>
      </c>
      <c r="CB441" s="219">
        <v>211608366.71453601</v>
      </c>
      <c r="CC441" s="219">
        <v>213100464.03010899</v>
      </c>
      <c r="CD441" s="219">
        <v>214644639.06617099</v>
      </c>
      <c r="CE441" s="219">
        <v>216159849.47189599</v>
      </c>
      <c r="CF441" s="219">
        <v>217685057.50804201</v>
      </c>
      <c r="CG441" s="219">
        <v>219565544.841205</v>
      </c>
      <c r="CH441" s="219">
        <v>221146131.066616</v>
      </c>
      <c r="CI441" s="219">
        <v>222726180.81788799</v>
      </c>
      <c r="CJ441" s="219">
        <v>224343840.09816101</v>
      </c>
      <c r="CK441" s="219">
        <v>225926913.36760899</v>
      </c>
      <c r="CL441" s="219">
        <v>227504864.71996599</v>
      </c>
      <c r="CM441" s="219">
        <v>229441530.05089501</v>
      </c>
      <c r="CN441" s="219">
        <v>229441530.05089501</v>
      </c>
    </row>
    <row r="442" spans="1:92" x14ac:dyDescent="0.2">
      <c r="A442" s="224" t="s">
        <v>719</v>
      </c>
      <c r="B442" s="248"/>
      <c r="C442" s="248"/>
      <c r="D442" s="248"/>
      <c r="E442" s="248"/>
      <c r="F442" s="248"/>
      <c r="G442" s="248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  <c r="T442" s="248"/>
      <c r="U442" s="248"/>
      <c r="V442" s="248"/>
      <c r="W442" s="248"/>
      <c r="X442" s="248"/>
      <c r="Y442" s="248"/>
      <c r="Z442" s="248"/>
      <c r="AA442" s="248"/>
      <c r="AB442" s="219">
        <v>370047153.821558</v>
      </c>
      <c r="AC442" s="219">
        <v>371642814.28529799</v>
      </c>
      <c r="AD442" s="219">
        <v>373721275.69380403</v>
      </c>
      <c r="AE442" s="219">
        <v>375884642.69579601</v>
      </c>
      <c r="AF442" s="219">
        <v>378160151.92810398</v>
      </c>
      <c r="AG442" s="219">
        <v>380975191.819561</v>
      </c>
      <c r="AH442" s="219">
        <v>383568182.30133402</v>
      </c>
      <c r="AI442" s="219">
        <v>386256849.85469401</v>
      </c>
      <c r="AJ442" s="219">
        <v>389388469.882092</v>
      </c>
      <c r="AK442" s="219">
        <v>392467977.16723502</v>
      </c>
      <c r="AL442" s="219">
        <v>395585069.15727502</v>
      </c>
      <c r="AM442" s="219">
        <v>399262715.543356</v>
      </c>
      <c r="AN442" s="219">
        <v>399262715.543356</v>
      </c>
      <c r="AO442" s="219">
        <v>402663644.686526</v>
      </c>
      <c r="AP442" s="219">
        <v>406057069.017658</v>
      </c>
      <c r="AQ442" s="219">
        <v>409616998.47702199</v>
      </c>
      <c r="AR442" s="219">
        <v>412754599.95269299</v>
      </c>
      <c r="AS442" s="219">
        <v>415884359.85797101</v>
      </c>
      <c r="AT442" s="219">
        <v>419354269.58141398</v>
      </c>
      <c r="AU442" s="219">
        <v>422365310.53365397</v>
      </c>
      <c r="AV442" s="219">
        <v>425355483.93074697</v>
      </c>
      <c r="AW442" s="219">
        <v>428492881.87174201</v>
      </c>
      <c r="AX442" s="219">
        <v>431270181.49014699</v>
      </c>
      <c r="AY442" s="219">
        <v>434027150.28939903</v>
      </c>
      <c r="AZ442" s="219">
        <v>437121019.43140399</v>
      </c>
      <c r="BA442" s="219">
        <v>437121019.43140399</v>
      </c>
      <c r="BB442" s="219">
        <v>439817818.37168902</v>
      </c>
      <c r="BC442" s="219">
        <v>442560212.65645701</v>
      </c>
      <c r="BD442" s="219">
        <v>445681387.07302803</v>
      </c>
      <c r="BE442" s="219">
        <v>448667529.434973</v>
      </c>
      <c r="BF442" s="219">
        <v>451694050.00750101</v>
      </c>
      <c r="BG442" s="219">
        <v>455253861.29136699</v>
      </c>
      <c r="BH442" s="219">
        <v>458487068.42537898</v>
      </c>
      <c r="BI442" s="219">
        <v>461756100.12300599</v>
      </c>
      <c r="BJ442" s="219">
        <v>465394848.55339301</v>
      </c>
      <c r="BK442" s="219">
        <v>468899632.29526198</v>
      </c>
      <c r="BL442" s="219">
        <v>472439312.56853902</v>
      </c>
      <c r="BM442" s="219">
        <v>476523784.42404097</v>
      </c>
      <c r="BN442" s="219">
        <v>476523784.42404097</v>
      </c>
      <c r="BO442" s="219">
        <v>480304090.39916301</v>
      </c>
      <c r="BP442" s="219">
        <v>484095121.30158901</v>
      </c>
      <c r="BQ442" s="219">
        <v>488236196.050825</v>
      </c>
      <c r="BR442" s="219">
        <v>492048854.71547699</v>
      </c>
      <c r="BS442" s="219">
        <v>495870307.98618799</v>
      </c>
      <c r="BT442" s="219">
        <v>500218050.76954103</v>
      </c>
      <c r="BU442" s="219">
        <v>504063362.10084403</v>
      </c>
      <c r="BV442" s="219">
        <v>507909763.96780503</v>
      </c>
      <c r="BW442" s="219">
        <v>512094740.19691402</v>
      </c>
      <c r="BX442" s="219">
        <v>515945469.50795102</v>
      </c>
      <c r="BY442" s="219">
        <v>519795865.49119598</v>
      </c>
      <c r="BZ442" s="219">
        <v>524172551.45184797</v>
      </c>
      <c r="CA442" s="219">
        <v>524172551.45184797</v>
      </c>
      <c r="CB442" s="219">
        <v>528074133.73953301</v>
      </c>
      <c r="CC442" s="219">
        <v>532005779.74752003</v>
      </c>
      <c r="CD442" s="219">
        <v>536307897.74681002</v>
      </c>
      <c r="CE442" s="219">
        <v>540294192.12562597</v>
      </c>
      <c r="CF442" s="219">
        <v>544308451.19455302</v>
      </c>
      <c r="CG442" s="219">
        <v>548898032.21843505</v>
      </c>
      <c r="CH442" s="219">
        <v>552983494.44896805</v>
      </c>
      <c r="CI442" s="219">
        <v>557088643.49787295</v>
      </c>
      <c r="CJ442" s="219">
        <v>561554598.03820598</v>
      </c>
      <c r="CK442" s="219">
        <v>565700977.70020199</v>
      </c>
      <c r="CL442" s="219">
        <v>569865329.93223798</v>
      </c>
      <c r="CM442" s="219">
        <v>574607126.01513398</v>
      </c>
      <c r="CN442" s="219">
        <v>574607126.01513398</v>
      </c>
    </row>
    <row r="443" spans="1:92" x14ac:dyDescent="0.2">
      <c r="A443" s="224" t="s">
        <v>720</v>
      </c>
      <c r="B443" s="248"/>
      <c r="C443" s="248"/>
      <c r="D443" s="248"/>
      <c r="E443" s="248"/>
      <c r="F443" s="248"/>
      <c r="G443" s="248"/>
      <c r="H443" s="248"/>
      <c r="I443" s="248"/>
      <c r="J443" s="248"/>
      <c r="K443" s="248"/>
      <c r="L443" s="248"/>
      <c r="M443" s="248"/>
      <c r="N443" s="248"/>
      <c r="O443" s="248"/>
      <c r="P443" s="248"/>
      <c r="Q443" s="248"/>
      <c r="R443" s="248"/>
      <c r="S443" s="248"/>
      <c r="T443" s="248"/>
      <c r="U443" s="248"/>
      <c r="V443" s="248"/>
      <c r="W443" s="248"/>
      <c r="X443" s="248"/>
      <c r="Y443" s="248"/>
      <c r="Z443" s="248"/>
      <c r="AA443" s="248"/>
      <c r="AB443" s="219">
        <v>736696337.01525795</v>
      </c>
      <c r="AC443" s="219">
        <v>739373185.34634697</v>
      </c>
      <c r="AD443" s="219">
        <v>741144111.08895802</v>
      </c>
      <c r="AE443" s="219">
        <v>743116661.05229902</v>
      </c>
      <c r="AF443" s="219">
        <v>745343428.11817002</v>
      </c>
      <c r="AG443" s="219">
        <v>747607727.73626602</v>
      </c>
      <c r="AH443" s="219">
        <v>749929957.73066604</v>
      </c>
      <c r="AI443" s="219">
        <v>752210803.56643796</v>
      </c>
      <c r="AJ443" s="219">
        <v>754319972.31712997</v>
      </c>
      <c r="AK443" s="219">
        <v>756718416.08341396</v>
      </c>
      <c r="AL443" s="219">
        <v>759119654.61740696</v>
      </c>
      <c r="AM443" s="219">
        <v>763074388.43108296</v>
      </c>
      <c r="AN443" s="219">
        <v>763074388.43108296</v>
      </c>
      <c r="AO443" s="219">
        <v>765080480.49563003</v>
      </c>
      <c r="AP443" s="219">
        <v>769006649.17622995</v>
      </c>
      <c r="AQ443" s="219">
        <v>772923496.61697698</v>
      </c>
      <c r="AR443" s="219">
        <v>776771091.57844102</v>
      </c>
      <c r="AS443" s="219">
        <v>780552556.64875603</v>
      </c>
      <c r="AT443" s="219">
        <v>784408216.32535303</v>
      </c>
      <c r="AU443" s="219">
        <v>788152467.122033</v>
      </c>
      <c r="AV443" s="219">
        <v>791893093.612903</v>
      </c>
      <c r="AW443" s="219">
        <v>795655438.78588498</v>
      </c>
      <c r="AX443" s="219">
        <v>799444518.93256104</v>
      </c>
      <c r="AY443" s="219">
        <v>803120785.23857701</v>
      </c>
      <c r="AZ443" s="219">
        <v>807748208.80569994</v>
      </c>
      <c r="BA443" s="219">
        <v>807748208.80569994</v>
      </c>
      <c r="BB443" s="219">
        <v>809353401.12307894</v>
      </c>
      <c r="BC443" s="219">
        <v>812770237.71976697</v>
      </c>
      <c r="BD443" s="219">
        <v>816201360.69028699</v>
      </c>
      <c r="BE443" s="219">
        <v>819576533.65466297</v>
      </c>
      <c r="BF443" s="219">
        <v>822942758.44741297</v>
      </c>
      <c r="BG443" s="219">
        <v>826387499.75193095</v>
      </c>
      <c r="BH443" s="219">
        <v>829774611.66250598</v>
      </c>
      <c r="BI443" s="219">
        <v>833213577.21601903</v>
      </c>
      <c r="BJ443" s="219">
        <v>836855932.79259396</v>
      </c>
      <c r="BK443" s="219">
        <v>840485275.023826</v>
      </c>
      <c r="BL443" s="219">
        <v>844043605.45143998</v>
      </c>
      <c r="BM443" s="219">
        <v>848864469.03993499</v>
      </c>
      <c r="BN443" s="219">
        <v>848864469.03993499</v>
      </c>
      <c r="BO443" s="219">
        <v>852825883.76554406</v>
      </c>
      <c r="BP443" s="219">
        <v>858273983.42018795</v>
      </c>
      <c r="BQ443" s="219">
        <v>863816247.24594104</v>
      </c>
      <c r="BR443" s="219">
        <v>869389745.40565705</v>
      </c>
      <c r="BS443" s="219">
        <v>874950084.14725304</v>
      </c>
      <c r="BT443" s="219">
        <v>880587154.85485399</v>
      </c>
      <c r="BU443" s="219">
        <v>886158014.82727695</v>
      </c>
      <c r="BV443" s="219">
        <v>891723501.75286603</v>
      </c>
      <c r="BW443" s="219">
        <v>897331262.45764995</v>
      </c>
      <c r="BX443" s="219">
        <v>902858730.60806596</v>
      </c>
      <c r="BY443" s="219">
        <v>908388428.75683296</v>
      </c>
      <c r="BZ443" s="219">
        <v>914295552.77527106</v>
      </c>
      <c r="CA443" s="219">
        <v>914295552.77527106</v>
      </c>
      <c r="CB443" s="219">
        <v>919062202.501297</v>
      </c>
      <c r="CC443" s="219">
        <v>923773467.65790498</v>
      </c>
      <c r="CD443" s="219">
        <v>928559935.21954095</v>
      </c>
      <c r="CE443" s="219">
        <v>933306645.43452895</v>
      </c>
      <c r="CF443" s="219">
        <v>938012563.79371297</v>
      </c>
      <c r="CG443" s="219">
        <v>942823520.00505805</v>
      </c>
      <c r="CH443" s="219">
        <v>947539064.60465705</v>
      </c>
      <c r="CI443" s="219">
        <v>952281963.17840505</v>
      </c>
      <c r="CJ443" s="219">
        <v>957081800.80461597</v>
      </c>
      <c r="CK443" s="219">
        <v>961939707.703933</v>
      </c>
      <c r="CL443" s="219">
        <v>966717933.74210095</v>
      </c>
      <c r="CM443" s="219">
        <v>971578212.45868301</v>
      </c>
      <c r="CN443" s="219">
        <v>971578212.45868301</v>
      </c>
    </row>
    <row r="444" spans="1:92" x14ac:dyDescent="0.2">
      <c r="A444" s="224" t="s">
        <v>721</v>
      </c>
      <c r="B444" s="248"/>
      <c r="C444" s="248"/>
      <c r="D444" s="248"/>
      <c r="E444" s="248"/>
      <c r="F444" s="248"/>
      <c r="G444" s="248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  <c r="T444" s="248"/>
      <c r="U444" s="248"/>
      <c r="V444" s="248"/>
      <c r="W444" s="248"/>
      <c r="X444" s="248"/>
      <c r="Y444" s="248"/>
      <c r="Z444" s="248"/>
      <c r="AA444" s="248"/>
      <c r="AB444" s="219">
        <v>1198945.4419122599</v>
      </c>
      <c r="AC444" s="219">
        <v>1798418.1628683901</v>
      </c>
      <c r="AD444" s="219">
        <v>2397890.8838245198</v>
      </c>
      <c r="AE444" s="219">
        <v>2997363.6047806502</v>
      </c>
      <c r="AF444" s="219">
        <v>3596836.3257367802</v>
      </c>
      <c r="AG444" s="219">
        <v>4196309.0466929199</v>
      </c>
      <c r="AH444" s="219">
        <v>4795781.7676490499</v>
      </c>
      <c r="AI444" s="219">
        <v>5395254.4886051798</v>
      </c>
      <c r="AJ444" s="219">
        <v>5994727.2095613098</v>
      </c>
      <c r="AK444" s="219">
        <v>6594199.9305174397</v>
      </c>
      <c r="AL444" s="219">
        <v>7193672.6514735697</v>
      </c>
      <c r="AM444" s="219">
        <v>7793145.3724297099</v>
      </c>
      <c r="AN444" s="219">
        <v>7793145.3724297099</v>
      </c>
      <c r="AO444" s="219">
        <v>7793145.3724297099</v>
      </c>
      <c r="AP444" s="219">
        <v>7793145.3724297099</v>
      </c>
      <c r="AQ444" s="219">
        <v>7793145.3724297099</v>
      </c>
      <c r="AR444" s="219">
        <v>7793145.3724297099</v>
      </c>
      <c r="AS444" s="219">
        <v>7793145.3724297099</v>
      </c>
      <c r="AT444" s="219">
        <v>7793145.3724297099</v>
      </c>
      <c r="AU444" s="219">
        <v>7793145.3724297099</v>
      </c>
      <c r="AV444" s="219">
        <v>7793145.3724297099</v>
      </c>
      <c r="AW444" s="219">
        <v>7793145.3724297099</v>
      </c>
      <c r="AX444" s="219">
        <v>7793145.3724297099</v>
      </c>
      <c r="AY444" s="219">
        <v>7793145.3724297099</v>
      </c>
      <c r="AZ444" s="219">
        <v>7793145.3724297099</v>
      </c>
      <c r="BA444" s="219">
        <v>7793145.3724297099</v>
      </c>
      <c r="BB444" s="219">
        <v>7793145.3724297099</v>
      </c>
      <c r="BC444" s="219">
        <v>7793145.3724297099</v>
      </c>
      <c r="BD444" s="219">
        <v>7793145.3724297099</v>
      </c>
      <c r="BE444" s="219">
        <v>7793145.3724297099</v>
      </c>
      <c r="BF444" s="219">
        <v>7793145.3724297099</v>
      </c>
      <c r="BG444" s="219">
        <v>7793145.3724297099</v>
      </c>
      <c r="BH444" s="219">
        <v>7793145.3724297099</v>
      </c>
      <c r="BI444" s="219">
        <v>7793145.3724297099</v>
      </c>
      <c r="BJ444" s="219">
        <v>7793145.3724297099</v>
      </c>
      <c r="BK444" s="219">
        <v>7793145.3724297099</v>
      </c>
      <c r="BL444" s="219">
        <v>7793145.3724297099</v>
      </c>
      <c r="BM444" s="219">
        <v>7793145.3724297099</v>
      </c>
      <c r="BN444" s="219">
        <v>7793145.3724297099</v>
      </c>
      <c r="BO444" s="219">
        <v>7793145.3724297099</v>
      </c>
      <c r="BP444" s="219">
        <v>7793145.3724297099</v>
      </c>
      <c r="BQ444" s="219">
        <v>7793145.3724297099</v>
      </c>
      <c r="BR444" s="219">
        <v>7793145.3724297099</v>
      </c>
      <c r="BS444" s="219">
        <v>7793145.3724297099</v>
      </c>
      <c r="BT444" s="219">
        <v>7793145.3724297099</v>
      </c>
      <c r="BU444" s="219">
        <v>7793145.3724297099</v>
      </c>
      <c r="BV444" s="219">
        <v>7793145.3724297099</v>
      </c>
      <c r="BW444" s="219">
        <v>7793145.3724297099</v>
      </c>
      <c r="BX444" s="219">
        <v>7793145.3724297099</v>
      </c>
      <c r="BY444" s="219">
        <v>7793145.3724297099</v>
      </c>
      <c r="BZ444" s="219">
        <v>7793145.3724297099</v>
      </c>
      <c r="CA444" s="219">
        <v>7793145.3724297099</v>
      </c>
      <c r="CB444" s="219">
        <v>7793145.3724297099</v>
      </c>
      <c r="CC444" s="219">
        <v>7793145.3724297099</v>
      </c>
      <c r="CD444" s="219">
        <v>7793145.3724297099</v>
      </c>
      <c r="CE444" s="219">
        <v>7793145.3724297099</v>
      </c>
      <c r="CF444" s="219">
        <v>7793145.3724297099</v>
      </c>
      <c r="CG444" s="219">
        <v>7793145.3724297099</v>
      </c>
      <c r="CH444" s="219">
        <v>7793145.3724297099</v>
      </c>
      <c r="CI444" s="219">
        <v>7793145.3724297099</v>
      </c>
      <c r="CJ444" s="219">
        <v>7793145.3724297099</v>
      </c>
      <c r="CK444" s="219">
        <v>7793145.3724297099</v>
      </c>
      <c r="CL444" s="219">
        <v>7793145.3724297099</v>
      </c>
      <c r="CM444" s="219">
        <v>7793145.3724297099</v>
      </c>
      <c r="CN444" s="219">
        <v>7793145.3724297099</v>
      </c>
    </row>
    <row r="445" spans="1:92" x14ac:dyDescent="0.2">
      <c r="A445" s="224" t="s">
        <v>722</v>
      </c>
      <c r="B445" s="248"/>
      <c r="C445" s="248"/>
      <c r="D445" s="248"/>
      <c r="E445" s="248"/>
      <c r="F445" s="248"/>
      <c r="G445" s="248"/>
      <c r="H445" s="248"/>
      <c r="I445" s="248"/>
      <c r="J445" s="248"/>
      <c r="K445" s="248"/>
      <c r="L445" s="248"/>
      <c r="M445" s="248"/>
      <c r="N445" s="248"/>
      <c r="O445" s="248"/>
      <c r="P445" s="248"/>
      <c r="Q445" s="248"/>
      <c r="R445" s="248"/>
      <c r="S445" s="248"/>
      <c r="T445" s="248"/>
      <c r="U445" s="248"/>
      <c r="V445" s="248"/>
      <c r="W445" s="248"/>
      <c r="X445" s="248"/>
      <c r="Y445" s="248"/>
      <c r="Z445" s="248"/>
      <c r="AA445" s="248"/>
      <c r="AB445" s="219">
        <v>7503241451.4373903</v>
      </c>
      <c r="AC445" s="219">
        <v>7557495080.9351101</v>
      </c>
      <c r="AD445" s="219">
        <v>7622211362.0155401</v>
      </c>
      <c r="AE445" s="219">
        <v>7686580278.0940599</v>
      </c>
      <c r="AF445" s="219">
        <v>7750673694.1587296</v>
      </c>
      <c r="AG445" s="219">
        <v>7816331010.5830498</v>
      </c>
      <c r="AH445" s="219">
        <v>7880111660.4992399</v>
      </c>
      <c r="AI445" s="219">
        <v>7941184721.1760998</v>
      </c>
      <c r="AJ445" s="219">
        <v>7999361699.8292704</v>
      </c>
      <c r="AK445" s="219">
        <v>8056436570.4688597</v>
      </c>
      <c r="AL445" s="219">
        <v>8112680797.0265598</v>
      </c>
      <c r="AM445" s="219">
        <v>8194246529.4741497</v>
      </c>
      <c r="AN445" s="219">
        <v>8194246529.4741497</v>
      </c>
      <c r="AO445" s="219">
        <v>8270111600.5421896</v>
      </c>
      <c r="AP445" s="219">
        <v>8343802931.7424603</v>
      </c>
      <c r="AQ445" s="219">
        <v>8419273521.8506002</v>
      </c>
      <c r="AR445" s="219">
        <v>8480936484.2538004</v>
      </c>
      <c r="AS445" s="219">
        <v>8542572310.0885801</v>
      </c>
      <c r="AT445" s="219">
        <v>8609194564.2363701</v>
      </c>
      <c r="AU445" s="219">
        <v>8671314931.2227402</v>
      </c>
      <c r="AV445" s="219">
        <v>8733068554.6082802</v>
      </c>
      <c r="AW445" s="219">
        <v>8797667798.0538692</v>
      </c>
      <c r="AX445" s="219">
        <v>8860194763.31357</v>
      </c>
      <c r="AY445" s="219">
        <v>8922693726.7251205</v>
      </c>
      <c r="AZ445" s="219">
        <v>9021871049.9957199</v>
      </c>
      <c r="BA445" s="219">
        <v>9021871049.9957199</v>
      </c>
      <c r="BB445" s="219">
        <v>9095638264.1734791</v>
      </c>
      <c r="BC445" s="219">
        <v>9169877119.7701206</v>
      </c>
      <c r="BD445" s="219">
        <v>9247066257.27384</v>
      </c>
      <c r="BE445" s="219">
        <v>9322890067.6468906</v>
      </c>
      <c r="BF445" s="219">
        <v>9399158205.9229393</v>
      </c>
      <c r="BG445" s="219">
        <v>9481466532.87323</v>
      </c>
      <c r="BH445" s="219">
        <v>9558282441.4043999</v>
      </c>
      <c r="BI445" s="219">
        <v>9635534183.8549194</v>
      </c>
      <c r="BJ445" s="219">
        <v>9722821856.5604401</v>
      </c>
      <c r="BK445" s="219">
        <v>9807295978.7589302</v>
      </c>
      <c r="BL445" s="219">
        <v>9891830753.4396591</v>
      </c>
      <c r="BM445" s="219">
        <v>10027862152.964001</v>
      </c>
      <c r="BN445" s="219">
        <v>10027862152.964001</v>
      </c>
      <c r="BO445" s="219">
        <v>10127638407.6036</v>
      </c>
      <c r="BP445" s="219">
        <v>10227614092.203501</v>
      </c>
      <c r="BQ445" s="219">
        <v>10330063610.5912</v>
      </c>
      <c r="BR445" s="219">
        <v>10430543804.959</v>
      </c>
      <c r="BS445" s="219">
        <v>10531142567.156601</v>
      </c>
      <c r="BT445" s="219">
        <v>10637340847.099701</v>
      </c>
      <c r="BU445" s="219">
        <v>10737798138.194201</v>
      </c>
      <c r="BV445" s="219">
        <v>10838266077.0721</v>
      </c>
      <c r="BW445" s="219">
        <v>10941309918.3964</v>
      </c>
      <c r="BX445" s="219">
        <v>11034824683.5049</v>
      </c>
      <c r="BY445" s="219">
        <v>11128085723.238199</v>
      </c>
      <c r="BZ445" s="219">
        <v>11240034543.747801</v>
      </c>
      <c r="CA445" s="219">
        <v>11240034543.747801</v>
      </c>
      <c r="CB445" s="219">
        <v>11300546942.128099</v>
      </c>
      <c r="CC445" s="219">
        <v>11361195796.0453</v>
      </c>
      <c r="CD445" s="219">
        <v>11424001707.050699</v>
      </c>
      <c r="CE445" s="219">
        <v>11484964455.056</v>
      </c>
      <c r="CF445" s="219">
        <v>11546025619.1481</v>
      </c>
      <c r="CG445" s="219">
        <v>11613184734.703501</v>
      </c>
      <c r="CH445" s="219">
        <v>11674785134.7423</v>
      </c>
      <c r="CI445" s="219">
        <v>11736446206.2498</v>
      </c>
      <c r="CJ445" s="219">
        <v>11800620873.5161</v>
      </c>
      <c r="CK445" s="219">
        <v>11862339051.367399</v>
      </c>
      <c r="CL445" s="219">
        <v>11923741896.7131</v>
      </c>
      <c r="CM445" s="219">
        <v>11993011090.529699</v>
      </c>
      <c r="CN445" s="219">
        <v>11993011090.529699</v>
      </c>
    </row>
    <row r="446" spans="1:92" x14ac:dyDescent="0.2">
      <c r="A446" s="224" t="s">
        <v>723</v>
      </c>
      <c r="B446" s="248"/>
      <c r="C446" s="248"/>
      <c r="D446" s="248"/>
      <c r="E446" s="248"/>
      <c r="F446" s="248"/>
      <c r="G446" s="248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  <c r="T446" s="248"/>
      <c r="U446" s="248"/>
      <c r="V446" s="248"/>
      <c r="W446" s="248"/>
      <c r="X446" s="248"/>
      <c r="Y446" s="248"/>
      <c r="Z446" s="248"/>
      <c r="AA446" s="248"/>
      <c r="AB446" s="219">
        <v>0</v>
      </c>
      <c r="AC446" s="219">
        <v>0</v>
      </c>
      <c r="AD446" s="219">
        <v>0</v>
      </c>
      <c r="AE446" s="219">
        <v>0</v>
      </c>
      <c r="AF446" s="219">
        <v>0</v>
      </c>
      <c r="AG446" s="219">
        <v>0</v>
      </c>
      <c r="AH446" s="219">
        <v>0</v>
      </c>
      <c r="AI446" s="219">
        <v>0</v>
      </c>
      <c r="AJ446" s="219">
        <v>0</v>
      </c>
      <c r="AK446" s="219">
        <v>0</v>
      </c>
      <c r="AL446" s="219">
        <v>0</v>
      </c>
      <c r="AM446" s="219">
        <v>0</v>
      </c>
      <c r="AN446" s="219">
        <v>0</v>
      </c>
      <c r="AO446" s="219">
        <v>0</v>
      </c>
      <c r="AP446" s="219">
        <v>0</v>
      </c>
      <c r="AQ446" s="219">
        <v>0</v>
      </c>
      <c r="AR446" s="219">
        <v>0</v>
      </c>
      <c r="AS446" s="219">
        <v>0</v>
      </c>
      <c r="AT446" s="219">
        <v>0</v>
      </c>
      <c r="AU446" s="219">
        <v>0</v>
      </c>
      <c r="AV446" s="219">
        <v>0</v>
      </c>
      <c r="AW446" s="219">
        <v>0</v>
      </c>
      <c r="AX446" s="219">
        <v>0</v>
      </c>
      <c r="AY446" s="219">
        <v>0</v>
      </c>
      <c r="AZ446" s="219">
        <v>0</v>
      </c>
      <c r="BA446" s="219">
        <v>0</v>
      </c>
      <c r="BB446" s="219">
        <v>0</v>
      </c>
      <c r="BC446" s="219">
        <v>0</v>
      </c>
      <c r="BD446" s="219">
        <v>0</v>
      </c>
      <c r="BE446" s="219">
        <v>0</v>
      </c>
      <c r="BF446" s="219">
        <v>0</v>
      </c>
      <c r="BG446" s="219">
        <v>0</v>
      </c>
      <c r="BH446" s="219">
        <v>0</v>
      </c>
      <c r="BI446" s="219">
        <v>0</v>
      </c>
      <c r="BJ446" s="219">
        <v>0</v>
      </c>
      <c r="BK446" s="219">
        <v>0</v>
      </c>
      <c r="BL446" s="219">
        <v>0</v>
      </c>
      <c r="BM446" s="219">
        <v>0</v>
      </c>
      <c r="BN446" s="219">
        <v>0</v>
      </c>
      <c r="BO446" s="219">
        <v>0</v>
      </c>
      <c r="BP446" s="219">
        <v>0</v>
      </c>
      <c r="BQ446" s="219">
        <v>0</v>
      </c>
      <c r="BR446" s="219">
        <v>0</v>
      </c>
      <c r="BS446" s="219">
        <v>0</v>
      </c>
      <c r="BT446" s="219">
        <v>0</v>
      </c>
      <c r="BU446" s="219">
        <v>0</v>
      </c>
      <c r="BV446" s="219">
        <v>0</v>
      </c>
      <c r="BW446" s="219">
        <v>0</v>
      </c>
      <c r="BX446" s="219">
        <v>0</v>
      </c>
      <c r="BY446" s="219">
        <v>0</v>
      </c>
      <c r="BZ446" s="219">
        <v>0</v>
      </c>
      <c r="CA446" s="219">
        <v>0</v>
      </c>
      <c r="CB446" s="219">
        <v>0</v>
      </c>
      <c r="CC446" s="219">
        <v>0</v>
      </c>
      <c r="CD446" s="219">
        <v>0</v>
      </c>
      <c r="CE446" s="219">
        <v>0</v>
      </c>
      <c r="CF446" s="219">
        <v>0</v>
      </c>
      <c r="CG446" s="219">
        <v>0</v>
      </c>
      <c r="CH446" s="219">
        <v>0</v>
      </c>
      <c r="CI446" s="219">
        <v>0</v>
      </c>
      <c r="CJ446" s="219">
        <v>0</v>
      </c>
      <c r="CK446" s="219">
        <v>0</v>
      </c>
      <c r="CL446" s="219">
        <v>0</v>
      </c>
      <c r="CM446" s="219">
        <v>0</v>
      </c>
      <c r="CN446" s="219">
        <v>0</v>
      </c>
    </row>
    <row r="447" spans="1:92" x14ac:dyDescent="0.2">
      <c r="A447" s="224" t="s">
        <v>724</v>
      </c>
      <c r="B447" s="248"/>
      <c r="C447" s="248"/>
      <c r="D447" s="248"/>
      <c r="E447" s="248"/>
      <c r="F447" s="248"/>
      <c r="G447" s="248"/>
      <c r="H447" s="248"/>
      <c r="I447" s="248"/>
      <c r="J447" s="248"/>
      <c r="K447" s="248"/>
      <c r="L447" s="248"/>
      <c r="M447" s="248"/>
      <c r="N447" s="248"/>
      <c r="O447" s="248"/>
      <c r="P447" s="248"/>
      <c r="Q447" s="248"/>
      <c r="R447" s="248"/>
      <c r="S447" s="248"/>
      <c r="T447" s="248"/>
      <c r="U447" s="248"/>
      <c r="V447" s="248"/>
      <c r="W447" s="248"/>
      <c r="X447" s="248"/>
      <c r="Y447" s="248"/>
      <c r="Z447" s="248"/>
      <c r="AA447" s="248"/>
      <c r="AB447" s="219">
        <v>1086741715.9091201</v>
      </c>
      <c r="AC447" s="219">
        <v>1096000455.2765601</v>
      </c>
      <c r="AD447" s="219">
        <v>1105880745.9237299</v>
      </c>
      <c r="AE447" s="219">
        <v>1114637583.9340999</v>
      </c>
      <c r="AF447" s="219">
        <v>1122927114.34813</v>
      </c>
      <c r="AG447" s="219">
        <v>1131623850.72419</v>
      </c>
      <c r="AH447" s="219">
        <v>1139213818.0411501</v>
      </c>
      <c r="AI447" s="219">
        <v>1145134598.0176101</v>
      </c>
      <c r="AJ447" s="219">
        <v>1149722642.62837</v>
      </c>
      <c r="AK447" s="219">
        <v>1155299544.4874201</v>
      </c>
      <c r="AL447" s="219">
        <v>1160694012.6693499</v>
      </c>
      <c r="AM447" s="219">
        <v>1173921580.5523601</v>
      </c>
      <c r="AN447" s="219">
        <v>1173921580.5523601</v>
      </c>
      <c r="AO447" s="219">
        <v>1186837638.1063299</v>
      </c>
      <c r="AP447" s="219">
        <v>1199126450.96068</v>
      </c>
      <c r="AQ447" s="219">
        <v>1211487663.5892999</v>
      </c>
      <c r="AR447" s="219">
        <v>1221788121.54128</v>
      </c>
      <c r="AS447" s="219">
        <v>1232080618.48915</v>
      </c>
      <c r="AT447" s="219">
        <v>1242445675.3808899</v>
      </c>
      <c r="AU447" s="219">
        <v>1252309287.5318</v>
      </c>
      <c r="AV447" s="219">
        <v>1262179189.1161201</v>
      </c>
      <c r="AW447" s="219">
        <v>1272109686.1877401</v>
      </c>
      <c r="AX447" s="219">
        <v>1281669369.16239</v>
      </c>
      <c r="AY447" s="219">
        <v>1291223295.78918</v>
      </c>
      <c r="AZ447" s="219">
        <v>1306946059.21434</v>
      </c>
      <c r="BA447" s="219">
        <v>1306946059.21434</v>
      </c>
      <c r="BB447" s="219">
        <v>1314364887.79177</v>
      </c>
      <c r="BC447" s="219">
        <v>1321764141.8113</v>
      </c>
      <c r="BD447" s="219">
        <v>1329116539.5439501</v>
      </c>
      <c r="BE447" s="219">
        <v>1336360700.1721799</v>
      </c>
      <c r="BF447" s="219">
        <v>1343547132.4655499</v>
      </c>
      <c r="BG447" s="219">
        <v>1350685029.2811401</v>
      </c>
      <c r="BH447" s="219">
        <v>1357748809.9198699</v>
      </c>
      <c r="BI447" s="219">
        <v>1364773919.6826701</v>
      </c>
      <c r="BJ447" s="219">
        <v>1371741841.2949901</v>
      </c>
      <c r="BK447" s="219">
        <v>1378603850.41293</v>
      </c>
      <c r="BL447" s="219">
        <v>1385413161.9324701</v>
      </c>
      <c r="BM447" s="219">
        <v>1396191654.2876201</v>
      </c>
      <c r="BN447" s="219">
        <v>1396191654.2876201</v>
      </c>
      <c r="BO447" s="219">
        <v>1400697901.2332101</v>
      </c>
      <c r="BP447" s="219">
        <v>1405247416.6814799</v>
      </c>
      <c r="BQ447" s="219">
        <v>1409807816.0283899</v>
      </c>
      <c r="BR447" s="219">
        <v>1414371099.2853501</v>
      </c>
      <c r="BS447" s="219">
        <v>1418940420.3099301</v>
      </c>
      <c r="BT447" s="219">
        <v>1423519625.2674699</v>
      </c>
      <c r="BU447" s="219">
        <v>1428143945.23827</v>
      </c>
      <c r="BV447" s="219">
        <v>1432794221.4152901</v>
      </c>
      <c r="BW447" s="219">
        <v>1437446453.8101399</v>
      </c>
      <c r="BX447" s="219">
        <v>1442106334.7421401</v>
      </c>
      <c r="BY447" s="219">
        <v>1446778248.8383701</v>
      </c>
      <c r="BZ447" s="219">
        <v>1453770567.9577401</v>
      </c>
      <c r="CA447" s="219">
        <v>1453770567.9577401</v>
      </c>
      <c r="CB447" s="219">
        <v>1456679469.6118</v>
      </c>
      <c r="CC447" s="219">
        <v>1459631943.46926</v>
      </c>
      <c r="CD447" s="219">
        <v>1462595604.92609</v>
      </c>
      <c r="CE447" s="219">
        <v>1465562453.9937</v>
      </c>
      <c r="CF447" s="219">
        <v>1468535644.52967</v>
      </c>
      <c r="CG447" s="219">
        <v>1471519022.6993201</v>
      </c>
      <c r="CH447" s="219">
        <v>1474553553.04807</v>
      </c>
      <c r="CI447" s="219">
        <v>1477613542.9802401</v>
      </c>
      <c r="CJ447" s="219">
        <v>1480674992.5074201</v>
      </c>
      <c r="CK447" s="219">
        <v>1483743593.9489501</v>
      </c>
      <c r="CL447" s="219">
        <v>1486823731.93189</v>
      </c>
      <c r="CM447" s="219">
        <v>1491561011.17611</v>
      </c>
      <c r="CN447" s="219">
        <v>1491561011.17611</v>
      </c>
    </row>
    <row r="448" spans="1:92" x14ac:dyDescent="0.2">
      <c r="A448" s="224" t="s">
        <v>725</v>
      </c>
      <c r="B448" s="248"/>
      <c r="C448" s="248"/>
      <c r="D448" s="248"/>
      <c r="E448" s="248"/>
      <c r="F448" s="248"/>
      <c r="G448" s="248"/>
      <c r="H448" s="248"/>
      <c r="I448" s="248"/>
      <c r="J448" s="248"/>
      <c r="K448" s="248"/>
      <c r="L448" s="248"/>
      <c r="M448" s="248"/>
      <c r="N448" s="248"/>
      <c r="O448" s="248"/>
      <c r="P448" s="248"/>
      <c r="Q448" s="248"/>
      <c r="R448" s="248"/>
      <c r="S448" s="248"/>
      <c r="T448" s="248"/>
      <c r="U448" s="248"/>
      <c r="V448" s="248"/>
      <c r="W448" s="248"/>
      <c r="X448" s="248"/>
      <c r="Y448" s="248"/>
      <c r="Z448" s="248"/>
      <c r="AA448" s="248"/>
      <c r="AB448" s="219">
        <v>0</v>
      </c>
      <c r="AC448" s="219">
        <v>0</v>
      </c>
      <c r="AD448" s="219">
        <v>0</v>
      </c>
      <c r="AE448" s="219">
        <v>0</v>
      </c>
      <c r="AF448" s="219">
        <v>0</v>
      </c>
      <c r="AG448" s="219">
        <v>0</v>
      </c>
      <c r="AH448" s="219">
        <v>0</v>
      </c>
      <c r="AI448" s="219">
        <v>0</v>
      </c>
      <c r="AJ448" s="219">
        <v>0</v>
      </c>
      <c r="AK448" s="219">
        <v>0</v>
      </c>
      <c r="AL448" s="219">
        <v>0</v>
      </c>
      <c r="AM448" s="219">
        <v>0</v>
      </c>
      <c r="AN448" s="219">
        <v>0</v>
      </c>
      <c r="AO448" s="219">
        <v>0</v>
      </c>
      <c r="AP448" s="219">
        <v>0</v>
      </c>
      <c r="AQ448" s="219">
        <v>0</v>
      </c>
      <c r="AR448" s="219">
        <v>0</v>
      </c>
      <c r="AS448" s="219">
        <v>0</v>
      </c>
      <c r="AT448" s="219">
        <v>0</v>
      </c>
      <c r="AU448" s="219">
        <v>0</v>
      </c>
      <c r="AV448" s="219">
        <v>0</v>
      </c>
      <c r="AW448" s="219">
        <v>0</v>
      </c>
      <c r="AX448" s="219">
        <v>0</v>
      </c>
      <c r="AY448" s="219">
        <v>0</v>
      </c>
      <c r="AZ448" s="219">
        <v>0</v>
      </c>
      <c r="BA448" s="219">
        <v>0</v>
      </c>
      <c r="BB448" s="219">
        <v>0</v>
      </c>
      <c r="BC448" s="219">
        <v>0</v>
      </c>
      <c r="BD448" s="219">
        <v>0</v>
      </c>
      <c r="BE448" s="219">
        <v>0</v>
      </c>
      <c r="BF448" s="219">
        <v>0</v>
      </c>
      <c r="BG448" s="219">
        <v>0</v>
      </c>
      <c r="BH448" s="219">
        <v>0</v>
      </c>
      <c r="BI448" s="219">
        <v>0</v>
      </c>
      <c r="BJ448" s="219">
        <v>0</v>
      </c>
      <c r="BK448" s="219">
        <v>0</v>
      </c>
      <c r="BL448" s="219">
        <v>0</v>
      </c>
      <c r="BM448" s="219">
        <v>0</v>
      </c>
      <c r="BN448" s="219">
        <v>0</v>
      </c>
      <c r="BO448" s="219">
        <v>0</v>
      </c>
      <c r="BP448" s="219">
        <v>0</v>
      </c>
      <c r="BQ448" s="219">
        <v>0</v>
      </c>
      <c r="BR448" s="219">
        <v>0</v>
      </c>
      <c r="BS448" s="219">
        <v>0</v>
      </c>
      <c r="BT448" s="219">
        <v>0</v>
      </c>
      <c r="BU448" s="219">
        <v>0</v>
      </c>
      <c r="BV448" s="219">
        <v>0</v>
      </c>
      <c r="BW448" s="219">
        <v>0</v>
      </c>
      <c r="BX448" s="219">
        <v>0</v>
      </c>
      <c r="BY448" s="219">
        <v>0</v>
      </c>
      <c r="BZ448" s="219">
        <v>0</v>
      </c>
      <c r="CA448" s="219">
        <v>0</v>
      </c>
      <c r="CB448" s="219">
        <v>0</v>
      </c>
      <c r="CC448" s="219">
        <v>0</v>
      </c>
      <c r="CD448" s="219">
        <v>0</v>
      </c>
      <c r="CE448" s="219">
        <v>0</v>
      </c>
      <c r="CF448" s="219">
        <v>0</v>
      </c>
      <c r="CG448" s="219">
        <v>0</v>
      </c>
      <c r="CH448" s="219">
        <v>0</v>
      </c>
      <c r="CI448" s="219">
        <v>0</v>
      </c>
      <c r="CJ448" s="219">
        <v>0</v>
      </c>
      <c r="CK448" s="219">
        <v>0</v>
      </c>
      <c r="CL448" s="219">
        <v>0</v>
      </c>
      <c r="CM448" s="219">
        <v>0</v>
      </c>
      <c r="CN448" s="219">
        <v>0</v>
      </c>
    </row>
    <row r="449" spans="1:92" x14ac:dyDescent="0.2">
      <c r="A449" s="224" t="s">
        <v>726</v>
      </c>
      <c r="B449" s="248"/>
      <c r="C449" s="248"/>
      <c r="D449" s="248"/>
      <c r="E449" s="248"/>
      <c r="F449" s="248"/>
      <c r="G449" s="248"/>
      <c r="H449" s="248"/>
      <c r="I449" s="248"/>
      <c r="J449" s="248"/>
      <c r="K449" s="248"/>
      <c r="L449" s="248"/>
      <c r="M449" s="248"/>
      <c r="N449" s="248"/>
      <c r="O449" s="248"/>
      <c r="P449" s="248"/>
      <c r="Q449" s="248"/>
      <c r="R449" s="248"/>
      <c r="S449" s="248"/>
      <c r="T449" s="248"/>
      <c r="U449" s="248"/>
      <c r="V449" s="248"/>
      <c r="W449" s="248"/>
      <c r="X449" s="248"/>
      <c r="Y449" s="248"/>
      <c r="Z449" s="248"/>
      <c r="AA449" s="248"/>
      <c r="AB449" s="219">
        <v>22673328395.4412</v>
      </c>
      <c r="AC449" s="219">
        <v>22809622272.630901</v>
      </c>
      <c r="AD449" s="219">
        <v>22979898458.299702</v>
      </c>
      <c r="AE449" s="219">
        <v>23154869665.9678</v>
      </c>
      <c r="AF449" s="219">
        <v>23340096229.725601</v>
      </c>
      <c r="AG449" s="219">
        <v>23526697452.9916</v>
      </c>
      <c r="AH449" s="219">
        <v>23695877721.274601</v>
      </c>
      <c r="AI449" s="219">
        <v>23859568716.936798</v>
      </c>
      <c r="AJ449" s="219">
        <v>24015903302.438301</v>
      </c>
      <c r="AK449" s="219">
        <v>24169091220.105999</v>
      </c>
      <c r="AL449" s="219">
        <v>24318470372.91</v>
      </c>
      <c r="AM449" s="219">
        <v>24508738977.272999</v>
      </c>
      <c r="AN449" s="219">
        <v>24508738977.272999</v>
      </c>
      <c r="AO449" s="219">
        <v>24704890131.285198</v>
      </c>
      <c r="AP449" s="219">
        <v>24909177387.108101</v>
      </c>
      <c r="AQ449" s="219">
        <v>25112834170.452999</v>
      </c>
      <c r="AR449" s="219">
        <v>25277951818.778</v>
      </c>
      <c r="AS449" s="219">
        <v>25436269368.889099</v>
      </c>
      <c r="AT449" s="219">
        <v>25602310823.632</v>
      </c>
      <c r="AU449" s="219">
        <v>25760075619.242901</v>
      </c>
      <c r="AV449" s="219">
        <v>25915833929.829399</v>
      </c>
      <c r="AW449" s="219">
        <v>26077612771.1348</v>
      </c>
      <c r="AX449" s="219">
        <v>26243684974.7052</v>
      </c>
      <c r="AY449" s="219">
        <v>26413838556.500999</v>
      </c>
      <c r="AZ449" s="219">
        <v>26641631148.5424</v>
      </c>
      <c r="BA449" s="219">
        <v>26641631148.5424</v>
      </c>
      <c r="BB449" s="219">
        <v>26831007125.544998</v>
      </c>
      <c r="BC449" s="219">
        <v>27003908622.327099</v>
      </c>
      <c r="BD449" s="219">
        <v>27185981252.9916</v>
      </c>
      <c r="BE449" s="219">
        <v>27364521564.587898</v>
      </c>
      <c r="BF449" s="219">
        <v>27544468052.197601</v>
      </c>
      <c r="BG449" s="219">
        <v>27734521678.110699</v>
      </c>
      <c r="BH449" s="219">
        <v>27902020489.029099</v>
      </c>
      <c r="BI449" s="219">
        <v>28071320460.815498</v>
      </c>
      <c r="BJ449" s="219">
        <v>28254352294.001099</v>
      </c>
      <c r="BK449" s="219">
        <v>28431635523.650101</v>
      </c>
      <c r="BL449" s="219">
        <v>28600026152.058601</v>
      </c>
      <c r="BM449" s="219">
        <v>28877113356.050499</v>
      </c>
      <c r="BN449" s="219">
        <v>28877113356.050499</v>
      </c>
      <c r="BO449" s="219">
        <v>29094970817.001701</v>
      </c>
      <c r="BP449" s="219">
        <v>29310041442.639099</v>
      </c>
      <c r="BQ449" s="219">
        <v>29531100140.970901</v>
      </c>
      <c r="BR449" s="219">
        <v>29730737097.133499</v>
      </c>
      <c r="BS449" s="219">
        <v>29931311038.901299</v>
      </c>
      <c r="BT449" s="219">
        <v>30166390242.816002</v>
      </c>
      <c r="BU449" s="219">
        <v>30400519629.445999</v>
      </c>
      <c r="BV449" s="219">
        <v>30637913787.870602</v>
      </c>
      <c r="BW449" s="219">
        <v>30880658706.359001</v>
      </c>
      <c r="BX449" s="219">
        <v>31111481045.2076</v>
      </c>
      <c r="BY449" s="219">
        <v>31344386581.307201</v>
      </c>
      <c r="BZ449" s="219">
        <v>31608963007.859798</v>
      </c>
      <c r="CA449" s="219">
        <v>31608963007.859798</v>
      </c>
      <c r="CB449" s="219">
        <v>31759394298.879902</v>
      </c>
      <c r="CC449" s="219">
        <v>31908247661.086601</v>
      </c>
      <c r="CD449" s="219">
        <v>32061021116.115299</v>
      </c>
      <c r="CE449" s="219">
        <v>32208462989.313202</v>
      </c>
      <c r="CF449" s="219">
        <v>32357438281.264999</v>
      </c>
      <c r="CG449" s="219">
        <v>32537589360.739601</v>
      </c>
      <c r="CH449" s="219">
        <v>32693948954.075699</v>
      </c>
      <c r="CI449" s="219">
        <v>32842020510.767101</v>
      </c>
      <c r="CJ449" s="219">
        <v>32993852549.7878</v>
      </c>
      <c r="CK449" s="219">
        <v>33144446265.998001</v>
      </c>
      <c r="CL449" s="219">
        <v>33295224385.859699</v>
      </c>
      <c r="CM449" s="219">
        <v>33472646149.220402</v>
      </c>
      <c r="CN449" s="219">
        <v>33472646149.220402</v>
      </c>
    </row>
    <row r="450" spans="1:92" x14ac:dyDescent="0.2">
      <c r="A450" s="224" t="s">
        <v>727</v>
      </c>
      <c r="B450" s="248"/>
      <c r="C450" s="248"/>
      <c r="D450" s="248"/>
      <c r="E450" s="248"/>
      <c r="F450" s="248"/>
      <c r="G450" s="248"/>
      <c r="H450" s="248"/>
      <c r="I450" s="248"/>
      <c r="J450" s="248"/>
      <c r="K450" s="248"/>
      <c r="L450" s="248"/>
      <c r="M450" s="248"/>
      <c r="N450" s="248"/>
      <c r="O450" s="248"/>
      <c r="P450" s="248"/>
      <c r="Q450" s="248"/>
      <c r="R450" s="248"/>
      <c r="S450" s="248"/>
      <c r="T450" s="248"/>
      <c r="U450" s="248"/>
      <c r="V450" s="248"/>
      <c r="W450" s="248"/>
      <c r="X450" s="248"/>
      <c r="Y450" s="248"/>
      <c r="Z450" s="248"/>
      <c r="AA450" s="248"/>
      <c r="AB450" s="219">
        <v>23150528331.038898</v>
      </c>
      <c r="AC450" s="219">
        <v>23288464806.1007</v>
      </c>
      <c r="AD450" s="219">
        <v>23460274417.0896</v>
      </c>
      <c r="AE450" s="219">
        <v>23636665999.909599</v>
      </c>
      <c r="AF450" s="219">
        <v>23823298049.963001</v>
      </c>
      <c r="AG450" s="219">
        <v>24011136013.750301</v>
      </c>
      <c r="AH450" s="219">
        <v>24181201120.8311</v>
      </c>
      <c r="AI450" s="219">
        <v>24346629979.833801</v>
      </c>
      <c r="AJ450" s="219">
        <v>24504379208.9963</v>
      </c>
      <c r="AK450" s="219">
        <v>24659060896.5942</v>
      </c>
      <c r="AL450" s="219">
        <v>24809579715.232101</v>
      </c>
      <c r="AM450" s="219">
        <v>25001390836.490799</v>
      </c>
      <c r="AN450" s="219">
        <v>25001390836.490799</v>
      </c>
      <c r="AO450" s="219">
        <v>25198843223.136902</v>
      </c>
      <c r="AP450" s="219">
        <v>25404432277.395599</v>
      </c>
      <c r="AQ450" s="219">
        <v>25611230127.534901</v>
      </c>
      <c r="AR450" s="219">
        <v>25779489153.426201</v>
      </c>
      <c r="AS450" s="219">
        <v>25940949916.267101</v>
      </c>
      <c r="AT450" s="219">
        <v>26110156610.468899</v>
      </c>
      <c r="AU450" s="219">
        <v>26271064610.640499</v>
      </c>
      <c r="AV450" s="219">
        <v>26429967142.607899</v>
      </c>
      <c r="AW450" s="219">
        <v>26594890777.7374</v>
      </c>
      <c r="AX450" s="219">
        <v>26764108216.4711</v>
      </c>
      <c r="AY450" s="219">
        <v>26937408914.0392</v>
      </c>
      <c r="AZ450" s="219">
        <v>27171918044.935501</v>
      </c>
      <c r="BA450" s="219">
        <v>27171918044.935501</v>
      </c>
      <c r="BB450" s="219">
        <v>27367371195.276798</v>
      </c>
      <c r="BC450" s="219">
        <v>27546383853.660999</v>
      </c>
      <c r="BD450" s="219">
        <v>27734602456.033699</v>
      </c>
      <c r="BE450" s="219">
        <v>27917484212.543301</v>
      </c>
      <c r="BF450" s="219">
        <v>28101809006.137199</v>
      </c>
      <c r="BG450" s="219">
        <v>28296808639.234501</v>
      </c>
      <c r="BH450" s="219">
        <v>28469266459.336201</v>
      </c>
      <c r="BI450" s="219">
        <v>28643560570.7845</v>
      </c>
      <c r="BJ450" s="219">
        <v>28831621250.822399</v>
      </c>
      <c r="BK450" s="219">
        <v>29013967991.125599</v>
      </c>
      <c r="BL450" s="219">
        <v>29187459355.168701</v>
      </c>
      <c r="BM450" s="219">
        <v>29469717899.0984</v>
      </c>
      <c r="BN450" s="219">
        <v>29469717899.0984</v>
      </c>
      <c r="BO450" s="219">
        <v>29689216346.449402</v>
      </c>
      <c r="BP450" s="219">
        <v>29905928353.248402</v>
      </c>
      <c r="BQ450" s="219">
        <v>30128630351.123699</v>
      </c>
      <c r="BR450" s="219">
        <v>30329912260.540501</v>
      </c>
      <c r="BS450" s="219">
        <v>30532135384.3965</v>
      </c>
      <c r="BT450" s="219">
        <v>30768901906.871201</v>
      </c>
      <c r="BU450" s="219">
        <v>31004186097.3055</v>
      </c>
      <c r="BV450" s="219">
        <v>31242737650.996101</v>
      </c>
      <c r="BW450" s="219">
        <v>31486641894.552101</v>
      </c>
      <c r="BX450" s="219">
        <v>31718625487.828899</v>
      </c>
      <c r="BY450" s="219">
        <v>31952696876.062</v>
      </c>
      <c r="BZ450" s="219">
        <v>32218476934.558601</v>
      </c>
      <c r="CA450" s="219">
        <v>32218476934.558601</v>
      </c>
      <c r="CB450" s="219">
        <v>32370080916.893799</v>
      </c>
      <c r="CC450" s="219">
        <v>32520107374.981602</v>
      </c>
      <c r="CD450" s="219">
        <v>32683518889.3601</v>
      </c>
      <c r="CE450" s="219">
        <v>32841954939.9744</v>
      </c>
      <c r="CF450" s="219">
        <v>33002283166.909801</v>
      </c>
      <c r="CG450" s="219">
        <v>33194180694.249802</v>
      </c>
      <c r="CH450" s="219">
        <v>33362604650.959999</v>
      </c>
      <c r="CI450" s="219">
        <v>33523097650.2868</v>
      </c>
      <c r="CJ450" s="219">
        <v>33687707533.0028</v>
      </c>
      <c r="CK450" s="219">
        <v>33851435493.516201</v>
      </c>
      <c r="CL450" s="219">
        <v>34015706993.341301</v>
      </c>
      <c r="CM450" s="219">
        <v>34207015283.969398</v>
      </c>
      <c r="CN450" s="219">
        <v>34207015283.969398</v>
      </c>
    </row>
    <row r="451" spans="1:92" x14ac:dyDescent="0.2">
      <c r="A451" s="224" t="s">
        <v>728</v>
      </c>
      <c r="B451" s="248"/>
      <c r="C451" s="248"/>
      <c r="D451" s="248"/>
      <c r="E451" s="248"/>
      <c r="F451" s="248"/>
      <c r="G451" s="248"/>
      <c r="H451" s="248"/>
      <c r="I451" s="248"/>
      <c r="J451" s="248"/>
      <c r="K451" s="248"/>
      <c r="L451" s="248"/>
      <c r="M451" s="248"/>
      <c r="N451" s="248"/>
      <c r="O451" s="248"/>
      <c r="P451" s="248"/>
      <c r="Q451" s="248"/>
      <c r="R451" s="248"/>
      <c r="S451" s="248"/>
      <c r="T451" s="248"/>
      <c r="U451" s="248"/>
      <c r="V451" s="248"/>
      <c r="W451" s="248"/>
      <c r="X451" s="248"/>
      <c r="Y451" s="248"/>
      <c r="Z451" s="248"/>
      <c r="AA451" s="248"/>
      <c r="AB451" s="219">
        <v>-477199935.59773201</v>
      </c>
      <c r="AC451" s="219">
        <v>-478842533.46983701</v>
      </c>
      <c r="AD451" s="219">
        <v>-480375958.789877</v>
      </c>
      <c r="AE451" s="219">
        <v>-481796333.941787</v>
      </c>
      <c r="AF451" s="219">
        <v>-483201820.23746097</v>
      </c>
      <c r="AG451" s="219">
        <v>-484438560.75864601</v>
      </c>
      <c r="AH451" s="219">
        <v>-485323399.55654299</v>
      </c>
      <c r="AI451" s="219">
        <v>-487061262.897066</v>
      </c>
      <c r="AJ451" s="219">
        <v>-488475906.55801398</v>
      </c>
      <c r="AK451" s="219">
        <v>-489969676.48826498</v>
      </c>
      <c r="AL451" s="219">
        <v>-491109342.32209599</v>
      </c>
      <c r="AM451" s="219">
        <v>-492651859.21780002</v>
      </c>
      <c r="AN451" s="219">
        <v>-492651859.21780002</v>
      </c>
      <c r="AO451" s="219">
        <v>-493953091.85171098</v>
      </c>
      <c r="AP451" s="219">
        <v>-495254890.28754401</v>
      </c>
      <c r="AQ451" s="219">
        <v>-498395957.08187598</v>
      </c>
      <c r="AR451" s="219">
        <v>-501537334.64818799</v>
      </c>
      <c r="AS451" s="219">
        <v>-504680547.37794697</v>
      </c>
      <c r="AT451" s="219">
        <v>-507845786.83685499</v>
      </c>
      <c r="AU451" s="219">
        <v>-510988991.39764899</v>
      </c>
      <c r="AV451" s="219">
        <v>-514133212.77842599</v>
      </c>
      <c r="AW451" s="219">
        <v>-517278006.60259199</v>
      </c>
      <c r="AX451" s="219">
        <v>-520423241.76587898</v>
      </c>
      <c r="AY451" s="219">
        <v>-523570357.53813702</v>
      </c>
      <c r="AZ451" s="219">
        <v>-530286896.39306402</v>
      </c>
      <c r="BA451" s="219">
        <v>-530286896.39306402</v>
      </c>
      <c r="BB451" s="219">
        <v>-536364069.731812</v>
      </c>
      <c r="BC451" s="219">
        <v>-542475231.33397102</v>
      </c>
      <c r="BD451" s="219">
        <v>-548621203.04213798</v>
      </c>
      <c r="BE451" s="219">
        <v>-552962647.95537198</v>
      </c>
      <c r="BF451" s="219">
        <v>-557340953.93957198</v>
      </c>
      <c r="BG451" s="219">
        <v>-562286961.12380505</v>
      </c>
      <c r="BH451" s="219">
        <v>-567245970.30712295</v>
      </c>
      <c r="BI451" s="219">
        <v>-572240109.96904194</v>
      </c>
      <c r="BJ451" s="219">
        <v>-577268956.82127404</v>
      </c>
      <c r="BK451" s="219">
        <v>-582332467.47551405</v>
      </c>
      <c r="BL451" s="219">
        <v>-587433203.11015105</v>
      </c>
      <c r="BM451" s="219">
        <v>-592604543.04786694</v>
      </c>
      <c r="BN451" s="219">
        <v>-592604543.04786694</v>
      </c>
      <c r="BO451" s="219">
        <v>-594245529.44774497</v>
      </c>
      <c r="BP451" s="219">
        <v>-595886910.60929298</v>
      </c>
      <c r="BQ451" s="219">
        <v>-597530210.15282702</v>
      </c>
      <c r="BR451" s="219">
        <v>-599175163.40703106</v>
      </c>
      <c r="BS451" s="219">
        <v>-600824345.495134</v>
      </c>
      <c r="BT451" s="219">
        <v>-602511664.05520201</v>
      </c>
      <c r="BU451" s="219">
        <v>-603666467.85958099</v>
      </c>
      <c r="BV451" s="219">
        <v>-604823863.12557006</v>
      </c>
      <c r="BW451" s="219">
        <v>-605983188.19308197</v>
      </c>
      <c r="BX451" s="219">
        <v>-607144442.62132704</v>
      </c>
      <c r="BY451" s="219">
        <v>-608310294.75485504</v>
      </c>
      <c r="BZ451" s="219">
        <v>-609513926.69875097</v>
      </c>
      <c r="CA451" s="219">
        <v>-609513926.69875097</v>
      </c>
      <c r="CB451" s="219">
        <v>-610686618.01387703</v>
      </c>
      <c r="CC451" s="219">
        <v>-611859713.89501905</v>
      </c>
      <c r="CD451" s="219">
        <v>-622497773.24484205</v>
      </c>
      <c r="CE451" s="219">
        <v>-633491950.66118896</v>
      </c>
      <c r="CF451" s="219">
        <v>-644844885.64478195</v>
      </c>
      <c r="CG451" s="219">
        <v>-656591333.51023102</v>
      </c>
      <c r="CH451" s="219">
        <v>-668655696.88425899</v>
      </c>
      <c r="CI451" s="219">
        <v>-681077139.51975799</v>
      </c>
      <c r="CJ451" s="219">
        <v>-693854983.21496999</v>
      </c>
      <c r="CK451" s="219">
        <v>-706989227.51816702</v>
      </c>
      <c r="CL451" s="219">
        <v>-720482607.48155403</v>
      </c>
      <c r="CM451" s="219">
        <v>-734369134.74899101</v>
      </c>
      <c r="CN451" s="219">
        <v>-734369134.74899101</v>
      </c>
    </row>
    <row r="452" spans="1:92" x14ac:dyDescent="0.2">
      <c r="A452" s="224" t="s">
        <v>729</v>
      </c>
      <c r="B452" s="248"/>
      <c r="C452" s="248"/>
      <c r="D452" s="248"/>
      <c r="E452" s="248"/>
      <c r="F452" s="248"/>
      <c r="G452" s="248"/>
      <c r="H452" s="248"/>
      <c r="I452" s="248"/>
      <c r="J452" s="248"/>
      <c r="K452" s="248"/>
      <c r="L452" s="248"/>
      <c r="M452" s="248"/>
      <c r="N452" s="248"/>
      <c r="O452" s="248"/>
      <c r="P452" s="248"/>
      <c r="Q452" s="248"/>
      <c r="R452" s="248"/>
      <c r="S452" s="248"/>
      <c r="T452" s="248"/>
      <c r="U452" s="248"/>
      <c r="V452" s="248"/>
      <c r="W452" s="248"/>
      <c r="X452" s="248"/>
      <c r="Y452" s="248"/>
      <c r="Z452" s="248"/>
      <c r="AA452" s="248"/>
      <c r="AB452" s="219"/>
      <c r="AC452" s="219"/>
      <c r="AD452" s="219"/>
      <c r="AE452" s="219"/>
      <c r="AF452" s="219"/>
      <c r="AG452" s="219"/>
      <c r="AH452" s="219"/>
      <c r="AI452" s="219"/>
      <c r="AJ452" s="219"/>
      <c r="AK452" s="219"/>
      <c r="AL452" s="219"/>
      <c r="AM452" s="219"/>
      <c r="AN452" s="219"/>
      <c r="AO452" s="219"/>
      <c r="AP452" s="219"/>
      <c r="AQ452" s="219"/>
      <c r="AR452" s="219"/>
      <c r="AS452" s="219"/>
      <c r="AT452" s="219"/>
      <c r="AU452" s="219"/>
      <c r="AV452" s="219"/>
      <c r="AW452" s="219"/>
      <c r="AX452" s="219"/>
      <c r="AY452" s="219"/>
      <c r="AZ452" s="219"/>
      <c r="BA452" s="219"/>
      <c r="BB452" s="219"/>
      <c r="BC452" s="219"/>
      <c r="BD452" s="219"/>
      <c r="BE452" s="219"/>
      <c r="BF452" s="219"/>
      <c r="BG452" s="219"/>
      <c r="BH452" s="219"/>
      <c r="BI452" s="219"/>
      <c r="BJ452" s="219"/>
      <c r="BK452" s="219"/>
      <c r="BL452" s="219"/>
      <c r="BM452" s="219"/>
      <c r="BN452" s="219"/>
      <c r="BO452" s="219"/>
      <c r="BP452" s="219"/>
      <c r="BQ452" s="219"/>
      <c r="BR452" s="219"/>
      <c r="BS452" s="219"/>
      <c r="BT452" s="219"/>
      <c r="BU452" s="219"/>
      <c r="BV452" s="219"/>
      <c r="BW452" s="219"/>
      <c r="BX452" s="219"/>
      <c r="BY452" s="219"/>
      <c r="BZ452" s="219"/>
      <c r="CA452" s="219"/>
      <c r="CB452" s="219"/>
      <c r="CC452" s="219"/>
      <c r="CD452" s="219"/>
      <c r="CE452" s="219"/>
      <c r="CF452" s="219"/>
      <c r="CG452" s="219"/>
      <c r="CH452" s="219"/>
      <c r="CI452" s="219"/>
      <c r="CJ452" s="219"/>
      <c r="CK452" s="219"/>
      <c r="CL452" s="219"/>
      <c r="CM452" s="219"/>
      <c r="CN452" s="219"/>
    </row>
    <row r="453" spans="1:92" x14ac:dyDescent="0.2">
      <c r="A453" s="224" t="s">
        <v>730</v>
      </c>
      <c r="B453" s="248"/>
      <c r="C453" s="248"/>
      <c r="D453" s="248"/>
      <c r="E453" s="248"/>
      <c r="F453" s="248"/>
      <c r="G453" s="248"/>
      <c r="H453" s="248"/>
      <c r="I453" s="248"/>
      <c r="J453" s="248"/>
      <c r="K453" s="248"/>
      <c r="L453" s="248"/>
      <c r="M453" s="248"/>
      <c r="N453" s="248"/>
      <c r="O453" s="248"/>
      <c r="P453" s="248"/>
      <c r="Q453" s="248"/>
      <c r="R453" s="248"/>
      <c r="S453" s="248"/>
      <c r="T453" s="248"/>
      <c r="U453" s="248"/>
      <c r="V453" s="248"/>
      <c r="W453" s="248"/>
      <c r="X453" s="248"/>
      <c r="Y453" s="248"/>
      <c r="Z453" s="248"/>
      <c r="AA453" s="248"/>
      <c r="AB453" s="219">
        <v>0</v>
      </c>
      <c r="AC453" s="219">
        <v>0</v>
      </c>
      <c r="AD453" s="219">
        <v>0</v>
      </c>
      <c r="AE453" s="219">
        <v>0</v>
      </c>
      <c r="AF453" s="219">
        <v>0</v>
      </c>
      <c r="AG453" s="219">
        <v>0</v>
      </c>
      <c r="AH453" s="219">
        <v>0</v>
      </c>
      <c r="AI453" s="219">
        <v>0</v>
      </c>
      <c r="AJ453" s="219">
        <v>0</v>
      </c>
      <c r="AK453" s="219">
        <v>0</v>
      </c>
      <c r="AL453" s="219">
        <v>0</v>
      </c>
      <c r="AM453" s="219">
        <v>0</v>
      </c>
      <c r="AN453" s="219">
        <v>0</v>
      </c>
      <c r="AO453" s="219">
        <v>0</v>
      </c>
      <c r="AP453" s="219">
        <v>0</v>
      </c>
      <c r="AQ453" s="219">
        <v>0</v>
      </c>
      <c r="AR453" s="219">
        <v>0</v>
      </c>
      <c r="AS453" s="219">
        <v>0</v>
      </c>
      <c r="AT453" s="219">
        <v>0</v>
      </c>
      <c r="AU453" s="219">
        <v>0</v>
      </c>
      <c r="AV453" s="219">
        <v>0</v>
      </c>
      <c r="AW453" s="219">
        <v>0</v>
      </c>
      <c r="AX453" s="219">
        <v>0</v>
      </c>
      <c r="AY453" s="219">
        <v>0</v>
      </c>
      <c r="AZ453" s="219">
        <v>0</v>
      </c>
      <c r="BA453" s="219">
        <v>0</v>
      </c>
      <c r="BB453" s="219">
        <v>0</v>
      </c>
      <c r="BC453" s="219">
        <v>0</v>
      </c>
      <c r="BD453" s="219">
        <v>0</v>
      </c>
      <c r="BE453" s="219">
        <v>0</v>
      </c>
      <c r="BF453" s="219">
        <v>0</v>
      </c>
      <c r="BG453" s="219">
        <v>0</v>
      </c>
      <c r="BH453" s="219">
        <v>0</v>
      </c>
      <c r="BI453" s="219">
        <v>0</v>
      </c>
      <c r="BJ453" s="219">
        <v>0</v>
      </c>
      <c r="BK453" s="219">
        <v>0</v>
      </c>
      <c r="BL453" s="219">
        <v>0</v>
      </c>
      <c r="BM453" s="219">
        <v>0</v>
      </c>
      <c r="BN453" s="219">
        <v>0</v>
      </c>
      <c r="BO453" s="219">
        <v>0</v>
      </c>
      <c r="BP453" s="219">
        <v>0</v>
      </c>
      <c r="BQ453" s="219">
        <v>0</v>
      </c>
      <c r="BR453" s="219">
        <v>0</v>
      </c>
      <c r="BS453" s="219">
        <v>0</v>
      </c>
      <c r="BT453" s="219">
        <v>0</v>
      </c>
      <c r="BU453" s="219">
        <v>0</v>
      </c>
      <c r="BV453" s="219">
        <v>0</v>
      </c>
      <c r="BW453" s="219">
        <v>0</v>
      </c>
      <c r="BX453" s="219">
        <v>0</v>
      </c>
      <c r="BY453" s="219">
        <v>0</v>
      </c>
      <c r="BZ453" s="219">
        <v>0</v>
      </c>
      <c r="CA453" s="219">
        <v>0</v>
      </c>
      <c r="CB453" s="219">
        <v>0</v>
      </c>
      <c r="CC453" s="219">
        <v>0</v>
      </c>
      <c r="CD453" s="219">
        <v>0</v>
      </c>
      <c r="CE453" s="219">
        <v>0</v>
      </c>
      <c r="CF453" s="219">
        <v>0</v>
      </c>
      <c r="CG453" s="219">
        <v>0</v>
      </c>
      <c r="CH453" s="219">
        <v>0</v>
      </c>
      <c r="CI453" s="219">
        <v>0</v>
      </c>
      <c r="CJ453" s="219">
        <v>0</v>
      </c>
      <c r="CK453" s="219">
        <v>0</v>
      </c>
      <c r="CL453" s="219">
        <v>0</v>
      </c>
      <c r="CM453" s="219">
        <v>0</v>
      </c>
      <c r="CN453" s="219">
        <v>0</v>
      </c>
    </row>
    <row r="454" spans="1:92" x14ac:dyDescent="0.2">
      <c r="A454" s="224" t="s">
        <v>731</v>
      </c>
      <c r="B454" s="248"/>
      <c r="C454" s="248"/>
      <c r="D454" s="248"/>
      <c r="E454" s="248"/>
      <c r="F454" s="248"/>
      <c r="G454" s="248"/>
      <c r="H454" s="248"/>
      <c r="I454" s="248"/>
      <c r="J454" s="248"/>
      <c r="K454" s="248"/>
      <c r="L454" s="248"/>
      <c r="M454" s="248"/>
      <c r="N454" s="248"/>
      <c r="O454" s="248"/>
      <c r="P454" s="248"/>
      <c r="Q454" s="248"/>
      <c r="R454" s="248"/>
      <c r="S454" s="248"/>
      <c r="T454" s="248"/>
      <c r="U454" s="248"/>
      <c r="V454" s="248"/>
      <c r="W454" s="248"/>
      <c r="X454" s="248"/>
      <c r="Y454" s="248"/>
      <c r="Z454" s="248"/>
      <c r="AA454" s="248"/>
      <c r="AB454" s="219">
        <v>0</v>
      </c>
      <c r="AC454" s="219">
        <v>0</v>
      </c>
      <c r="AD454" s="219">
        <v>0</v>
      </c>
      <c r="AE454" s="219">
        <v>0</v>
      </c>
      <c r="AF454" s="219">
        <v>0</v>
      </c>
      <c r="AG454" s="219">
        <v>0</v>
      </c>
      <c r="AH454" s="219">
        <v>0</v>
      </c>
      <c r="AI454" s="219">
        <v>0</v>
      </c>
      <c r="AJ454" s="219">
        <v>0</v>
      </c>
      <c r="AK454" s="219">
        <v>0</v>
      </c>
      <c r="AL454" s="219">
        <v>0</v>
      </c>
      <c r="AM454" s="219">
        <v>0</v>
      </c>
      <c r="AN454" s="219">
        <v>0</v>
      </c>
      <c r="AO454" s="219">
        <v>0</v>
      </c>
      <c r="AP454" s="219">
        <v>0</v>
      </c>
      <c r="AQ454" s="219">
        <v>0</v>
      </c>
      <c r="AR454" s="219">
        <v>0</v>
      </c>
      <c r="AS454" s="219">
        <v>0</v>
      </c>
      <c r="AT454" s="219">
        <v>0</v>
      </c>
      <c r="AU454" s="219">
        <v>0</v>
      </c>
      <c r="AV454" s="219">
        <v>0</v>
      </c>
      <c r="AW454" s="219">
        <v>0</v>
      </c>
      <c r="AX454" s="219">
        <v>0</v>
      </c>
      <c r="AY454" s="219">
        <v>0</v>
      </c>
      <c r="AZ454" s="219">
        <v>0</v>
      </c>
      <c r="BA454" s="219">
        <v>0</v>
      </c>
      <c r="BB454" s="219">
        <v>0</v>
      </c>
      <c r="BC454" s="219">
        <v>0</v>
      </c>
      <c r="BD454" s="219">
        <v>0</v>
      </c>
      <c r="BE454" s="219">
        <v>0</v>
      </c>
      <c r="BF454" s="219">
        <v>0</v>
      </c>
      <c r="BG454" s="219">
        <v>0</v>
      </c>
      <c r="BH454" s="219">
        <v>0</v>
      </c>
      <c r="BI454" s="219">
        <v>0</v>
      </c>
      <c r="BJ454" s="219">
        <v>0</v>
      </c>
      <c r="BK454" s="219">
        <v>0</v>
      </c>
      <c r="BL454" s="219">
        <v>0</v>
      </c>
      <c r="BM454" s="219">
        <v>0</v>
      </c>
      <c r="BN454" s="219">
        <v>0</v>
      </c>
      <c r="BO454" s="219">
        <v>0</v>
      </c>
      <c r="BP454" s="219">
        <v>0</v>
      </c>
      <c r="BQ454" s="219">
        <v>0</v>
      </c>
      <c r="BR454" s="219">
        <v>0</v>
      </c>
      <c r="BS454" s="219">
        <v>0</v>
      </c>
      <c r="BT454" s="219">
        <v>0</v>
      </c>
      <c r="BU454" s="219">
        <v>0</v>
      </c>
      <c r="BV454" s="219">
        <v>0</v>
      </c>
      <c r="BW454" s="219">
        <v>0</v>
      </c>
      <c r="BX454" s="219">
        <v>0</v>
      </c>
      <c r="BY454" s="219">
        <v>0</v>
      </c>
      <c r="BZ454" s="219">
        <v>0</v>
      </c>
      <c r="CA454" s="219">
        <v>0</v>
      </c>
      <c r="CB454" s="219">
        <v>0</v>
      </c>
      <c r="CC454" s="219">
        <v>0</v>
      </c>
      <c r="CD454" s="219">
        <v>0</v>
      </c>
      <c r="CE454" s="219">
        <v>0</v>
      </c>
      <c r="CF454" s="219">
        <v>0</v>
      </c>
      <c r="CG454" s="219">
        <v>0</v>
      </c>
      <c r="CH454" s="219">
        <v>0</v>
      </c>
      <c r="CI454" s="219">
        <v>0</v>
      </c>
      <c r="CJ454" s="219">
        <v>0</v>
      </c>
      <c r="CK454" s="219">
        <v>0</v>
      </c>
      <c r="CL454" s="219">
        <v>0</v>
      </c>
      <c r="CM454" s="219">
        <v>0</v>
      </c>
      <c r="CN454" s="219">
        <v>0</v>
      </c>
    </row>
    <row r="455" spans="1:92" x14ac:dyDescent="0.2">
      <c r="A455" s="224" t="s">
        <v>732</v>
      </c>
      <c r="B455" s="248"/>
      <c r="C455" s="248"/>
      <c r="D455" s="248"/>
      <c r="E455" s="248"/>
      <c r="F455" s="248"/>
      <c r="G455" s="248"/>
      <c r="H455" s="248"/>
      <c r="I455" s="248"/>
      <c r="J455" s="248"/>
      <c r="K455" s="248"/>
      <c r="L455" s="248"/>
      <c r="M455" s="248"/>
      <c r="N455" s="248"/>
      <c r="O455" s="248"/>
      <c r="P455" s="248"/>
      <c r="Q455" s="248"/>
      <c r="R455" s="248"/>
      <c r="S455" s="248"/>
      <c r="T455" s="248"/>
      <c r="U455" s="248"/>
      <c r="V455" s="248"/>
      <c r="W455" s="248"/>
      <c r="X455" s="248"/>
      <c r="Y455" s="248"/>
      <c r="Z455" s="248"/>
      <c r="AA455" s="248"/>
      <c r="AB455" s="219">
        <v>0</v>
      </c>
      <c r="AC455" s="219">
        <v>0</v>
      </c>
      <c r="AD455" s="219">
        <v>0</v>
      </c>
      <c r="AE455" s="219">
        <v>0</v>
      </c>
      <c r="AF455" s="219">
        <v>0</v>
      </c>
      <c r="AG455" s="219">
        <v>0</v>
      </c>
      <c r="AH455" s="219">
        <v>0</v>
      </c>
      <c r="AI455" s="219">
        <v>0</v>
      </c>
      <c r="AJ455" s="219">
        <v>0</v>
      </c>
      <c r="AK455" s="219">
        <v>0</v>
      </c>
      <c r="AL455" s="219">
        <v>0</v>
      </c>
      <c r="AM455" s="219">
        <v>0</v>
      </c>
      <c r="AN455" s="219">
        <v>0</v>
      </c>
      <c r="AO455" s="219">
        <v>0</v>
      </c>
      <c r="AP455" s="219">
        <v>0</v>
      </c>
      <c r="AQ455" s="219">
        <v>0</v>
      </c>
      <c r="AR455" s="219">
        <v>0</v>
      </c>
      <c r="AS455" s="219">
        <v>0</v>
      </c>
      <c r="AT455" s="219">
        <v>0</v>
      </c>
      <c r="AU455" s="219">
        <v>0</v>
      </c>
      <c r="AV455" s="219">
        <v>0</v>
      </c>
      <c r="AW455" s="219">
        <v>0</v>
      </c>
      <c r="AX455" s="219">
        <v>0</v>
      </c>
      <c r="AY455" s="219">
        <v>0</v>
      </c>
      <c r="AZ455" s="219">
        <v>0</v>
      </c>
      <c r="BA455" s="219">
        <v>0</v>
      </c>
      <c r="BB455" s="219">
        <v>0</v>
      </c>
      <c r="BC455" s="219">
        <v>0</v>
      </c>
      <c r="BD455" s="219">
        <v>0</v>
      </c>
      <c r="BE455" s="219">
        <v>0</v>
      </c>
      <c r="BF455" s="219">
        <v>0</v>
      </c>
      <c r="BG455" s="219">
        <v>0</v>
      </c>
      <c r="BH455" s="219">
        <v>0</v>
      </c>
      <c r="BI455" s="219">
        <v>0</v>
      </c>
      <c r="BJ455" s="219">
        <v>0</v>
      </c>
      <c r="BK455" s="219">
        <v>0</v>
      </c>
      <c r="BL455" s="219">
        <v>0</v>
      </c>
      <c r="BM455" s="219">
        <v>0</v>
      </c>
      <c r="BN455" s="219">
        <v>0</v>
      </c>
      <c r="BO455" s="219">
        <v>0</v>
      </c>
      <c r="BP455" s="219">
        <v>0</v>
      </c>
      <c r="BQ455" s="219">
        <v>0</v>
      </c>
      <c r="BR455" s="219">
        <v>0</v>
      </c>
      <c r="BS455" s="219">
        <v>0</v>
      </c>
      <c r="BT455" s="219">
        <v>0</v>
      </c>
      <c r="BU455" s="219">
        <v>0</v>
      </c>
      <c r="BV455" s="219">
        <v>0</v>
      </c>
      <c r="BW455" s="219">
        <v>0</v>
      </c>
      <c r="BX455" s="219">
        <v>0</v>
      </c>
      <c r="BY455" s="219">
        <v>0</v>
      </c>
      <c r="BZ455" s="219">
        <v>0</v>
      </c>
      <c r="CA455" s="219">
        <v>0</v>
      </c>
      <c r="CB455" s="219">
        <v>0</v>
      </c>
      <c r="CC455" s="219">
        <v>0</v>
      </c>
      <c r="CD455" s="219">
        <v>0</v>
      </c>
      <c r="CE455" s="219">
        <v>0</v>
      </c>
      <c r="CF455" s="219">
        <v>0</v>
      </c>
      <c r="CG455" s="219">
        <v>0</v>
      </c>
      <c r="CH455" s="219">
        <v>0</v>
      </c>
      <c r="CI455" s="219">
        <v>0</v>
      </c>
      <c r="CJ455" s="219">
        <v>0</v>
      </c>
      <c r="CK455" s="219">
        <v>0</v>
      </c>
      <c r="CL455" s="219">
        <v>0</v>
      </c>
      <c r="CM455" s="219">
        <v>0</v>
      </c>
      <c r="CN455" s="219">
        <v>0</v>
      </c>
    </row>
    <row r="456" spans="1:92" x14ac:dyDescent="0.2">
      <c r="A456" s="224" t="s">
        <v>733</v>
      </c>
      <c r="B456" s="248"/>
      <c r="C456" s="248"/>
      <c r="D456" s="248"/>
      <c r="E456" s="248"/>
      <c r="F456" s="248"/>
      <c r="G456" s="248"/>
      <c r="H456" s="248"/>
      <c r="I456" s="248"/>
      <c r="J456" s="248"/>
      <c r="K456" s="248"/>
      <c r="L456" s="248"/>
      <c r="M456" s="248"/>
      <c r="N456" s="248"/>
      <c r="O456" s="248"/>
      <c r="P456" s="248"/>
      <c r="Q456" s="248"/>
      <c r="R456" s="248"/>
      <c r="S456" s="248"/>
      <c r="T456" s="248"/>
      <c r="U456" s="248"/>
      <c r="V456" s="248"/>
      <c r="W456" s="248"/>
      <c r="X456" s="248"/>
      <c r="Y456" s="248"/>
      <c r="Z456" s="248"/>
      <c r="AA456" s="248"/>
      <c r="AB456" s="219">
        <v>0</v>
      </c>
      <c r="AC456" s="219">
        <v>0</v>
      </c>
      <c r="AD456" s="219">
        <v>0</v>
      </c>
      <c r="AE456" s="219">
        <v>0</v>
      </c>
      <c r="AF456" s="219">
        <v>0</v>
      </c>
      <c r="AG456" s="219">
        <v>0</v>
      </c>
      <c r="AH456" s="219">
        <v>0</v>
      </c>
      <c r="AI456" s="219">
        <v>0</v>
      </c>
      <c r="AJ456" s="219">
        <v>0</v>
      </c>
      <c r="AK456" s="219">
        <v>0</v>
      </c>
      <c r="AL456" s="219">
        <v>0</v>
      </c>
      <c r="AM456" s="219">
        <v>0</v>
      </c>
      <c r="AN456" s="219">
        <v>0</v>
      </c>
      <c r="AO456" s="219">
        <v>0</v>
      </c>
      <c r="AP456" s="219">
        <v>0</v>
      </c>
      <c r="AQ456" s="219">
        <v>0</v>
      </c>
      <c r="AR456" s="219">
        <v>0</v>
      </c>
      <c r="AS456" s="219">
        <v>0</v>
      </c>
      <c r="AT456" s="219">
        <v>0</v>
      </c>
      <c r="AU456" s="219">
        <v>0</v>
      </c>
      <c r="AV456" s="219">
        <v>0</v>
      </c>
      <c r="AW456" s="219">
        <v>0</v>
      </c>
      <c r="AX456" s="219">
        <v>0</v>
      </c>
      <c r="AY456" s="219">
        <v>0</v>
      </c>
      <c r="AZ456" s="219">
        <v>0</v>
      </c>
      <c r="BA456" s="219">
        <v>0</v>
      </c>
      <c r="BB456" s="219">
        <v>0</v>
      </c>
      <c r="BC456" s="219">
        <v>0</v>
      </c>
      <c r="BD456" s="219">
        <v>0</v>
      </c>
      <c r="BE456" s="219">
        <v>0</v>
      </c>
      <c r="BF456" s="219">
        <v>0</v>
      </c>
      <c r="BG456" s="219">
        <v>0</v>
      </c>
      <c r="BH456" s="219">
        <v>0</v>
      </c>
      <c r="BI456" s="219">
        <v>0</v>
      </c>
      <c r="BJ456" s="219">
        <v>0</v>
      </c>
      <c r="BK456" s="219">
        <v>0</v>
      </c>
      <c r="BL456" s="219">
        <v>0</v>
      </c>
      <c r="BM456" s="219">
        <v>0</v>
      </c>
      <c r="BN456" s="219">
        <v>0</v>
      </c>
      <c r="BO456" s="219">
        <v>0</v>
      </c>
      <c r="BP456" s="219">
        <v>0</v>
      </c>
      <c r="BQ456" s="219">
        <v>0</v>
      </c>
      <c r="BR456" s="219">
        <v>0</v>
      </c>
      <c r="BS456" s="219">
        <v>0</v>
      </c>
      <c r="BT456" s="219">
        <v>0</v>
      </c>
      <c r="BU456" s="219">
        <v>0</v>
      </c>
      <c r="BV456" s="219">
        <v>0</v>
      </c>
      <c r="BW456" s="219">
        <v>0</v>
      </c>
      <c r="BX456" s="219">
        <v>0</v>
      </c>
      <c r="BY456" s="219">
        <v>0</v>
      </c>
      <c r="BZ456" s="219">
        <v>0</v>
      </c>
      <c r="CA456" s="219">
        <v>0</v>
      </c>
      <c r="CB456" s="219">
        <v>0</v>
      </c>
      <c r="CC456" s="219">
        <v>0</v>
      </c>
      <c r="CD456" s="219">
        <v>0</v>
      </c>
      <c r="CE456" s="219">
        <v>0</v>
      </c>
      <c r="CF456" s="219">
        <v>0</v>
      </c>
      <c r="CG456" s="219">
        <v>0</v>
      </c>
      <c r="CH456" s="219">
        <v>0</v>
      </c>
      <c r="CI456" s="219">
        <v>0</v>
      </c>
      <c r="CJ456" s="219">
        <v>0</v>
      </c>
      <c r="CK456" s="219">
        <v>0</v>
      </c>
      <c r="CL456" s="219">
        <v>0</v>
      </c>
      <c r="CM456" s="219">
        <v>0</v>
      </c>
      <c r="CN456" s="219">
        <v>0</v>
      </c>
    </row>
    <row r="457" spans="1:92" x14ac:dyDescent="0.2">
      <c r="A457" s="224" t="s">
        <v>734</v>
      </c>
      <c r="B457" s="248"/>
      <c r="C457" s="248"/>
      <c r="D457" s="248"/>
      <c r="E457" s="248"/>
      <c r="F457" s="248"/>
      <c r="G457" s="248"/>
      <c r="H457" s="248"/>
      <c r="I457" s="248"/>
      <c r="J457" s="248"/>
      <c r="K457" s="248"/>
      <c r="L457" s="248"/>
      <c r="M457" s="248"/>
      <c r="N457" s="248"/>
      <c r="O457" s="248"/>
      <c r="P457" s="248"/>
      <c r="Q457" s="248"/>
      <c r="R457" s="248"/>
      <c r="S457" s="248"/>
      <c r="T457" s="248"/>
      <c r="U457" s="248"/>
      <c r="V457" s="248"/>
      <c r="W457" s="248"/>
      <c r="X457" s="248"/>
      <c r="Y457" s="248"/>
      <c r="Z457" s="248"/>
      <c r="AA457" s="248"/>
      <c r="AB457" s="219">
        <v>0</v>
      </c>
      <c r="AC457" s="219">
        <v>0</v>
      </c>
      <c r="AD457" s="219">
        <v>0</v>
      </c>
      <c r="AE457" s="219">
        <v>0</v>
      </c>
      <c r="AF457" s="219">
        <v>0</v>
      </c>
      <c r="AG457" s="219">
        <v>0</v>
      </c>
      <c r="AH457" s="219">
        <v>0</v>
      </c>
      <c r="AI457" s="219">
        <v>0</v>
      </c>
      <c r="AJ457" s="219">
        <v>0</v>
      </c>
      <c r="AK457" s="219">
        <v>0</v>
      </c>
      <c r="AL457" s="219">
        <v>0</v>
      </c>
      <c r="AM457" s="219">
        <v>0</v>
      </c>
      <c r="AN457" s="219">
        <v>0</v>
      </c>
      <c r="AO457" s="219">
        <v>0</v>
      </c>
      <c r="AP457" s="219">
        <v>0</v>
      </c>
      <c r="AQ457" s="219">
        <v>0</v>
      </c>
      <c r="AR457" s="219">
        <v>0</v>
      </c>
      <c r="AS457" s="219">
        <v>0</v>
      </c>
      <c r="AT457" s="219">
        <v>0</v>
      </c>
      <c r="AU457" s="219">
        <v>0</v>
      </c>
      <c r="AV457" s="219">
        <v>0</v>
      </c>
      <c r="AW457" s="219">
        <v>0</v>
      </c>
      <c r="AX457" s="219">
        <v>0</v>
      </c>
      <c r="AY457" s="219">
        <v>0</v>
      </c>
      <c r="AZ457" s="219">
        <v>0</v>
      </c>
      <c r="BA457" s="219">
        <v>0</v>
      </c>
      <c r="BB457" s="219">
        <v>0</v>
      </c>
      <c r="BC457" s="219">
        <v>0</v>
      </c>
      <c r="BD457" s="219">
        <v>0</v>
      </c>
      <c r="BE457" s="219">
        <v>0</v>
      </c>
      <c r="BF457" s="219">
        <v>0</v>
      </c>
      <c r="BG457" s="219">
        <v>0</v>
      </c>
      <c r="BH457" s="219">
        <v>0</v>
      </c>
      <c r="BI457" s="219">
        <v>0</v>
      </c>
      <c r="BJ457" s="219">
        <v>0</v>
      </c>
      <c r="BK457" s="219">
        <v>0</v>
      </c>
      <c r="BL457" s="219">
        <v>0</v>
      </c>
      <c r="BM457" s="219">
        <v>0</v>
      </c>
      <c r="BN457" s="219">
        <v>0</v>
      </c>
      <c r="BO457" s="219">
        <v>0</v>
      </c>
      <c r="BP457" s="219">
        <v>0</v>
      </c>
      <c r="BQ457" s="219">
        <v>0</v>
      </c>
      <c r="BR457" s="219">
        <v>0</v>
      </c>
      <c r="BS457" s="219">
        <v>0</v>
      </c>
      <c r="BT457" s="219">
        <v>0</v>
      </c>
      <c r="BU457" s="219">
        <v>0</v>
      </c>
      <c r="BV457" s="219">
        <v>0</v>
      </c>
      <c r="BW457" s="219">
        <v>0</v>
      </c>
      <c r="BX457" s="219">
        <v>0</v>
      </c>
      <c r="BY457" s="219">
        <v>0</v>
      </c>
      <c r="BZ457" s="219">
        <v>0</v>
      </c>
      <c r="CA457" s="219">
        <v>0</v>
      </c>
      <c r="CB457" s="219">
        <v>0</v>
      </c>
      <c r="CC457" s="219">
        <v>0</v>
      </c>
      <c r="CD457" s="219">
        <v>0</v>
      </c>
      <c r="CE457" s="219">
        <v>0</v>
      </c>
      <c r="CF457" s="219">
        <v>0</v>
      </c>
      <c r="CG457" s="219">
        <v>0</v>
      </c>
      <c r="CH457" s="219">
        <v>0</v>
      </c>
      <c r="CI457" s="219">
        <v>0</v>
      </c>
      <c r="CJ457" s="219">
        <v>0</v>
      </c>
      <c r="CK457" s="219">
        <v>0</v>
      </c>
      <c r="CL457" s="219">
        <v>0</v>
      </c>
      <c r="CM457" s="219">
        <v>0</v>
      </c>
      <c r="CN457" s="219">
        <v>0</v>
      </c>
    </row>
    <row r="458" spans="1:92" x14ac:dyDescent="0.2">
      <c r="A458" s="224" t="s">
        <v>735</v>
      </c>
      <c r="B458" s="248"/>
      <c r="C458" s="248"/>
      <c r="D458" s="248"/>
      <c r="E458" s="248"/>
      <c r="F458" s="248"/>
      <c r="G458" s="248"/>
      <c r="H458" s="248"/>
      <c r="I458" s="248"/>
      <c r="J458" s="248"/>
      <c r="K458" s="248"/>
      <c r="L458" s="248"/>
      <c r="M458" s="248"/>
      <c r="N458" s="248"/>
      <c r="O458" s="248"/>
      <c r="P458" s="248"/>
      <c r="Q458" s="248"/>
      <c r="R458" s="248"/>
      <c r="S458" s="248"/>
      <c r="T458" s="248"/>
      <c r="U458" s="248"/>
      <c r="V458" s="248"/>
      <c r="W458" s="248"/>
      <c r="X458" s="248"/>
      <c r="Y458" s="248"/>
      <c r="Z458" s="248"/>
      <c r="AA458" s="248"/>
      <c r="AB458" s="219">
        <v>0</v>
      </c>
      <c r="AC458" s="219">
        <v>0</v>
      </c>
      <c r="AD458" s="219">
        <v>0</v>
      </c>
      <c r="AE458" s="219">
        <v>0</v>
      </c>
      <c r="AF458" s="219">
        <v>0</v>
      </c>
      <c r="AG458" s="219">
        <v>0</v>
      </c>
      <c r="AH458" s="219">
        <v>0</v>
      </c>
      <c r="AI458" s="219">
        <v>0</v>
      </c>
      <c r="AJ458" s="219">
        <v>0</v>
      </c>
      <c r="AK458" s="219">
        <v>0</v>
      </c>
      <c r="AL458" s="219">
        <v>0</v>
      </c>
      <c r="AM458" s="219">
        <v>0</v>
      </c>
      <c r="AN458" s="219">
        <v>0</v>
      </c>
      <c r="AO458" s="219">
        <v>0</v>
      </c>
      <c r="AP458" s="219">
        <v>0</v>
      </c>
      <c r="AQ458" s="219">
        <v>0</v>
      </c>
      <c r="AR458" s="219">
        <v>0</v>
      </c>
      <c r="AS458" s="219">
        <v>0</v>
      </c>
      <c r="AT458" s="219">
        <v>0</v>
      </c>
      <c r="AU458" s="219">
        <v>0</v>
      </c>
      <c r="AV458" s="219">
        <v>0</v>
      </c>
      <c r="AW458" s="219">
        <v>0</v>
      </c>
      <c r="AX458" s="219">
        <v>0</v>
      </c>
      <c r="AY458" s="219">
        <v>0</v>
      </c>
      <c r="AZ458" s="219">
        <v>0</v>
      </c>
      <c r="BA458" s="219">
        <v>0</v>
      </c>
      <c r="BB458" s="219">
        <v>0</v>
      </c>
      <c r="BC458" s="219">
        <v>0</v>
      </c>
      <c r="BD458" s="219">
        <v>0</v>
      </c>
      <c r="BE458" s="219">
        <v>0</v>
      </c>
      <c r="BF458" s="219">
        <v>0</v>
      </c>
      <c r="BG458" s="219">
        <v>0</v>
      </c>
      <c r="BH458" s="219">
        <v>0</v>
      </c>
      <c r="BI458" s="219">
        <v>0</v>
      </c>
      <c r="BJ458" s="219">
        <v>0</v>
      </c>
      <c r="BK458" s="219">
        <v>0</v>
      </c>
      <c r="BL458" s="219">
        <v>0</v>
      </c>
      <c r="BM458" s="219">
        <v>0</v>
      </c>
      <c r="BN458" s="219">
        <v>0</v>
      </c>
      <c r="BO458" s="219">
        <v>0</v>
      </c>
      <c r="BP458" s="219">
        <v>0</v>
      </c>
      <c r="BQ458" s="219">
        <v>0</v>
      </c>
      <c r="BR458" s="219">
        <v>0</v>
      </c>
      <c r="BS458" s="219">
        <v>0</v>
      </c>
      <c r="BT458" s="219">
        <v>0</v>
      </c>
      <c r="BU458" s="219">
        <v>0</v>
      </c>
      <c r="BV458" s="219">
        <v>0</v>
      </c>
      <c r="BW458" s="219">
        <v>0</v>
      </c>
      <c r="BX458" s="219">
        <v>0</v>
      </c>
      <c r="BY458" s="219">
        <v>0</v>
      </c>
      <c r="BZ458" s="219">
        <v>0</v>
      </c>
      <c r="CA458" s="219">
        <v>0</v>
      </c>
      <c r="CB458" s="219">
        <v>0</v>
      </c>
      <c r="CC458" s="219">
        <v>0</v>
      </c>
      <c r="CD458" s="219">
        <v>0</v>
      </c>
      <c r="CE458" s="219">
        <v>0</v>
      </c>
      <c r="CF458" s="219">
        <v>0</v>
      </c>
      <c r="CG458" s="219">
        <v>0</v>
      </c>
      <c r="CH458" s="219">
        <v>0</v>
      </c>
      <c r="CI458" s="219">
        <v>0</v>
      </c>
      <c r="CJ458" s="219">
        <v>0</v>
      </c>
      <c r="CK458" s="219">
        <v>0</v>
      </c>
      <c r="CL458" s="219">
        <v>0</v>
      </c>
      <c r="CM458" s="219">
        <v>0</v>
      </c>
      <c r="CN458" s="219">
        <v>0</v>
      </c>
    </row>
    <row r="459" spans="1:92" x14ac:dyDescent="0.2">
      <c r="A459" s="224" t="s">
        <v>736</v>
      </c>
      <c r="B459" s="248"/>
      <c r="C459" s="248"/>
      <c r="D459" s="248"/>
      <c r="E459" s="248"/>
      <c r="F459" s="248"/>
      <c r="G459" s="248"/>
      <c r="H459" s="248"/>
      <c r="I459" s="248"/>
      <c r="J459" s="248"/>
      <c r="K459" s="248"/>
      <c r="L459" s="248"/>
      <c r="M459" s="248"/>
      <c r="N459" s="248"/>
      <c r="O459" s="248"/>
      <c r="P459" s="248"/>
      <c r="Q459" s="248"/>
      <c r="R459" s="248"/>
      <c r="S459" s="248"/>
      <c r="T459" s="248"/>
      <c r="U459" s="248"/>
      <c r="V459" s="248"/>
      <c r="W459" s="248"/>
      <c r="X459" s="248"/>
      <c r="Y459" s="248"/>
      <c r="Z459" s="248"/>
      <c r="AA459" s="248"/>
      <c r="AB459" s="219">
        <v>0</v>
      </c>
      <c r="AC459" s="219">
        <v>0</v>
      </c>
      <c r="AD459" s="219">
        <v>0</v>
      </c>
      <c r="AE459" s="219">
        <v>0</v>
      </c>
      <c r="AF459" s="219">
        <v>0</v>
      </c>
      <c r="AG459" s="219">
        <v>0</v>
      </c>
      <c r="AH459" s="219">
        <v>0</v>
      </c>
      <c r="AI459" s="219">
        <v>0</v>
      </c>
      <c r="AJ459" s="219">
        <v>0</v>
      </c>
      <c r="AK459" s="219">
        <v>0</v>
      </c>
      <c r="AL459" s="219">
        <v>0</v>
      </c>
      <c r="AM459" s="219">
        <v>0</v>
      </c>
      <c r="AN459" s="219">
        <v>0</v>
      </c>
      <c r="AO459" s="219">
        <v>0</v>
      </c>
      <c r="AP459" s="219">
        <v>0</v>
      </c>
      <c r="AQ459" s="219">
        <v>0</v>
      </c>
      <c r="AR459" s="219">
        <v>0</v>
      </c>
      <c r="AS459" s="219">
        <v>0</v>
      </c>
      <c r="AT459" s="219">
        <v>0</v>
      </c>
      <c r="AU459" s="219">
        <v>0</v>
      </c>
      <c r="AV459" s="219">
        <v>0</v>
      </c>
      <c r="AW459" s="219">
        <v>0</v>
      </c>
      <c r="AX459" s="219">
        <v>0</v>
      </c>
      <c r="AY459" s="219">
        <v>0</v>
      </c>
      <c r="AZ459" s="219">
        <v>0</v>
      </c>
      <c r="BA459" s="219">
        <v>0</v>
      </c>
      <c r="BB459" s="219">
        <v>0</v>
      </c>
      <c r="BC459" s="219">
        <v>0</v>
      </c>
      <c r="BD459" s="219">
        <v>0</v>
      </c>
      <c r="BE459" s="219">
        <v>0</v>
      </c>
      <c r="BF459" s="219">
        <v>0</v>
      </c>
      <c r="BG459" s="219">
        <v>0</v>
      </c>
      <c r="BH459" s="219">
        <v>0</v>
      </c>
      <c r="BI459" s="219">
        <v>0</v>
      </c>
      <c r="BJ459" s="219">
        <v>0</v>
      </c>
      <c r="BK459" s="219">
        <v>0</v>
      </c>
      <c r="BL459" s="219">
        <v>0</v>
      </c>
      <c r="BM459" s="219">
        <v>0</v>
      </c>
      <c r="BN459" s="219">
        <v>0</v>
      </c>
      <c r="BO459" s="219">
        <v>0</v>
      </c>
      <c r="BP459" s="219">
        <v>0</v>
      </c>
      <c r="BQ459" s="219">
        <v>0</v>
      </c>
      <c r="BR459" s="219">
        <v>0</v>
      </c>
      <c r="BS459" s="219">
        <v>0</v>
      </c>
      <c r="BT459" s="219">
        <v>0</v>
      </c>
      <c r="BU459" s="219">
        <v>0</v>
      </c>
      <c r="BV459" s="219">
        <v>0</v>
      </c>
      <c r="BW459" s="219">
        <v>0</v>
      </c>
      <c r="BX459" s="219">
        <v>0</v>
      </c>
      <c r="BY459" s="219">
        <v>0</v>
      </c>
      <c r="BZ459" s="219">
        <v>0</v>
      </c>
      <c r="CA459" s="219">
        <v>0</v>
      </c>
      <c r="CB459" s="219">
        <v>0</v>
      </c>
      <c r="CC459" s="219">
        <v>0</v>
      </c>
      <c r="CD459" s="219">
        <v>0</v>
      </c>
      <c r="CE459" s="219">
        <v>0</v>
      </c>
      <c r="CF459" s="219">
        <v>0</v>
      </c>
      <c r="CG459" s="219">
        <v>0</v>
      </c>
      <c r="CH459" s="219">
        <v>0</v>
      </c>
      <c r="CI459" s="219">
        <v>0</v>
      </c>
      <c r="CJ459" s="219">
        <v>0</v>
      </c>
      <c r="CK459" s="219">
        <v>0</v>
      </c>
      <c r="CL459" s="219">
        <v>0</v>
      </c>
      <c r="CM459" s="219">
        <v>0</v>
      </c>
      <c r="CN459" s="219">
        <v>0</v>
      </c>
    </row>
    <row r="460" spans="1:92" x14ac:dyDescent="0.2">
      <c r="A460" s="224" t="s">
        <v>737</v>
      </c>
      <c r="B460" s="248"/>
      <c r="C460" s="248"/>
      <c r="D460" s="248"/>
      <c r="E460" s="248"/>
      <c r="F460" s="248"/>
      <c r="G460" s="248"/>
      <c r="H460" s="248"/>
      <c r="I460" s="248"/>
      <c r="J460" s="248"/>
      <c r="K460" s="248"/>
      <c r="L460" s="248"/>
      <c r="M460" s="248"/>
      <c r="N460" s="248"/>
      <c r="O460" s="248"/>
      <c r="P460" s="248"/>
      <c r="Q460" s="248"/>
      <c r="R460" s="248"/>
      <c r="S460" s="248"/>
      <c r="T460" s="248"/>
      <c r="U460" s="248"/>
      <c r="V460" s="248"/>
      <c r="W460" s="248"/>
      <c r="X460" s="248"/>
      <c r="Y460" s="248"/>
      <c r="Z460" s="248"/>
      <c r="AA460" s="248"/>
      <c r="AB460" s="219">
        <v>0</v>
      </c>
      <c r="AC460" s="219">
        <v>0</v>
      </c>
      <c r="AD460" s="219">
        <v>0</v>
      </c>
      <c r="AE460" s="219">
        <v>0</v>
      </c>
      <c r="AF460" s="219">
        <v>0</v>
      </c>
      <c r="AG460" s="219">
        <v>0</v>
      </c>
      <c r="AH460" s="219">
        <v>0</v>
      </c>
      <c r="AI460" s="219">
        <v>0</v>
      </c>
      <c r="AJ460" s="219">
        <v>0</v>
      </c>
      <c r="AK460" s="219">
        <v>0</v>
      </c>
      <c r="AL460" s="219">
        <v>0</v>
      </c>
      <c r="AM460" s="219">
        <v>0</v>
      </c>
      <c r="AN460" s="219">
        <v>0</v>
      </c>
      <c r="AO460" s="219">
        <v>0</v>
      </c>
      <c r="AP460" s="219">
        <v>0</v>
      </c>
      <c r="AQ460" s="219">
        <v>0</v>
      </c>
      <c r="AR460" s="219">
        <v>0</v>
      </c>
      <c r="AS460" s="219">
        <v>0</v>
      </c>
      <c r="AT460" s="219">
        <v>0</v>
      </c>
      <c r="AU460" s="219">
        <v>0</v>
      </c>
      <c r="AV460" s="219">
        <v>0</v>
      </c>
      <c r="AW460" s="219">
        <v>0</v>
      </c>
      <c r="AX460" s="219">
        <v>0</v>
      </c>
      <c r="AY460" s="219">
        <v>0</v>
      </c>
      <c r="AZ460" s="219">
        <v>0</v>
      </c>
      <c r="BA460" s="219">
        <v>0</v>
      </c>
      <c r="BB460" s="219">
        <v>0</v>
      </c>
      <c r="BC460" s="219">
        <v>0</v>
      </c>
      <c r="BD460" s="219">
        <v>0</v>
      </c>
      <c r="BE460" s="219">
        <v>0</v>
      </c>
      <c r="BF460" s="219">
        <v>0</v>
      </c>
      <c r="BG460" s="219">
        <v>0</v>
      </c>
      <c r="BH460" s="219">
        <v>0</v>
      </c>
      <c r="BI460" s="219">
        <v>0</v>
      </c>
      <c r="BJ460" s="219">
        <v>0</v>
      </c>
      <c r="BK460" s="219">
        <v>0</v>
      </c>
      <c r="BL460" s="219">
        <v>0</v>
      </c>
      <c r="BM460" s="219">
        <v>0</v>
      </c>
      <c r="BN460" s="219">
        <v>0</v>
      </c>
      <c r="BO460" s="219">
        <v>0</v>
      </c>
      <c r="BP460" s="219">
        <v>0</v>
      </c>
      <c r="BQ460" s="219">
        <v>0</v>
      </c>
      <c r="BR460" s="219">
        <v>0</v>
      </c>
      <c r="BS460" s="219">
        <v>0</v>
      </c>
      <c r="BT460" s="219">
        <v>0</v>
      </c>
      <c r="BU460" s="219">
        <v>0</v>
      </c>
      <c r="BV460" s="219">
        <v>0</v>
      </c>
      <c r="BW460" s="219">
        <v>0</v>
      </c>
      <c r="BX460" s="219">
        <v>0</v>
      </c>
      <c r="BY460" s="219">
        <v>0</v>
      </c>
      <c r="BZ460" s="219">
        <v>0</v>
      </c>
      <c r="CA460" s="219">
        <v>0</v>
      </c>
      <c r="CB460" s="219">
        <v>0</v>
      </c>
      <c r="CC460" s="219">
        <v>0</v>
      </c>
      <c r="CD460" s="219">
        <v>0</v>
      </c>
      <c r="CE460" s="219">
        <v>0</v>
      </c>
      <c r="CF460" s="219">
        <v>0</v>
      </c>
      <c r="CG460" s="219">
        <v>0</v>
      </c>
      <c r="CH460" s="219">
        <v>0</v>
      </c>
      <c r="CI460" s="219">
        <v>0</v>
      </c>
      <c r="CJ460" s="219">
        <v>0</v>
      </c>
      <c r="CK460" s="219">
        <v>0</v>
      </c>
      <c r="CL460" s="219">
        <v>0</v>
      </c>
      <c r="CM460" s="219">
        <v>0</v>
      </c>
      <c r="CN460" s="219">
        <v>0</v>
      </c>
    </row>
    <row r="461" spans="1:92" x14ac:dyDescent="0.2">
      <c r="A461" s="224" t="s">
        <v>738</v>
      </c>
      <c r="B461" s="248"/>
      <c r="C461" s="248"/>
      <c r="D461" s="248"/>
      <c r="E461" s="248"/>
      <c r="F461" s="248"/>
      <c r="G461" s="248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  <c r="T461" s="248"/>
      <c r="U461" s="248"/>
      <c r="V461" s="248"/>
      <c r="W461" s="248"/>
      <c r="X461" s="248"/>
      <c r="Y461" s="248"/>
      <c r="Z461" s="248"/>
      <c r="AA461" s="248"/>
      <c r="AB461" s="219">
        <v>0</v>
      </c>
      <c r="AC461" s="219">
        <v>0</v>
      </c>
      <c r="AD461" s="219">
        <v>0</v>
      </c>
      <c r="AE461" s="219">
        <v>0</v>
      </c>
      <c r="AF461" s="219">
        <v>0</v>
      </c>
      <c r="AG461" s="219">
        <v>0</v>
      </c>
      <c r="AH461" s="219">
        <v>0</v>
      </c>
      <c r="AI461" s="219">
        <v>0</v>
      </c>
      <c r="AJ461" s="219">
        <v>0</v>
      </c>
      <c r="AK461" s="219">
        <v>0</v>
      </c>
      <c r="AL461" s="219">
        <v>0</v>
      </c>
      <c r="AM461" s="219">
        <v>0</v>
      </c>
      <c r="AN461" s="219">
        <v>0</v>
      </c>
      <c r="AO461" s="219">
        <v>0</v>
      </c>
      <c r="AP461" s="219">
        <v>0</v>
      </c>
      <c r="AQ461" s="219">
        <v>0</v>
      </c>
      <c r="AR461" s="219">
        <v>0</v>
      </c>
      <c r="AS461" s="219">
        <v>0</v>
      </c>
      <c r="AT461" s="219">
        <v>0</v>
      </c>
      <c r="AU461" s="219">
        <v>0</v>
      </c>
      <c r="AV461" s="219">
        <v>0</v>
      </c>
      <c r="AW461" s="219">
        <v>0</v>
      </c>
      <c r="AX461" s="219">
        <v>0</v>
      </c>
      <c r="AY461" s="219">
        <v>0</v>
      </c>
      <c r="AZ461" s="219">
        <v>0</v>
      </c>
      <c r="BA461" s="219">
        <v>0</v>
      </c>
      <c r="BB461" s="219">
        <v>0</v>
      </c>
      <c r="BC461" s="219">
        <v>0</v>
      </c>
      <c r="BD461" s="219">
        <v>0</v>
      </c>
      <c r="BE461" s="219">
        <v>0</v>
      </c>
      <c r="BF461" s="219">
        <v>0</v>
      </c>
      <c r="BG461" s="219">
        <v>0</v>
      </c>
      <c r="BH461" s="219">
        <v>0</v>
      </c>
      <c r="BI461" s="219">
        <v>0</v>
      </c>
      <c r="BJ461" s="219">
        <v>0</v>
      </c>
      <c r="BK461" s="219">
        <v>0</v>
      </c>
      <c r="BL461" s="219">
        <v>0</v>
      </c>
      <c r="BM461" s="219">
        <v>0</v>
      </c>
      <c r="BN461" s="219">
        <v>0</v>
      </c>
      <c r="BO461" s="219">
        <v>0</v>
      </c>
      <c r="BP461" s="219">
        <v>0</v>
      </c>
      <c r="BQ461" s="219">
        <v>0</v>
      </c>
      <c r="BR461" s="219">
        <v>0</v>
      </c>
      <c r="BS461" s="219">
        <v>0</v>
      </c>
      <c r="BT461" s="219">
        <v>0</v>
      </c>
      <c r="BU461" s="219">
        <v>0</v>
      </c>
      <c r="BV461" s="219">
        <v>0</v>
      </c>
      <c r="BW461" s="219">
        <v>0</v>
      </c>
      <c r="BX461" s="219">
        <v>0</v>
      </c>
      <c r="BY461" s="219">
        <v>0</v>
      </c>
      <c r="BZ461" s="219">
        <v>0</v>
      </c>
      <c r="CA461" s="219">
        <v>0</v>
      </c>
      <c r="CB461" s="219">
        <v>0</v>
      </c>
      <c r="CC461" s="219">
        <v>0</v>
      </c>
      <c r="CD461" s="219">
        <v>0</v>
      </c>
      <c r="CE461" s="219">
        <v>0</v>
      </c>
      <c r="CF461" s="219">
        <v>0</v>
      </c>
      <c r="CG461" s="219">
        <v>0</v>
      </c>
      <c r="CH461" s="219">
        <v>0</v>
      </c>
      <c r="CI461" s="219">
        <v>0</v>
      </c>
      <c r="CJ461" s="219">
        <v>0</v>
      </c>
      <c r="CK461" s="219">
        <v>0</v>
      </c>
      <c r="CL461" s="219">
        <v>0</v>
      </c>
      <c r="CM461" s="219">
        <v>0</v>
      </c>
      <c r="CN461" s="219">
        <v>0</v>
      </c>
    </row>
    <row r="462" spans="1:92" x14ac:dyDescent="0.2">
      <c r="A462" s="224" t="s">
        <v>739</v>
      </c>
      <c r="B462" s="248"/>
      <c r="C462" s="248"/>
      <c r="D462" s="248"/>
      <c r="E462" s="248"/>
      <c r="F462" s="248"/>
      <c r="G462" s="248"/>
      <c r="H462" s="248"/>
      <c r="I462" s="248"/>
      <c r="J462" s="248"/>
      <c r="K462" s="248"/>
      <c r="L462" s="248"/>
      <c r="M462" s="248"/>
      <c r="N462" s="248"/>
      <c r="O462" s="248"/>
      <c r="P462" s="248"/>
      <c r="Q462" s="248"/>
      <c r="R462" s="248"/>
      <c r="S462" s="248"/>
      <c r="T462" s="248"/>
      <c r="U462" s="248"/>
      <c r="V462" s="248"/>
      <c r="W462" s="248"/>
      <c r="X462" s="248"/>
      <c r="Y462" s="248"/>
      <c r="Z462" s="248"/>
      <c r="AA462" s="248"/>
      <c r="AB462" s="219">
        <v>0</v>
      </c>
      <c r="AC462" s="219">
        <v>0</v>
      </c>
      <c r="AD462" s="219">
        <v>0</v>
      </c>
      <c r="AE462" s="219">
        <v>0</v>
      </c>
      <c r="AF462" s="219">
        <v>0</v>
      </c>
      <c r="AG462" s="219">
        <v>0</v>
      </c>
      <c r="AH462" s="219">
        <v>0</v>
      </c>
      <c r="AI462" s="219">
        <v>0</v>
      </c>
      <c r="AJ462" s="219">
        <v>0</v>
      </c>
      <c r="AK462" s="219">
        <v>0</v>
      </c>
      <c r="AL462" s="219">
        <v>0</v>
      </c>
      <c r="AM462" s="219">
        <v>0</v>
      </c>
      <c r="AN462" s="219">
        <v>0</v>
      </c>
      <c r="AO462" s="219">
        <v>0</v>
      </c>
      <c r="AP462" s="219">
        <v>0</v>
      </c>
      <c r="AQ462" s="219">
        <v>0</v>
      </c>
      <c r="AR462" s="219">
        <v>0</v>
      </c>
      <c r="AS462" s="219">
        <v>0</v>
      </c>
      <c r="AT462" s="219">
        <v>0</v>
      </c>
      <c r="AU462" s="219">
        <v>0</v>
      </c>
      <c r="AV462" s="219">
        <v>0</v>
      </c>
      <c r="AW462" s="219">
        <v>0</v>
      </c>
      <c r="AX462" s="219">
        <v>0</v>
      </c>
      <c r="AY462" s="219">
        <v>0</v>
      </c>
      <c r="AZ462" s="219">
        <v>0</v>
      </c>
      <c r="BA462" s="219">
        <v>0</v>
      </c>
      <c r="BB462" s="219">
        <v>0</v>
      </c>
      <c r="BC462" s="219">
        <v>0</v>
      </c>
      <c r="BD462" s="219">
        <v>0</v>
      </c>
      <c r="BE462" s="219">
        <v>0</v>
      </c>
      <c r="BF462" s="219">
        <v>0</v>
      </c>
      <c r="BG462" s="219">
        <v>0</v>
      </c>
      <c r="BH462" s="219">
        <v>0</v>
      </c>
      <c r="BI462" s="219">
        <v>0</v>
      </c>
      <c r="BJ462" s="219">
        <v>0</v>
      </c>
      <c r="BK462" s="219">
        <v>0</v>
      </c>
      <c r="BL462" s="219">
        <v>0</v>
      </c>
      <c r="BM462" s="219">
        <v>0</v>
      </c>
      <c r="BN462" s="219">
        <v>0</v>
      </c>
      <c r="BO462" s="219">
        <v>0</v>
      </c>
      <c r="BP462" s="219">
        <v>0</v>
      </c>
      <c r="BQ462" s="219">
        <v>0</v>
      </c>
      <c r="BR462" s="219">
        <v>0</v>
      </c>
      <c r="BS462" s="219">
        <v>0</v>
      </c>
      <c r="BT462" s="219">
        <v>0</v>
      </c>
      <c r="BU462" s="219">
        <v>0</v>
      </c>
      <c r="BV462" s="219">
        <v>0</v>
      </c>
      <c r="BW462" s="219">
        <v>0</v>
      </c>
      <c r="BX462" s="219">
        <v>0</v>
      </c>
      <c r="BY462" s="219">
        <v>0</v>
      </c>
      <c r="BZ462" s="219">
        <v>0</v>
      </c>
      <c r="CA462" s="219">
        <v>0</v>
      </c>
      <c r="CB462" s="219">
        <v>0</v>
      </c>
      <c r="CC462" s="219">
        <v>0</v>
      </c>
      <c r="CD462" s="219">
        <v>0</v>
      </c>
      <c r="CE462" s="219">
        <v>0</v>
      </c>
      <c r="CF462" s="219">
        <v>0</v>
      </c>
      <c r="CG462" s="219">
        <v>0</v>
      </c>
      <c r="CH462" s="219">
        <v>0</v>
      </c>
      <c r="CI462" s="219">
        <v>0</v>
      </c>
      <c r="CJ462" s="219">
        <v>0</v>
      </c>
      <c r="CK462" s="219">
        <v>0</v>
      </c>
      <c r="CL462" s="219">
        <v>0</v>
      </c>
      <c r="CM462" s="219">
        <v>0</v>
      </c>
      <c r="CN462" s="219">
        <v>0</v>
      </c>
    </row>
    <row r="463" spans="1:92" x14ac:dyDescent="0.2">
      <c r="A463" s="224" t="s">
        <v>740</v>
      </c>
      <c r="B463" s="248"/>
      <c r="C463" s="248"/>
      <c r="D463" s="248"/>
      <c r="E463" s="248"/>
      <c r="F463" s="248"/>
      <c r="G463" s="248"/>
      <c r="H463" s="248"/>
      <c r="I463" s="248"/>
      <c r="J463" s="248"/>
      <c r="K463" s="248"/>
      <c r="L463" s="248"/>
      <c r="M463" s="248"/>
      <c r="N463" s="248"/>
      <c r="O463" s="248"/>
      <c r="P463" s="248"/>
      <c r="Q463" s="248"/>
      <c r="R463" s="248"/>
      <c r="S463" s="248"/>
      <c r="T463" s="248"/>
      <c r="U463" s="248"/>
      <c r="V463" s="248"/>
      <c r="W463" s="248"/>
      <c r="X463" s="248"/>
      <c r="Y463" s="248"/>
      <c r="Z463" s="248"/>
      <c r="AA463" s="248"/>
      <c r="AB463" s="219"/>
      <c r="AC463" s="219"/>
      <c r="AD463" s="219"/>
      <c r="AE463" s="219"/>
      <c r="AF463" s="219"/>
      <c r="AG463" s="219"/>
      <c r="AH463" s="219"/>
      <c r="AI463" s="219"/>
      <c r="AJ463" s="219"/>
      <c r="AK463" s="219"/>
      <c r="AL463" s="219"/>
      <c r="AM463" s="219"/>
      <c r="AN463" s="219"/>
      <c r="AO463" s="219"/>
      <c r="AP463" s="219"/>
      <c r="AQ463" s="219"/>
      <c r="AR463" s="219"/>
      <c r="AS463" s="219"/>
      <c r="AT463" s="219"/>
      <c r="AU463" s="219"/>
      <c r="AV463" s="219"/>
      <c r="AW463" s="219"/>
      <c r="AX463" s="219"/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19"/>
      <c r="BJ463" s="219"/>
      <c r="BK463" s="219"/>
      <c r="BL463" s="219"/>
      <c r="BM463" s="219"/>
      <c r="BN463" s="219"/>
      <c r="BO463" s="219"/>
      <c r="BP463" s="219"/>
      <c r="BQ463" s="219"/>
      <c r="BR463" s="219"/>
      <c r="BS463" s="219"/>
      <c r="BT463" s="219"/>
      <c r="BU463" s="219"/>
      <c r="BV463" s="219"/>
      <c r="BW463" s="219"/>
      <c r="BX463" s="219"/>
      <c r="BY463" s="219"/>
      <c r="BZ463" s="219"/>
      <c r="CA463" s="219"/>
      <c r="CB463" s="219"/>
      <c r="CC463" s="219"/>
      <c r="CD463" s="219"/>
      <c r="CE463" s="219"/>
      <c r="CF463" s="219"/>
      <c r="CG463" s="219"/>
      <c r="CH463" s="219"/>
      <c r="CI463" s="219"/>
      <c r="CJ463" s="219"/>
      <c r="CK463" s="219"/>
      <c r="CL463" s="219"/>
      <c r="CM463" s="219"/>
      <c r="CN463" s="219"/>
    </row>
    <row r="464" spans="1:92" x14ac:dyDescent="0.2">
      <c r="A464" s="224" t="s">
        <v>741</v>
      </c>
      <c r="B464" s="248"/>
      <c r="C464" s="248"/>
      <c r="D464" s="248"/>
      <c r="E464" s="248"/>
      <c r="F464" s="248"/>
      <c r="G464" s="248"/>
      <c r="H464" s="248"/>
      <c r="I464" s="248"/>
      <c r="J464" s="248"/>
      <c r="K464" s="248"/>
      <c r="L464" s="248"/>
      <c r="M464" s="248"/>
      <c r="N464" s="248"/>
      <c r="O464" s="248"/>
      <c r="P464" s="248"/>
      <c r="Q464" s="248"/>
      <c r="R464" s="248"/>
      <c r="S464" s="248"/>
      <c r="T464" s="248"/>
      <c r="U464" s="248"/>
      <c r="V464" s="248"/>
      <c r="W464" s="248"/>
      <c r="X464" s="248"/>
      <c r="Y464" s="248"/>
      <c r="Z464" s="248"/>
      <c r="AA464" s="248"/>
      <c r="AB464" s="219"/>
      <c r="AC464" s="219"/>
      <c r="AD464" s="219"/>
      <c r="AE464" s="219"/>
      <c r="AF464" s="219"/>
      <c r="AG464" s="219"/>
      <c r="AH464" s="219"/>
      <c r="AI464" s="219"/>
      <c r="AJ464" s="219"/>
      <c r="AK464" s="219"/>
      <c r="AL464" s="219"/>
      <c r="AM464" s="219"/>
      <c r="AN464" s="219"/>
      <c r="AO464" s="219"/>
      <c r="AP464" s="219"/>
      <c r="AQ464" s="219"/>
      <c r="AR464" s="219"/>
      <c r="AS464" s="219"/>
      <c r="AT464" s="219"/>
      <c r="AU464" s="219"/>
      <c r="AV464" s="219"/>
      <c r="AW464" s="219"/>
      <c r="AX464" s="219"/>
      <c r="AY464" s="219"/>
      <c r="AZ464" s="219"/>
      <c r="BA464" s="219"/>
      <c r="BB464" s="219"/>
      <c r="BC464" s="219"/>
      <c r="BD464" s="219"/>
      <c r="BE464" s="219"/>
      <c r="BF464" s="219"/>
      <c r="BG464" s="219"/>
      <c r="BH464" s="219"/>
      <c r="BI464" s="219"/>
      <c r="BJ464" s="219"/>
      <c r="BK464" s="219"/>
      <c r="BL464" s="219"/>
      <c r="BM464" s="219"/>
      <c r="BN464" s="219"/>
      <c r="BO464" s="219"/>
      <c r="BP464" s="219"/>
      <c r="BQ464" s="219"/>
      <c r="BR464" s="219"/>
      <c r="BS464" s="219"/>
      <c r="BT464" s="219"/>
      <c r="BU464" s="219"/>
      <c r="BV464" s="219"/>
      <c r="BW464" s="219"/>
      <c r="BX464" s="219"/>
      <c r="BY464" s="219"/>
      <c r="BZ464" s="219"/>
      <c r="CA464" s="219"/>
      <c r="CB464" s="219"/>
      <c r="CC464" s="219"/>
      <c r="CD464" s="219"/>
      <c r="CE464" s="219"/>
      <c r="CF464" s="219"/>
      <c r="CG464" s="219"/>
      <c r="CH464" s="219"/>
      <c r="CI464" s="219"/>
      <c r="CJ464" s="219"/>
      <c r="CK464" s="219"/>
      <c r="CL464" s="219"/>
      <c r="CM464" s="219"/>
      <c r="CN464" s="219"/>
    </row>
    <row r="465" spans="1:92" x14ac:dyDescent="0.2">
      <c r="A465" s="224" t="s">
        <v>742</v>
      </c>
      <c r="B465" s="248"/>
      <c r="C465" s="248"/>
      <c r="D465" s="248"/>
      <c r="E465" s="248"/>
      <c r="F465" s="248"/>
      <c r="G465" s="248"/>
      <c r="H465" s="248"/>
      <c r="I465" s="248"/>
      <c r="J465" s="248"/>
      <c r="K465" s="248"/>
      <c r="L465" s="248"/>
      <c r="M465" s="248"/>
      <c r="N465" s="248"/>
      <c r="O465" s="248"/>
      <c r="P465" s="248"/>
      <c r="Q465" s="248"/>
      <c r="R465" s="248"/>
      <c r="S465" s="248"/>
      <c r="T465" s="248"/>
      <c r="U465" s="248"/>
      <c r="V465" s="248"/>
      <c r="W465" s="248"/>
      <c r="X465" s="248"/>
      <c r="Y465" s="248"/>
      <c r="Z465" s="248"/>
      <c r="AA465" s="248"/>
      <c r="AB465" s="219"/>
      <c r="AC465" s="219"/>
      <c r="AD465" s="219"/>
      <c r="AE465" s="219"/>
      <c r="AF465" s="219"/>
      <c r="AG465" s="219"/>
      <c r="AH465" s="219"/>
      <c r="AI465" s="219"/>
      <c r="AJ465" s="219"/>
      <c r="AK465" s="219"/>
      <c r="AL465" s="219"/>
      <c r="AM465" s="219"/>
      <c r="AN465" s="219"/>
      <c r="AO465" s="219"/>
      <c r="AP465" s="219"/>
      <c r="AQ465" s="219"/>
      <c r="AR465" s="219"/>
      <c r="AS465" s="219"/>
      <c r="AT465" s="219"/>
      <c r="AU465" s="219"/>
      <c r="AV465" s="219"/>
      <c r="AW465" s="219"/>
      <c r="AX465" s="219"/>
      <c r="AY465" s="219"/>
      <c r="AZ465" s="219"/>
      <c r="BA465" s="219"/>
      <c r="BB465" s="219"/>
      <c r="BC465" s="219"/>
      <c r="BD465" s="219"/>
      <c r="BE465" s="219"/>
      <c r="BF465" s="219"/>
      <c r="BG465" s="219"/>
      <c r="BH465" s="219"/>
      <c r="BI465" s="219"/>
      <c r="BJ465" s="219"/>
      <c r="BK465" s="219"/>
      <c r="BL465" s="219"/>
      <c r="BM465" s="219"/>
      <c r="BN465" s="219"/>
      <c r="BO465" s="219"/>
      <c r="BP465" s="219"/>
      <c r="BQ465" s="219"/>
      <c r="BR465" s="219"/>
      <c r="BS465" s="219"/>
      <c r="BT465" s="219"/>
      <c r="BU465" s="219"/>
      <c r="BV465" s="219"/>
      <c r="BW465" s="219"/>
      <c r="BX465" s="219"/>
      <c r="BY465" s="219"/>
      <c r="BZ465" s="219"/>
      <c r="CA465" s="219"/>
      <c r="CB465" s="219"/>
      <c r="CC465" s="219"/>
      <c r="CD465" s="219"/>
      <c r="CE465" s="219"/>
      <c r="CF465" s="219"/>
      <c r="CG465" s="219"/>
      <c r="CH465" s="219"/>
      <c r="CI465" s="219"/>
      <c r="CJ465" s="219"/>
      <c r="CK465" s="219"/>
      <c r="CL465" s="219"/>
      <c r="CM465" s="219"/>
      <c r="CN465" s="219"/>
    </row>
    <row r="466" spans="1:92" ht="10.8" thickBot="1" x14ac:dyDescent="0.25">
      <c r="A466" s="281" t="s">
        <v>743</v>
      </c>
      <c r="B466" s="248"/>
      <c r="C466" s="248"/>
      <c r="D466" s="248"/>
      <c r="E466" s="248"/>
      <c r="F466" s="248"/>
      <c r="G466" s="248"/>
      <c r="H466" s="248"/>
      <c r="I466" s="248"/>
      <c r="J466" s="248"/>
      <c r="K466" s="248"/>
      <c r="L466" s="248"/>
      <c r="M466" s="248"/>
      <c r="N466" s="248"/>
      <c r="O466" s="248"/>
      <c r="P466" s="248"/>
      <c r="Q466" s="248"/>
      <c r="R466" s="248"/>
      <c r="S466" s="248"/>
      <c r="T466" s="248"/>
      <c r="U466" s="248"/>
      <c r="V466" s="248"/>
      <c r="W466" s="248"/>
      <c r="X466" s="248"/>
      <c r="Y466" s="248"/>
      <c r="Z466" s="248"/>
      <c r="AA466" s="248"/>
      <c r="AB466" s="219">
        <v>0</v>
      </c>
      <c r="AC466" s="219">
        <v>0</v>
      </c>
      <c r="AD466" s="219">
        <v>0</v>
      </c>
      <c r="AE466" s="219">
        <v>0</v>
      </c>
      <c r="AF466" s="219">
        <v>0</v>
      </c>
      <c r="AG466" s="219">
        <v>0</v>
      </c>
      <c r="AH466" s="219">
        <v>0</v>
      </c>
      <c r="AI466" s="219">
        <v>0</v>
      </c>
      <c r="AJ466" s="219">
        <v>0</v>
      </c>
      <c r="AK466" s="219">
        <v>0</v>
      </c>
      <c r="AL466" s="219">
        <v>0</v>
      </c>
      <c r="AM466" s="219">
        <v>0</v>
      </c>
      <c r="AN466" s="219">
        <v>0</v>
      </c>
      <c r="AO466" s="219">
        <v>0</v>
      </c>
      <c r="AP466" s="219">
        <v>0</v>
      </c>
      <c r="AQ466" s="219">
        <v>0</v>
      </c>
      <c r="AR466" s="219">
        <v>0</v>
      </c>
      <c r="AS466" s="219">
        <v>0</v>
      </c>
      <c r="AT466" s="219">
        <v>0</v>
      </c>
      <c r="AU466" s="219">
        <v>0</v>
      </c>
      <c r="AV466" s="219">
        <v>0</v>
      </c>
      <c r="AW466" s="219">
        <v>0</v>
      </c>
      <c r="AX466" s="219">
        <v>0</v>
      </c>
      <c r="AY466" s="219">
        <v>0</v>
      </c>
      <c r="AZ466" s="219">
        <v>0</v>
      </c>
      <c r="BA466" s="219">
        <v>0</v>
      </c>
      <c r="BB466" s="219">
        <v>0</v>
      </c>
      <c r="BC466" s="219">
        <v>0</v>
      </c>
      <c r="BD466" s="219">
        <v>0</v>
      </c>
      <c r="BE466" s="219">
        <v>0</v>
      </c>
      <c r="BF466" s="219">
        <v>0</v>
      </c>
      <c r="BG466" s="219">
        <v>0</v>
      </c>
      <c r="BH466" s="219">
        <v>0</v>
      </c>
      <c r="BI466" s="219">
        <v>0</v>
      </c>
      <c r="BJ466" s="219">
        <v>0</v>
      </c>
      <c r="BK466" s="219">
        <v>0</v>
      </c>
      <c r="BL466" s="219">
        <v>0</v>
      </c>
      <c r="BM466" s="219">
        <v>0</v>
      </c>
      <c r="BN466" s="219">
        <v>0</v>
      </c>
      <c r="BO466" s="219">
        <v>0</v>
      </c>
      <c r="BP466" s="219">
        <v>0</v>
      </c>
      <c r="BQ466" s="219">
        <v>0</v>
      </c>
      <c r="BR466" s="219">
        <v>0</v>
      </c>
      <c r="BS466" s="219">
        <v>0</v>
      </c>
      <c r="BT466" s="219">
        <v>0</v>
      </c>
      <c r="BU466" s="219">
        <v>0</v>
      </c>
      <c r="BV466" s="219">
        <v>0</v>
      </c>
      <c r="BW466" s="219">
        <v>0</v>
      </c>
      <c r="BX466" s="219">
        <v>0</v>
      </c>
      <c r="BY466" s="219">
        <v>0</v>
      </c>
      <c r="BZ466" s="219">
        <v>0</v>
      </c>
      <c r="CA466" s="219">
        <v>0</v>
      </c>
      <c r="CB466" s="219">
        <v>0</v>
      </c>
      <c r="CC466" s="219">
        <v>0</v>
      </c>
      <c r="CD466" s="219">
        <v>0</v>
      </c>
      <c r="CE466" s="219">
        <v>0</v>
      </c>
      <c r="CF466" s="219">
        <v>0</v>
      </c>
      <c r="CG466" s="219">
        <v>0</v>
      </c>
      <c r="CH466" s="219">
        <v>0</v>
      </c>
      <c r="CI466" s="219">
        <v>0</v>
      </c>
      <c r="CJ466" s="219">
        <v>0</v>
      </c>
      <c r="CK466" s="219">
        <v>0</v>
      </c>
      <c r="CL466" s="219">
        <v>0</v>
      </c>
      <c r="CM466" s="219">
        <v>0</v>
      </c>
      <c r="CN466" s="219">
        <v>0</v>
      </c>
    </row>
    <row r="467" spans="1:92" x14ac:dyDescent="0.2">
      <c r="A467" s="224" t="s">
        <v>744</v>
      </c>
      <c r="B467" s="248"/>
      <c r="C467" s="248"/>
      <c r="D467" s="248"/>
      <c r="E467" s="248"/>
      <c r="F467" s="248"/>
      <c r="G467" s="248"/>
      <c r="H467" s="248"/>
      <c r="I467" s="248"/>
      <c r="J467" s="248"/>
      <c r="K467" s="248"/>
      <c r="L467" s="248"/>
      <c r="M467" s="248"/>
      <c r="N467" s="248"/>
      <c r="O467" s="248"/>
      <c r="P467" s="248"/>
      <c r="Q467" s="248"/>
      <c r="R467" s="248"/>
      <c r="S467" s="248"/>
      <c r="T467" s="248"/>
      <c r="U467" s="248"/>
      <c r="V467" s="248"/>
      <c r="W467" s="248"/>
      <c r="X467" s="248"/>
      <c r="Y467" s="248"/>
      <c r="Z467" s="248"/>
      <c r="AA467" s="248"/>
      <c r="AB467" s="219">
        <v>0</v>
      </c>
      <c r="AC467" s="219">
        <v>0</v>
      </c>
      <c r="AD467" s="219">
        <v>0</v>
      </c>
      <c r="AE467" s="219">
        <v>0</v>
      </c>
      <c r="AF467" s="219">
        <v>0</v>
      </c>
      <c r="AG467" s="219">
        <v>0</v>
      </c>
      <c r="AH467" s="219">
        <v>0</v>
      </c>
      <c r="AI467" s="219">
        <v>0</v>
      </c>
      <c r="AJ467" s="219">
        <v>0</v>
      </c>
      <c r="AK467" s="219">
        <v>0</v>
      </c>
      <c r="AL467" s="219">
        <v>0</v>
      </c>
      <c r="AM467" s="219">
        <v>0</v>
      </c>
      <c r="AN467" s="219">
        <v>0</v>
      </c>
      <c r="AO467" s="219">
        <v>0</v>
      </c>
      <c r="AP467" s="219">
        <v>0</v>
      </c>
      <c r="AQ467" s="219">
        <v>0</v>
      </c>
      <c r="AR467" s="219">
        <v>0</v>
      </c>
      <c r="AS467" s="219">
        <v>0</v>
      </c>
      <c r="AT467" s="219">
        <v>0</v>
      </c>
      <c r="AU467" s="219">
        <v>0</v>
      </c>
      <c r="AV467" s="219">
        <v>0</v>
      </c>
      <c r="AW467" s="219">
        <v>0</v>
      </c>
      <c r="AX467" s="219">
        <v>0</v>
      </c>
      <c r="AY467" s="219">
        <v>0</v>
      </c>
      <c r="AZ467" s="219">
        <v>0</v>
      </c>
      <c r="BA467" s="219">
        <v>0</v>
      </c>
      <c r="BB467" s="219">
        <v>0</v>
      </c>
      <c r="BC467" s="219">
        <v>0</v>
      </c>
      <c r="BD467" s="219">
        <v>0</v>
      </c>
      <c r="BE467" s="219">
        <v>0</v>
      </c>
      <c r="BF467" s="219">
        <v>0</v>
      </c>
      <c r="BG467" s="219">
        <v>0</v>
      </c>
      <c r="BH467" s="219">
        <v>0</v>
      </c>
      <c r="BI467" s="219">
        <v>0</v>
      </c>
      <c r="BJ467" s="219">
        <v>0</v>
      </c>
      <c r="BK467" s="219">
        <v>0</v>
      </c>
      <c r="BL467" s="219">
        <v>0</v>
      </c>
      <c r="BM467" s="219">
        <v>0</v>
      </c>
      <c r="BN467" s="219">
        <v>0</v>
      </c>
      <c r="BO467" s="219">
        <v>0</v>
      </c>
      <c r="BP467" s="219">
        <v>0</v>
      </c>
      <c r="BQ467" s="219">
        <v>0</v>
      </c>
      <c r="BR467" s="219">
        <v>0</v>
      </c>
      <c r="BS467" s="219">
        <v>0</v>
      </c>
      <c r="BT467" s="219">
        <v>0</v>
      </c>
      <c r="BU467" s="219">
        <v>0</v>
      </c>
      <c r="BV467" s="219">
        <v>0</v>
      </c>
      <c r="BW467" s="219">
        <v>0</v>
      </c>
      <c r="BX467" s="219">
        <v>0</v>
      </c>
      <c r="BY467" s="219">
        <v>0</v>
      </c>
      <c r="BZ467" s="219">
        <v>0</v>
      </c>
      <c r="CA467" s="219">
        <v>0</v>
      </c>
      <c r="CB467" s="219">
        <v>0</v>
      </c>
      <c r="CC467" s="219">
        <v>0</v>
      </c>
      <c r="CD467" s="219">
        <v>0</v>
      </c>
      <c r="CE467" s="219">
        <v>0</v>
      </c>
      <c r="CF467" s="219">
        <v>0</v>
      </c>
      <c r="CG467" s="219">
        <v>0</v>
      </c>
      <c r="CH467" s="219">
        <v>0</v>
      </c>
      <c r="CI467" s="219">
        <v>0</v>
      </c>
      <c r="CJ467" s="219">
        <v>0</v>
      </c>
      <c r="CK467" s="219">
        <v>0</v>
      </c>
      <c r="CL467" s="219">
        <v>0</v>
      </c>
      <c r="CM467" s="219">
        <v>0</v>
      </c>
      <c r="CN467" s="219">
        <v>0</v>
      </c>
    </row>
    <row r="468" spans="1:92" x14ac:dyDescent="0.2">
      <c r="A468" s="224" t="s">
        <v>745</v>
      </c>
      <c r="B468" s="248"/>
      <c r="C468" s="248"/>
      <c r="D468" s="248"/>
      <c r="E468" s="248"/>
      <c r="F468" s="248"/>
      <c r="G468" s="248"/>
      <c r="H468" s="248"/>
      <c r="I468" s="248"/>
      <c r="J468" s="248"/>
      <c r="K468" s="248"/>
      <c r="L468" s="248"/>
      <c r="M468" s="248"/>
      <c r="N468" s="248"/>
      <c r="O468" s="248"/>
      <c r="P468" s="248"/>
      <c r="Q468" s="248"/>
      <c r="R468" s="248"/>
      <c r="S468" s="248"/>
      <c r="T468" s="248"/>
      <c r="U468" s="248"/>
      <c r="V468" s="248"/>
      <c r="W468" s="248"/>
      <c r="X468" s="248"/>
      <c r="Y468" s="248"/>
      <c r="Z468" s="248"/>
      <c r="AA468" s="248"/>
      <c r="AB468" s="219">
        <v>0</v>
      </c>
      <c r="AC468" s="219">
        <v>0</v>
      </c>
      <c r="AD468" s="219">
        <v>0</v>
      </c>
      <c r="AE468" s="219">
        <v>0</v>
      </c>
      <c r="AF468" s="219">
        <v>0</v>
      </c>
      <c r="AG468" s="219">
        <v>0</v>
      </c>
      <c r="AH468" s="219">
        <v>0</v>
      </c>
      <c r="AI468" s="219">
        <v>0</v>
      </c>
      <c r="AJ468" s="219">
        <v>0</v>
      </c>
      <c r="AK468" s="219">
        <v>0</v>
      </c>
      <c r="AL468" s="219">
        <v>0</v>
      </c>
      <c r="AM468" s="219">
        <v>0</v>
      </c>
      <c r="AN468" s="219">
        <v>0</v>
      </c>
      <c r="AO468" s="219">
        <v>0</v>
      </c>
      <c r="AP468" s="219">
        <v>0</v>
      </c>
      <c r="AQ468" s="219">
        <v>0</v>
      </c>
      <c r="AR468" s="219">
        <v>0</v>
      </c>
      <c r="AS468" s="219">
        <v>0</v>
      </c>
      <c r="AT468" s="219">
        <v>0</v>
      </c>
      <c r="AU468" s="219">
        <v>0</v>
      </c>
      <c r="AV468" s="219">
        <v>0</v>
      </c>
      <c r="AW468" s="219">
        <v>0</v>
      </c>
      <c r="AX468" s="219">
        <v>0</v>
      </c>
      <c r="AY468" s="219">
        <v>0</v>
      </c>
      <c r="AZ468" s="219">
        <v>0</v>
      </c>
      <c r="BA468" s="219">
        <v>0</v>
      </c>
      <c r="BB468" s="219">
        <v>0</v>
      </c>
      <c r="BC468" s="219">
        <v>0</v>
      </c>
      <c r="BD468" s="219">
        <v>0</v>
      </c>
      <c r="BE468" s="219">
        <v>0</v>
      </c>
      <c r="BF468" s="219">
        <v>0</v>
      </c>
      <c r="BG468" s="219">
        <v>0</v>
      </c>
      <c r="BH468" s="219">
        <v>0</v>
      </c>
      <c r="BI468" s="219">
        <v>0</v>
      </c>
      <c r="BJ468" s="219">
        <v>0</v>
      </c>
      <c r="BK468" s="219">
        <v>0</v>
      </c>
      <c r="BL468" s="219">
        <v>0</v>
      </c>
      <c r="BM468" s="219">
        <v>0</v>
      </c>
      <c r="BN468" s="219">
        <v>0</v>
      </c>
      <c r="BO468" s="219">
        <v>0</v>
      </c>
      <c r="BP468" s="219">
        <v>0</v>
      </c>
      <c r="BQ468" s="219">
        <v>0</v>
      </c>
      <c r="BR468" s="219">
        <v>0</v>
      </c>
      <c r="BS468" s="219">
        <v>0</v>
      </c>
      <c r="BT468" s="219">
        <v>0</v>
      </c>
      <c r="BU468" s="219">
        <v>0</v>
      </c>
      <c r="BV468" s="219">
        <v>0</v>
      </c>
      <c r="BW468" s="219">
        <v>0</v>
      </c>
      <c r="BX468" s="219">
        <v>0</v>
      </c>
      <c r="BY468" s="219">
        <v>0</v>
      </c>
      <c r="BZ468" s="219">
        <v>0</v>
      </c>
      <c r="CA468" s="219">
        <v>0</v>
      </c>
      <c r="CB468" s="219">
        <v>0</v>
      </c>
      <c r="CC468" s="219">
        <v>0</v>
      </c>
      <c r="CD468" s="219">
        <v>0</v>
      </c>
      <c r="CE468" s="219">
        <v>0</v>
      </c>
      <c r="CF468" s="219">
        <v>0</v>
      </c>
      <c r="CG468" s="219">
        <v>0</v>
      </c>
      <c r="CH468" s="219">
        <v>0</v>
      </c>
      <c r="CI468" s="219">
        <v>0</v>
      </c>
      <c r="CJ468" s="219">
        <v>0</v>
      </c>
      <c r="CK468" s="219">
        <v>0</v>
      </c>
      <c r="CL468" s="219">
        <v>0</v>
      </c>
      <c r="CM468" s="219">
        <v>0</v>
      </c>
      <c r="CN468" s="219">
        <v>0</v>
      </c>
    </row>
    <row r="469" spans="1:92" x14ac:dyDescent="0.2">
      <c r="A469" s="224" t="s">
        <v>746</v>
      </c>
      <c r="B469" s="248"/>
      <c r="C469" s="248"/>
      <c r="D469" s="248"/>
      <c r="E469" s="248"/>
      <c r="F469" s="248"/>
      <c r="G469" s="248"/>
      <c r="H469" s="248"/>
      <c r="I469" s="248"/>
      <c r="J469" s="248"/>
      <c r="K469" s="248"/>
      <c r="L469" s="248"/>
      <c r="M469" s="248"/>
      <c r="N469" s="248"/>
      <c r="O469" s="248"/>
      <c r="P469" s="248"/>
      <c r="Q469" s="248"/>
      <c r="R469" s="248"/>
      <c r="S469" s="248"/>
      <c r="T469" s="248"/>
      <c r="U469" s="248"/>
      <c r="V469" s="248"/>
      <c r="W469" s="248"/>
      <c r="X469" s="248"/>
      <c r="Y469" s="248"/>
      <c r="Z469" s="248"/>
      <c r="AA469" s="248"/>
      <c r="AB469" s="219">
        <v>0</v>
      </c>
      <c r="AC469" s="219">
        <v>0</v>
      </c>
      <c r="AD469" s="219">
        <v>0</v>
      </c>
      <c r="AE469" s="219">
        <v>0</v>
      </c>
      <c r="AF469" s="219">
        <v>0</v>
      </c>
      <c r="AG469" s="219">
        <v>0</v>
      </c>
      <c r="AH469" s="219">
        <v>0</v>
      </c>
      <c r="AI469" s="219">
        <v>0</v>
      </c>
      <c r="AJ469" s="219">
        <v>0</v>
      </c>
      <c r="AK469" s="219">
        <v>0</v>
      </c>
      <c r="AL469" s="219">
        <v>0</v>
      </c>
      <c r="AM469" s="219">
        <v>0</v>
      </c>
      <c r="AN469" s="219">
        <v>0</v>
      </c>
      <c r="AO469" s="219">
        <v>0</v>
      </c>
      <c r="AP469" s="219">
        <v>0</v>
      </c>
      <c r="AQ469" s="219">
        <v>0</v>
      </c>
      <c r="AR469" s="219">
        <v>0</v>
      </c>
      <c r="AS469" s="219">
        <v>0</v>
      </c>
      <c r="AT469" s="219">
        <v>0</v>
      </c>
      <c r="AU469" s="219">
        <v>0</v>
      </c>
      <c r="AV469" s="219">
        <v>0</v>
      </c>
      <c r="AW469" s="219">
        <v>0</v>
      </c>
      <c r="AX469" s="219">
        <v>0</v>
      </c>
      <c r="AY469" s="219">
        <v>0</v>
      </c>
      <c r="AZ469" s="219">
        <v>0</v>
      </c>
      <c r="BA469" s="219">
        <v>0</v>
      </c>
      <c r="BB469" s="219">
        <v>0</v>
      </c>
      <c r="BC469" s="219">
        <v>0</v>
      </c>
      <c r="BD469" s="219">
        <v>0</v>
      </c>
      <c r="BE469" s="219">
        <v>0</v>
      </c>
      <c r="BF469" s="219">
        <v>0</v>
      </c>
      <c r="BG469" s="219">
        <v>0</v>
      </c>
      <c r="BH469" s="219">
        <v>0</v>
      </c>
      <c r="BI469" s="219">
        <v>0</v>
      </c>
      <c r="BJ469" s="219">
        <v>0</v>
      </c>
      <c r="BK469" s="219">
        <v>0</v>
      </c>
      <c r="BL469" s="219">
        <v>0</v>
      </c>
      <c r="BM469" s="219">
        <v>0</v>
      </c>
      <c r="BN469" s="219">
        <v>0</v>
      </c>
      <c r="BO469" s="219">
        <v>0</v>
      </c>
      <c r="BP469" s="219">
        <v>0</v>
      </c>
      <c r="BQ469" s="219">
        <v>0</v>
      </c>
      <c r="BR469" s="219">
        <v>0</v>
      </c>
      <c r="BS469" s="219">
        <v>0</v>
      </c>
      <c r="BT469" s="219">
        <v>0</v>
      </c>
      <c r="BU469" s="219">
        <v>0</v>
      </c>
      <c r="BV469" s="219">
        <v>0</v>
      </c>
      <c r="BW469" s="219">
        <v>0</v>
      </c>
      <c r="BX469" s="219">
        <v>0</v>
      </c>
      <c r="BY469" s="219">
        <v>0</v>
      </c>
      <c r="BZ469" s="219">
        <v>0</v>
      </c>
      <c r="CA469" s="219">
        <v>0</v>
      </c>
      <c r="CB469" s="219">
        <v>0</v>
      </c>
      <c r="CC469" s="219">
        <v>0</v>
      </c>
      <c r="CD469" s="219">
        <v>0</v>
      </c>
      <c r="CE469" s="219">
        <v>0</v>
      </c>
      <c r="CF469" s="219">
        <v>0</v>
      </c>
      <c r="CG469" s="219">
        <v>0</v>
      </c>
      <c r="CH469" s="219">
        <v>0</v>
      </c>
      <c r="CI469" s="219">
        <v>0</v>
      </c>
      <c r="CJ469" s="219">
        <v>0</v>
      </c>
      <c r="CK469" s="219">
        <v>0</v>
      </c>
      <c r="CL469" s="219">
        <v>0</v>
      </c>
      <c r="CM469" s="219">
        <v>0</v>
      </c>
      <c r="CN469" s="219">
        <v>0</v>
      </c>
    </row>
    <row r="470" spans="1:92" x14ac:dyDescent="0.2">
      <c r="A470" s="224" t="s">
        <v>747</v>
      </c>
      <c r="B470" s="248"/>
      <c r="C470" s="248"/>
      <c r="D470" s="248"/>
      <c r="E470" s="248"/>
      <c r="F470" s="248"/>
      <c r="G470" s="248"/>
      <c r="H470" s="248"/>
      <c r="I470" s="248"/>
      <c r="J470" s="248"/>
      <c r="K470" s="248"/>
      <c r="L470" s="248"/>
      <c r="M470" s="248"/>
      <c r="N470" s="248"/>
      <c r="O470" s="248"/>
      <c r="P470" s="248"/>
      <c r="Q470" s="248"/>
      <c r="R470" s="248"/>
      <c r="S470" s="248"/>
      <c r="T470" s="248"/>
      <c r="U470" s="248"/>
      <c r="V470" s="248"/>
      <c r="W470" s="248"/>
      <c r="X470" s="248"/>
      <c r="Y470" s="248"/>
      <c r="Z470" s="248"/>
      <c r="AA470" s="248"/>
      <c r="AB470" s="219">
        <v>0</v>
      </c>
      <c r="AC470" s="219">
        <v>0</v>
      </c>
      <c r="AD470" s="219">
        <v>0</v>
      </c>
      <c r="AE470" s="219">
        <v>0</v>
      </c>
      <c r="AF470" s="219">
        <v>0</v>
      </c>
      <c r="AG470" s="219">
        <v>0</v>
      </c>
      <c r="AH470" s="219">
        <v>0</v>
      </c>
      <c r="AI470" s="219">
        <v>0</v>
      </c>
      <c r="AJ470" s="219">
        <v>0</v>
      </c>
      <c r="AK470" s="219">
        <v>0</v>
      </c>
      <c r="AL470" s="219">
        <v>0</v>
      </c>
      <c r="AM470" s="219">
        <v>0</v>
      </c>
      <c r="AN470" s="219">
        <v>0</v>
      </c>
      <c r="AO470" s="219">
        <v>0</v>
      </c>
      <c r="AP470" s="219">
        <v>0</v>
      </c>
      <c r="AQ470" s="219">
        <v>0</v>
      </c>
      <c r="AR470" s="219">
        <v>0</v>
      </c>
      <c r="AS470" s="219">
        <v>0</v>
      </c>
      <c r="AT470" s="219">
        <v>0</v>
      </c>
      <c r="AU470" s="219">
        <v>0</v>
      </c>
      <c r="AV470" s="219">
        <v>0</v>
      </c>
      <c r="AW470" s="219">
        <v>0</v>
      </c>
      <c r="AX470" s="219">
        <v>0</v>
      </c>
      <c r="AY470" s="219">
        <v>0</v>
      </c>
      <c r="AZ470" s="219">
        <v>0</v>
      </c>
      <c r="BA470" s="219">
        <v>0</v>
      </c>
      <c r="BB470" s="219">
        <v>0</v>
      </c>
      <c r="BC470" s="219">
        <v>0</v>
      </c>
      <c r="BD470" s="219">
        <v>0</v>
      </c>
      <c r="BE470" s="219">
        <v>0</v>
      </c>
      <c r="BF470" s="219">
        <v>0</v>
      </c>
      <c r="BG470" s="219">
        <v>0</v>
      </c>
      <c r="BH470" s="219">
        <v>0</v>
      </c>
      <c r="BI470" s="219">
        <v>0</v>
      </c>
      <c r="BJ470" s="219">
        <v>0</v>
      </c>
      <c r="BK470" s="219">
        <v>0</v>
      </c>
      <c r="BL470" s="219">
        <v>0</v>
      </c>
      <c r="BM470" s="219">
        <v>0</v>
      </c>
      <c r="BN470" s="219">
        <v>0</v>
      </c>
      <c r="BO470" s="219">
        <v>0</v>
      </c>
      <c r="BP470" s="219">
        <v>0</v>
      </c>
      <c r="BQ470" s="219">
        <v>0</v>
      </c>
      <c r="BR470" s="219">
        <v>0</v>
      </c>
      <c r="BS470" s="219">
        <v>0</v>
      </c>
      <c r="BT470" s="219">
        <v>0</v>
      </c>
      <c r="BU470" s="219">
        <v>0</v>
      </c>
      <c r="BV470" s="219">
        <v>0</v>
      </c>
      <c r="BW470" s="219">
        <v>0</v>
      </c>
      <c r="BX470" s="219">
        <v>0</v>
      </c>
      <c r="BY470" s="219">
        <v>0</v>
      </c>
      <c r="BZ470" s="219">
        <v>0</v>
      </c>
      <c r="CA470" s="219">
        <v>0</v>
      </c>
      <c r="CB470" s="219">
        <v>0</v>
      </c>
      <c r="CC470" s="219">
        <v>0</v>
      </c>
      <c r="CD470" s="219">
        <v>0</v>
      </c>
      <c r="CE470" s="219">
        <v>0</v>
      </c>
      <c r="CF470" s="219">
        <v>0</v>
      </c>
      <c r="CG470" s="219">
        <v>0</v>
      </c>
      <c r="CH470" s="219">
        <v>0</v>
      </c>
      <c r="CI470" s="219">
        <v>0</v>
      </c>
      <c r="CJ470" s="219">
        <v>0</v>
      </c>
      <c r="CK470" s="219">
        <v>0</v>
      </c>
      <c r="CL470" s="219">
        <v>0</v>
      </c>
      <c r="CM470" s="219">
        <v>0</v>
      </c>
      <c r="CN470" s="219">
        <v>0</v>
      </c>
    </row>
    <row r="471" spans="1:92" x14ac:dyDescent="0.2">
      <c r="A471" s="224" t="s">
        <v>748</v>
      </c>
      <c r="B471" s="248"/>
      <c r="C471" s="248"/>
      <c r="D471" s="248"/>
      <c r="E471" s="248"/>
      <c r="F471" s="248"/>
      <c r="G471" s="248"/>
      <c r="H471" s="248"/>
      <c r="I471" s="248"/>
      <c r="J471" s="248"/>
      <c r="K471" s="248"/>
      <c r="L471" s="248"/>
      <c r="M471" s="248"/>
      <c r="N471" s="248"/>
      <c r="O471" s="248"/>
      <c r="P471" s="248"/>
      <c r="Q471" s="248"/>
      <c r="R471" s="248"/>
      <c r="S471" s="248"/>
      <c r="T471" s="248"/>
      <c r="U471" s="248"/>
      <c r="V471" s="248"/>
      <c r="W471" s="248"/>
      <c r="X471" s="248"/>
      <c r="Y471" s="248"/>
      <c r="Z471" s="248"/>
      <c r="AA471" s="248"/>
      <c r="AB471" s="219">
        <v>0</v>
      </c>
      <c r="AC471" s="219">
        <v>0</v>
      </c>
      <c r="AD471" s="219">
        <v>0</v>
      </c>
      <c r="AE471" s="219">
        <v>0</v>
      </c>
      <c r="AF471" s="219">
        <v>0</v>
      </c>
      <c r="AG471" s="219">
        <v>0</v>
      </c>
      <c r="AH471" s="219">
        <v>0</v>
      </c>
      <c r="AI471" s="219">
        <v>0</v>
      </c>
      <c r="AJ471" s="219">
        <v>0</v>
      </c>
      <c r="AK471" s="219">
        <v>0</v>
      </c>
      <c r="AL471" s="219">
        <v>0</v>
      </c>
      <c r="AM471" s="219">
        <v>0</v>
      </c>
      <c r="AN471" s="219">
        <v>0</v>
      </c>
      <c r="AO471" s="219">
        <v>0</v>
      </c>
      <c r="AP471" s="219">
        <v>0</v>
      </c>
      <c r="AQ471" s="219">
        <v>0</v>
      </c>
      <c r="AR471" s="219">
        <v>0</v>
      </c>
      <c r="AS471" s="219">
        <v>0</v>
      </c>
      <c r="AT471" s="219">
        <v>0</v>
      </c>
      <c r="AU471" s="219">
        <v>0</v>
      </c>
      <c r="AV471" s="219">
        <v>0</v>
      </c>
      <c r="AW471" s="219">
        <v>0</v>
      </c>
      <c r="AX471" s="219">
        <v>0</v>
      </c>
      <c r="AY471" s="219">
        <v>0</v>
      </c>
      <c r="AZ471" s="219">
        <v>0</v>
      </c>
      <c r="BA471" s="219">
        <v>0</v>
      </c>
      <c r="BB471" s="219">
        <v>0</v>
      </c>
      <c r="BC471" s="219">
        <v>0</v>
      </c>
      <c r="BD471" s="219">
        <v>0</v>
      </c>
      <c r="BE471" s="219">
        <v>0</v>
      </c>
      <c r="BF471" s="219">
        <v>0</v>
      </c>
      <c r="BG471" s="219">
        <v>0</v>
      </c>
      <c r="BH471" s="219">
        <v>0</v>
      </c>
      <c r="BI471" s="219">
        <v>0</v>
      </c>
      <c r="BJ471" s="219">
        <v>0</v>
      </c>
      <c r="BK471" s="219">
        <v>0</v>
      </c>
      <c r="BL471" s="219">
        <v>0</v>
      </c>
      <c r="BM471" s="219">
        <v>0</v>
      </c>
      <c r="BN471" s="219">
        <v>0</v>
      </c>
      <c r="BO471" s="219">
        <v>0</v>
      </c>
      <c r="BP471" s="219">
        <v>0</v>
      </c>
      <c r="BQ471" s="219">
        <v>0</v>
      </c>
      <c r="BR471" s="219">
        <v>0</v>
      </c>
      <c r="BS471" s="219">
        <v>0</v>
      </c>
      <c r="BT471" s="219">
        <v>0</v>
      </c>
      <c r="BU471" s="219">
        <v>0</v>
      </c>
      <c r="BV471" s="219">
        <v>0</v>
      </c>
      <c r="BW471" s="219">
        <v>0</v>
      </c>
      <c r="BX471" s="219">
        <v>0</v>
      </c>
      <c r="BY471" s="219">
        <v>0</v>
      </c>
      <c r="BZ471" s="219">
        <v>0</v>
      </c>
      <c r="CA471" s="219">
        <v>0</v>
      </c>
      <c r="CB471" s="219">
        <v>0</v>
      </c>
      <c r="CC471" s="219">
        <v>0</v>
      </c>
      <c r="CD471" s="219">
        <v>0</v>
      </c>
      <c r="CE471" s="219">
        <v>0</v>
      </c>
      <c r="CF471" s="219">
        <v>0</v>
      </c>
      <c r="CG471" s="219">
        <v>0</v>
      </c>
      <c r="CH471" s="219">
        <v>0</v>
      </c>
      <c r="CI471" s="219">
        <v>0</v>
      </c>
      <c r="CJ471" s="219">
        <v>0</v>
      </c>
      <c r="CK471" s="219">
        <v>0</v>
      </c>
      <c r="CL471" s="219">
        <v>0</v>
      </c>
      <c r="CM471" s="219">
        <v>0</v>
      </c>
      <c r="CN471" s="219">
        <v>0</v>
      </c>
    </row>
    <row r="472" spans="1:92" x14ac:dyDescent="0.2">
      <c r="A472" s="224" t="s">
        <v>749</v>
      </c>
      <c r="B472" s="248"/>
      <c r="C472" s="248"/>
      <c r="D472" s="248"/>
      <c r="E472" s="248"/>
      <c r="F472" s="248"/>
      <c r="G472" s="248"/>
      <c r="H472" s="248"/>
      <c r="I472" s="248"/>
      <c r="J472" s="248"/>
      <c r="K472" s="248"/>
      <c r="L472" s="248"/>
      <c r="M472" s="248"/>
      <c r="N472" s="248"/>
      <c r="O472" s="248"/>
      <c r="P472" s="248"/>
      <c r="Q472" s="248"/>
      <c r="R472" s="248"/>
      <c r="S472" s="248"/>
      <c r="T472" s="248"/>
      <c r="U472" s="248"/>
      <c r="V472" s="248"/>
      <c r="W472" s="248"/>
      <c r="X472" s="248"/>
      <c r="Y472" s="248"/>
      <c r="Z472" s="248"/>
      <c r="AA472" s="248"/>
      <c r="AB472" s="219">
        <v>0</v>
      </c>
      <c r="AC472" s="219">
        <v>0</v>
      </c>
      <c r="AD472" s="219">
        <v>0</v>
      </c>
      <c r="AE472" s="219">
        <v>0</v>
      </c>
      <c r="AF472" s="219">
        <v>0</v>
      </c>
      <c r="AG472" s="219">
        <v>0</v>
      </c>
      <c r="AH472" s="219">
        <v>0</v>
      </c>
      <c r="AI472" s="219">
        <v>0</v>
      </c>
      <c r="AJ472" s="219">
        <v>0</v>
      </c>
      <c r="AK472" s="219">
        <v>0</v>
      </c>
      <c r="AL472" s="219">
        <v>0</v>
      </c>
      <c r="AM472" s="219">
        <v>0</v>
      </c>
      <c r="AN472" s="219">
        <v>0</v>
      </c>
      <c r="AO472" s="219">
        <v>0</v>
      </c>
      <c r="AP472" s="219">
        <v>0</v>
      </c>
      <c r="AQ472" s="219">
        <v>0</v>
      </c>
      <c r="AR472" s="219">
        <v>0</v>
      </c>
      <c r="AS472" s="219">
        <v>0</v>
      </c>
      <c r="AT472" s="219">
        <v>0</v>
      </c>
      <c r="AU472" s="219">
        <v>0</v>
      </c>
      <c r="AV472" s="219">
        <v>0</v>
      </c>
      <c r="AW472" s="219">
        <v>0</v>
      </c>
      <c r="AX472" s="219">
        <v>0</v>
      </c>
      <c r="AY472" s="219">
        <v>0</v>
      </c>
      <c r="AZ472" s="219">
        <v>0</v>
      </c>
      <c r="BA472" s="219">
        <v>0</v>
      </c>
      <c r="BB472" s="219">
        <v>0</v>
      </c>
      <c r="BC472" s="219">
        <v>0</v>
      </c>
      <c r="BD472" s="219">
        <v>0</v>
      </c>
      <c r="BE472" s="219">
        <v>0</v>
      </c>
      <c r="BF472" s="219">
        <v>0</v>
      </c>
      <c r="BG472" s="219">
        <v>0</v>
      </c>
      <c r="BH472" s="219">
        <v>0</v>
      </c>
      <c r="BI472" s="219">
        <v>0</v>
      </c>
      <c r="BJ472" s="219">
        <v>0</v>
      </c>
      <c r="BK472" s="219">
        <v>0</v>
      </c>
      <c r="BL472" s="219">
        <v>0</v>
      </c>
      <c r="BM472" s="219">
        <v>0</v>
      </c>
      <c r="BN472" s="219">
        <v>0</v>
      </c>
      <c r="BO472" s="219">
        <v>0</v>
      </c>
      <c r="BP472" s="219">
        <v>0</v>
      </c>
      <c r="BQ472" s="219">
        <v>0</v>
      </c>
      <c r="BR472" s="219">
        <v>0</v>
      </c>
      <c r="BS472" s="219">
        <v>0</v>
      </c>
      <c r="BT472" s="219">
        <v>0</v>
      </c>
      <c r="BU472" s="219">
        <v>0</v>
      </c>
      <c r="BV472" s="219">
        <v>0</v>
      </c>
      <c r="BW472" s="219">
        <v>0</v>
      </c>
      <c r="BX472" s="219">
        <v>0</v>
      </c>
      <c r="BY472" s="219">
        <v>0</v>
      </c>
      <c r="BZ472" s="219">
        <v>0</v>
      </c>
      <c r="CA472" s="219">
        <v>0</v>
      </c>
      <c r="CB472" s="219">
        <v>0</v>
      </c>
      <c r="CC472" s="219">
        <v>0</v>
      </c>
      <c r="CD472" s="219">
        <v>0</v>
      </c>
      <c r="CE472" s="219">
        <v>0</v>
      </c>
      <c r="CF472" s="219">
        <v>0</v>
      </c>
      <c r="CG472" s="219">
        <v>0</v>
      </c>
      <c r="CH472" s="219">
        <v>0</v>
      </c>
      <c r="CI472" s="219">
        <v>0</v>
      </c>
      <c r="CJ472" s="219">
        <v>0</v>
      </c>
      <c r="CK472" s="219">
        <v>0</v>
      </c>
      <c r="CL472" s="219">
        <v>0</v>
      </c>
      <c r="CM472" s="219">
        <v>0</v>
      </c>
      <c r="CN472" s="219">
        <v>0</v>
      </c>
    </row>
    <row r="473" spans="1:92" x14ac:dyDescent="0.2">
      <c r="A473" s="224" t="s">
        <v>750</v>
      </c>
      <c r="B473" s="248"/>
      <c r="C473" s="248"/>
      <c r="D473" s="248"/>
      <c r="E473" s="248"/>
      <c r="F473" s="248"/>
      <c r="G473" s="248"/>
      <c r="H473" s="248"/>
      <c r="I473" s="248"/>
      <c r="J473" s="248"/>
      <c r="K473" s="248"/>
      <c r="L473" s="248"/>
      <c r="M473" s="248"/>
      <c r="N473" s="248"/>
      <c r="O473" s="248"/>
      <c r="P473" s="248"/>
      <c r="Q473" s="248"/>
      <c r="R473" s="248"/>
      <c r="S473" s="248"/>
      <c r="T473" s="248"/>
      <c r="U473" s="248"/>
      <c r="V473" s="248"/>
      <c r="W473" s="248"/>
      <c r="X473" s="248"/>
      <c r="Y473" s="248"/>
      <c r="Z473" s="248"/>
      <c r="AA473" s="248"/>
      <c r="AB473" s="219">
        <v>0</v>
      </c>
      <c r="AC473" s="219">
        <v>0</v>
      </c>
      <c r="AD473" s="219">
        <v>0</v>
      </c>
      <c r="AE473" s="219">
        <v>0</v>
      </c>
      <c r="AF473" s="219">
        <v>0</v>
      </c>
      <c r="AG473" s="219">
        <v>0</v>
      </c>
      <c r="AH473" s="219">
        <v>0</v>
      </c>
      <c r="AI473" s="219">
        <v>0</v>
      </c>
      <c r="AJ473" s="219">
        <v>0</v>
      </c>
      <c r="AK473" s="219">
        <v>0</v>
      </c>
      <c r="AL473" s="219">
        <v>0</v>
      </c>
      <c r="AM473" s="219">
        <v>0</v>
      </c>
      <c r="AN473" s="219">
        <v>0</v>
      </c>
      <c r="AO473" s="219">
        <v>0</v>
      </c>
      <c r="AP473" s="219">
        <v>0</v>
      </c>
      <c r="AQ473" s="219">
        <v>0</v>
      </c>
      <c r="AR473" s="219">
        <v>0</v>
      </c>
      <c r="AS473" s="219">
        <v>0</v>
      </c>
      <c r="AT473" s="219">
        <v>0</v>
      </c>
      <c r="AU473" s="219">
        <v>0</v>
      </c>
      <c r="AV473" s="219">
        <v>0</v>
      </c>
      <c r="AW473" s="219">
        <v>0</v>
      </c>
      <c r="AX473" s="219">
        <v>0</v>
      </c>
      <c r="AY473" s="219">
        <v>0</v>
      </c>
      <c r="AZ473" s="219">
        <v>0</v>
      </c>
      <c r="BA473" s="219">
        <v>0</v>
      </c>
      <c r="BB473" s="219">
        <v>0</v>
      </c>
      <c r="BC473" s="219">
        <v>0</v>
      </c>
      <c r="BD473" s="219">
        <v>0</v>
      </c>
      <c r="BE473" s="219">
        <v>0</v>
      </c>
      <c r="BF473" s="219">
        <v>0</v>
      </c>
      <c r="BG473" s="219">
        <v>0</v>
      </c>
      <c r="BH473" s="219">
        <v>0</v>
      </c>
      <c r="BI473" s="219">
        <v>0</v>
      </c>
      <c r="BJ473" s="219">
        <v>0</v>
      </c>
      <c r="BK473" s="219">
        <v>0</v>
      </c>
      <c r="BL473" s="219">
        <v>0</v>
      </c>
      <c r="BM473" s="219">
        <v>0</v>
      </c>
      <c r="BN473" s="219">
        <v>0</v>
      </c>
      <c r="BO473" s="219">
        <v>0</v>
      </c>
      <c r="BP473" s="219">
        <v>0</v>
      </c>
      <c r="BQ473" s="219">
        <v>0</v>
      </c>
      <c r="BR473" s="219">
        <v>0</v>
      </c>
      <c r="BS473" s="219">
        <v>0</v>
      </c>
      <c r="BT473" s="219">
        <v>0</v>
      </c>
      <c r="BU473" s="219">
        <v>0</v>
      </c>
      <c r="BV473" s="219">
        <v>0</v>
      </c>
      <c r="BW473" s="219">
        <v>0</v>
      </c>
      <c r="BX473" s="219">
        <v>0</v>
      </c>
      <c r="BY473" s="219">
        <v>0</v>
      </c>
      <c r="BZ473" s="219">
        <v>0</v>
      </c>
      <c r="CA473" s="219">
        <v>0</v>
      </c>
      <c r="CB473" s="219">
        <v>0</v>
      </c>
      <c r="CC473" s="219">
        <v>0</v>
      </c>
      <c r="CD473" s="219">
        <v>0</v>
      </c>
      <c r="CE473" s="219">
        <v>0</v>
      </c>
      <c r="CF473" s="219">
        <v>0</v>
      </c>
      <c r="CG473" s="219">
        <v>0</v>
      </c>
      <c r="CH473" s="219">
        <v>0</v>
      </c>
      <c r="CI473" s="219">
        <v>0</v>
      </c>
      <c r="CJ473" s="219">
        <v>0</v>
      </c>
      <c r="CK473" s="219">
        <v>0</v>
      </c>
      <c r="CL473" s="219">
        <v>0</v>
      </c>
      <c r="CM473" s="219">
        <v>0</v>
      </c>
      <c r="CN473" s="219">
        <v>0</v>
      </c>
    </row>
    <row r="474" spans="1:92" x14ac:dyDescent="0.2">
      <c r="A474" s="224" t="s">
        <v>751</v>
      </c>
      <c r="B474" s="248"/>
      <c r="C474" s="248"/>
      <c r="D474" s="248"/>
      <c r="E474" s="248"/>
      <c r="F474" s="248"/>
      <c r="G474" s="248"/>
      <c r="H474" s="248"/>
      <c r="I474" s="248"/>
      <c r="J474" s="248"/>
      <c r="K474" s="248"/>
      <c r="L474" s="248"/>
      <c r="M474" s="248"/>
      <c r="N474" s="248"/>
      <c r="O474" s="248"/>
      <c r="P474" s="248"/>
      <c r="Q474" s="248"/>
      <c r="R474" s="248"/>
      <c r="S474" s="248"/>
      <c r="T474" s="248"/>
      <c r="U474" s="248"/>
      <c r="V474" s="248"/>
      <c r="W474" s="248"/>
      <c r="X474" s="248"/>
      <c r="Y474" s="248"/>
      <c r="Z474" s="248"/>
      <c r="AA474" s="248"/>
      <c r="AB474" s="219">
        <v>0</v>
      </c>
      <c r="AC474" s="219">
        <v>0</v>
      </c>
      <c r="AD474" s="219">
        <v>0</v>
      </c>
      <c r="AE474" s="219">
        <v>0</v>
      </c>
      <c r="AF474" s="219">
        <v>0</v>
      </c>
      <c r="AG474" s="219">
        <v>0</v>
      </c>
      <c r="AH474" s="219">
        <v>0</v>
      </c>
      <c r="AI474" s="219">
        <v>0</v>
      </c>
      <c r="AJ474" s="219">
        <v>0</v>
      </c>
      <c r="AK474" s="219">
        <v>0</v>
      </c>
      <c r="AL474" s="219">
        <v>0</v>
      </c>
      <c r="AM474" s="219">
        <v>0</v>
      </c>
      <c r="AN474" s="219">
        <v>0</v>
      </c>
      <c r="AO474" s="219">
        <v>0</v>
      </c>
      <c r="AP474" s="219">
        <v>0</v>
      </c>
      <c r="AQ474" s="219">
        <v>0</v>
      </c>
      <c r="AR474" s="219">
        <v>0</v>
      </c>
      <c r="AS474" s="219">
        <v>0</v>
      </c>
      <c r="AT474" s="219">
        <v>0</v>
      </c>
      <c r="AU474" s="219">
        <v>0</v>
      </c>
      <c r="AV474" s="219">
        <v>0</v>
      </c>
      <c r="AW474" s="219">
        <v>0</v>
      </c>
      <c r="AX474" s="219">
        <v>0</v>
      </c>
      <c r="AY474" s="219">
        <v>0</v>
      </c>
      <c r="AZ474" s="219">
        <v>0</v>
      </c>
      <c r="BA474" s="219">
        <v>0</v>
      </c>
      <c r="BB474" s="219">
        <v>0</v>
      </c>
      <c r="BC474" s="219">
        <v>0</v>
      </c>
      <c r="BD474" s="219">
        <v>0</v>
      </c>
      <c r="BE474" s="219">
        <v>0</v>
      </c>
      <c r="BF474" s="219">
        <v>0</v>
      </c>
      <c r="BG474" s="219">
        <v>0</v>
      </c>
      <c r="BH474" s="219">
        <v>0</v>
      </c>
      <c r="BI474" s="219">
        <v>0</v>
      </c>
      <c r="BJ474" s="219">
        <v>0</v>
      </c>
      <c r="BK474" s="219">
        <v>0</v>
      </c>
      <c r="BL474" s="219">
        <v>0</v>
      </c>
      <c r="BM474" s="219">
        <v>0</v>
      </c>
      <c r="BN474" s="219">
        <v>0</v>
      </c>
      <c r="BO474" s="219">
        <v>0</v>
      </c>
      <c r="BP474" s="219">
        <v>0</v>
      </c>
      <c r="BQ474" s="219">
        <v>0</v>
      </c>
      <c r="BR474" s="219">
        <v>0</v>
      </c>
      <c r="BS474" s="219">
        <v>0</v>
      </c>
      <c r="BT474" s="219">
        <v>0</v>
      </c>
      <c r="BU474" s="219">
        <v>0</v>
      </c>
      <c r="BV474" s="219">
        <v>0</v>
      </c>
      <c r="BW474" s="219">
        <v>0</v>
      </c>
      <c r="BX474" s="219">
        <v>0</v>
      </c>
      <c r="BY474" s="219">
        <v>0</v>
      </c>
      <c r="BZ474" s="219">
        <v>0</v>
      </c>
      <c r="CA474" s="219">
        <v>0</v>
      </c>
      <c r="CB474" s="219">
        <v>0</v>
      </c>
      <c r="CC474" s="219">
        <v>0</v>
      </c>
      <c r="CD474" s="219">
        <v>0</v>
      </c>
      <c r="CE474" s="219">
        <v>0</v>
      </c>
      <c r="CF474" s="219">
        <v>0</v>
      </c>
      <c r="CG474" s="219">
        <v>0</v>
      </c>
      <c r="CH474" s="219">
        <v>0</v>
      </c>
      <c r="CI474" s="219">
        <v>0</v>
      </c>
      <c r="CJ474" s="219">
        <v>0</v>
      </c>
      <c r="CK474" s="219">
        <v>0</v>
      </c>
      <c r="CL474" s="219">
        <v>0</v>
      </c>
      <c r="CM474" s="219">
        <v>0</v>
      </c>
      <c r="CN474" s="219">
        <v>0</v>
      </c>
    </row>
    <row r="475" spans="1:92" x14ac:dyDescent="0.2">
      <c r="A475" s="224" t="s">
        <v>752</v>
      </c>
      <c r="B475" s="248"/>
      <c r="C475" s="248"/>
      <c r="D475" s="248"/>
      <c r="E475" s="248"/>
      <c r="F475" s="248"/>
      <c r="G475" s="248"/>
      <c r="H475" s="248"/>
      <c r="I475" s="248"/>
      <c r="J475" s="248"/>
      <c r="K475" s="248"/>
      <c r="L475" s="248"/>
      <c r="M475" s="248"/>
      <c r="N475" s="248"/>
      <c r="O475" s="248"/>
      <c r="P475" s="248"/>
      <c r="Q475" s="248"/>
      <c r="R475" s="248"/>
      <c r="S475" s="248"/>
      <c r="T475" s="248"/>
      <c r="U475" s="248"/>
      <c r="V475" s="248"/>
      <c r="W475" s="248"/>
      <c r="X475" s="248"/>
      <c r="Y475" s="248"/>
      <c r="Z475" s="248"/>
      <c r="AA475" s="248"/>
      <c r="AB475" s="219">
        <v>0</v>
      </c>
      <c r="AC475" s="219">
        <v>0</v>
      </c>
      <c r="AD475" s="219">
        <v>0</v>
      </c>
      <c r="AE475" s="219">
        <v>0</v>
      </c>
      <c r="AF475" s="219">
        <v>0</v>
      </c>
      <c r="AG475" s="219">
        <v>0</v>
      </c>
      <c r="AH475" s="219">
        <v>0</v>
      </c>
      <c r="AI475" s="219">
        <v>0</v>
      </c>
      <c r="AJ475" s="219">
        <v>0</v>
      </c>
      <c r="AK475" s="219">
        <v>0</v>
      </c>
      <c r="AL475" s="219">
        <v>0</v>
      </c>
      <c r="AM475" s="219">
        <v>0</v>
      </c>
      <c r="AN475" s="219">
        <v>0</v>
      </c>
      <c r="AO475" s="219">
        <v>0</v>
      </c>
      <c r="AP475" s="219">
        <v>0</v>
      </c>
      <c r="AQ475" s="219">
        <v>0</v>
      </c>
      <c r="AR475" s="219">
        <v>0</v>
      </c>
      <c r="AS475" s="219">
        <v>0</v>
      </c>
      <c r="AT475" s="219">
        <v>0</v>
      </c>
      <c r="AU475" s="219">
        <v>0</v>
      </c>
      <c r="AV475" s="219">
        <v>0</v>
      </c>
      <c r="AW475" s="219">
        <v>0</v>
      </c>
      <c r="AX475" s="219">
        <v>0</v>
      </c>
      <c r="AY475" s="219">
        <v>0</v>
      </c>
      <c r="AZ475" s="219">
        <v>0</v>
      </c>
      <c r="BA475" s="219">
        <v>0</v>
      </c>
      <c r="BB475" s="219">
        <v>0</v>
      </c>
      <c r="BC475" s="219">
        <v>0</v>
      </c>
      <c r="BD475" s="219">
        <v>0</v>
      </c>
      <c r="BE475" s="219">
        <v>0</v>
      </c>
      <c r="BF475" s="219">
        <v>0</v>
      </c>
      <c r="BG475" s="219">
        <v>0</v>
      </c>
      <c r="BH475" s="219">
        <v>0</v>
      </c>
      <c r="BI475" s="219">
        <v>0</v>
      </c>
      <c r="BJ475" s="219">
        <v>0</v>
      </c>
      <c r="BK475" s="219">
        <v>0</v>
      </c>
      <c r="BL475" s="219">
        <v>0</v>
      </c>
      <c r="BM475" s="219">
        <v>0</v>
      </c>
      <c r="BN475" s="219">
        <v>0</v>
      </c>
      <c r="BO475" s="219">
        <v>0</v>
      </c>
      <c r="BP475" s="219">
        <v>0</v>
      </c>
      <c r="BQ475" s="219">
        <v>0</v>
      </c>
      <c r="BR475" s="219">
        <v>0</v>
      </c>
      <c r="BS475" s="219">
        <v>0</v>
      </c>
      <c r="BT475" s="219">
        <v>0</v>
      </c>
      <c r="BU475" s="219">
        <v>0</v>
      </c>
      <c r="BV475" s="219">
        <v>0</v>
      </c>
      <c r="BW475" s="219">
        <v>0</v>
      </c>
      <c r="BX475" s="219">
        <v>0</v>
      </c>
      <c r="BY475" s="219">
        <v>0</v>
      </c>
      <c r="BZ475" s="219">
        <v>0</v>
      </c>
      <c r="CA475" s="219">
        <v>0</v>
      </c>
      <c r="CB475" s="219">
        <v>0</v>
      </c>
      <c r="CC475" s="219">
        <v>0</v>
      </c>
      <c r="CD475" s="219">
        <v>0</v>
      </c>
      <c r="CE475" s="219">
        <v>0</v>
      </c>
      <c r="CF475" s="219">
        <v>0</v>
      </c>
      <c r="CG475" s="219">
        <v>0</v>
      </c>
      <c r="CH475" s="219">
        <v>0</v>
      </c>
      <c r="CI475" s="219">
        <v>0</v>
      </c>
      <c r="CJ475" s="219">
        <v>0</v>
      </c>
      <c r="CK475" s="219">
        <v>0</v>
      </c>
      <c r="CL475" s="219">
        <v>0</v>
      </c>
      <c r="CM475" s="219">
        <v>0</v>
      </c>
      <c r="CN475" s="219">
        <v>0</v>
      </c>
    </row>
    <row r="476" spans="1:92" x14ac:dyDescent="0.2">
      <c r="A476" s="224" t="s">
        <v>753</v>
      </c>
      <c r="B476" s="248"/>
      <c r="C476" s="248"/>
      <c r="D476" s="248"/>
      <c r="E476" s="248"/>
      <c r="F476" s="248"/>
      <c r="G476" s="248"/>
      <c r="H476" s="248"/>
      <c r="I476" s="248"/>
      <c r="J476" s="248"/>
      <c r="K476" s="248"/>
      <c r="L476" s="248"/>
      <c r="M476" s="248"/>
      <c r="N476" s="248"/>
      <c r="O476" s="248"/>
      <c r="P476" s="248"/>
      <c r="Q476" s="248"/>
      <c r="R476" s="248"/>
      <c r="S476" s="248"/>
      <c r="T476" s="248"/>
      <c r="U476" s="248"/>
      <c r="V476" s="248"/>
      <c r="W476" s="248"/>
      <c r="X476" s="248"/>
      <c r="Y476" s="248"/>
      <c r="Z476" s="248"/>
      <c r="AA476" s="248"/>
      <c r="AB476" s="219">
        <v>0</v>
      </c>
      <c r="AC476" s="219">
        <v>0</v>
      </c>
      <c r="AD476" s="219">
        <v>0</v>
      </c>
      <c r="AE476" s="219">
        <v>0</v>
      </c>
      <c r="AF476" s="219">
        <v>0</v>
      </c>
      <c r="AG476" s="219">
        <v>0</v>
      </c>
      <c r="AH476" s="219">
        <v>0</v>
      </c>
      <c r="AI476" s="219">
        <v>0</v>
      </c>
      <c r="AJ476" s="219">
        <v>0</v>
      </c>
      <c r="AK476" s="219">
        <v>0</v>
      </c>
      <c r="AL476" s="219">
        <v>0</v>
      </c>
      <c r="AM476" s="219">
        <v>0</v>
      </c>
      <c r="AN476" s="219">
        <v>0</v>
      </c>
      <c r="AO476" s="219">
        <v>0</v>
      </c>
      <c r="AP476" s="219">
        <v>0</v>
      </c>
      <c r="AQ476" s="219">
        <v>0</v>
      </c>
      <c r="AR476" s="219">
        <v>0</v>
      </c>
      <c r="AS476" s="219">
        <v>0</v>
      </c>
      <c r="AT476" s="219">
        <v>0</v>
      </c>
      <c r="AU476" s="219">
        <v>0</v>
      </c>
      <c r="AV476" s="219">
        <v>0</v>
      </c>
      <c r="AW476" s="219">
        <v>0</v>
      </c>
      <c r="AX476" s="219">
        <v>0</v>
      </c>
      <c r="AY476" s="219">
        <v>0</v>
      </c>
      <c r="AZ476" s="219">
        <v>0</v>
      </c>
      <c r="BA476" s="219">
        <v>0</v>
      </c>
      <c r="BB476" s="219">
        <v>0</v>
      </c>
      <c r="BC476" s="219">
        <v>0</v>
      </c>
      <c r="BD476" s="219">
        <v>0</v>
      </c>
      <c r="BE476" s="219">
        <v>0</v>
      </c>
      <c r="BF476" s="219">
        <v>0</v>
      </c>
      <c r="BG476" s="219">
        <v>0</v>
      </c>
      <c r="BH476" s="219">
        <v>0</v>
      </c>
      <c r="BI476" s="219">
        <v>0</v>
      </c>
      <c r="BJ476" s="219">
        <v>0</v>
      </c>
      <c r="BK476" s="219">
        <v>0</v>
      </c>
      <c r="BL476" s="219">
        <v>0</v>
      </c>
      <c r="BM476" s="219">
        <v>0</v>
      </c>
      <c r="BN476" s="219">
        <v>0</v>
      </c>
      <c r="BO476" s="219">
        <v>0</v>
      </c>
      <c r="BP476" s="219">
        <v>0</v>
      </c>
      <c r="BQ476" s="219">
        <v>0</v>
      </c>
      <c r="BR476" s="219">
        <v>0</v>
      </c>
      <c r="BS476" s="219">
        <v>0</v>
      </c>
      <c r="BT476" s="219">
        <v>0</v>
      </c>
      <c r="BU476" s="219">
        <v>0</v>
      </c>
      <c r="BV476" s="219">
        <v>0</v>
      </c>
      <c r="BW476" s="219">
        <v>0</v>
      </c>
      <c r="BX476" s="219">
        <v>0</v>
      </c>
      <c r="BY476" s="219">
        <v>0</v>
      </c>
      <c r="BZ476" s="219">
        <v>0</v>
      </c>
      <c r="CA476" s="219">
        <v>0</v>
      </c>
      <c r="CB476" s="219">
        <v>0</v>
      </c>
      <c r="CC476" s="219">
        <v>0</v>
      </c>
      <c r="CD476" s="219">
        <v>0</v>
      </c>
      <c r="CE476" s="219">
        <v>0</v>
      </c>
      <c r="CF476" s="219">
        <v>0</v>
      </c>
      <c r="CG476" s="219">
        <v>0</v>
      </c>
      <c r="CH476" s="219">
        <v>0</v>
      </c>
      <c r="CI476" s="219">
        <v>0</v>
      </c>
      <c r="CJ476" s="219">
        <v>0</v>
      </c>
      <c r="CK476" s="219">
        <v>0</v>
      </c>
      <c r="CL476" s="219">
        <v>0</v>
      </c>
      <c r="CM476" s="219">
        <v>0</v>
      </c>
      <c r="CN476" s="219">
        <v>0</v>
      </c>
    </row>
    <row r="477" spans="1:92" x14ac:dyDescent="0.2">
      <c r="A477" s="224" t="s">
        <v>754</v>
      </c>
      <c r="B477" s="248"/>
      <c r="C477" s="248"/>
      <c r="D477" s="248"/>
      <c r="E477" s="248"/>
      <c r="F477" s="248"/>
      <c r="G477" s="248"/>
      <c r="H477" s="248"/>
      <c r="I477" s="248"/>
      <c r="J477" s="248"/>
      <c r="K477" s="248"/>
      <c r="L477" s="248"/>
      <c r="M477" s="248"/>
      <c r="N477" s="248"/>
      <c r="O477" s="248"/>
      <c r="P477" s="248"/>
      <c r="Q477" s="248"/>
      <c r="R477" s="248"/>
      <c r="S477" s="248"/>
      <c r="T477" s="248"/>
      <c r="U477" s="248"/>
      <c r="V477" s="248"/>
      <c r="W477" s="248"/>
      <c r="X477" s="248"/>
      <c r="Y477" s="248"/>
      <c r="Z477" s="248"/>
      <c r="AA477" s="248"/>
      <c r="AB477" s="219">
        <v>0</v>
      </c>
      <c r="AC477" s="219">
        <v>0</v>
      </c>
      <c r="AD477" s="219">
        <v>0</v>
      </c>
      <c r="AE477" s="219">
        <v>0</v>
      </c>
      <c r="AF477" s="219">
        <v>0</v>
      </c>
      <c r="AG477" s="219">
        <v>0</v>
      </c>
      <c r="AH477" s="219">
        <v>0</v>
      </c>
      <c r="AI477" s="219">
        <v>0</v>
      </c>
      <c r="AJ477" s="219">
        <v>0</v>
      </c>
      <c r="AK477" s="219">
        <v>0</v>
      </c>
      <c r="AL477" s="219">
        <v>0</v>
      </c>
      <c r="AM477" s="219">
        <v>0</v>
      </c>
      <c r="AN477" s="219">
        <v>0</v>
      </c>
      <c r="AO477" s="219">
        <v>0</v>
      </c>
      <c r="AP477" s="219">
        <v>0</v>
      </c>
      <c r="AQ477" s="219">
        <v>0</v>
      </c>
      <c r="AR477" s="219">
        <v>0</v>
      </c>
      <c r="AS477" s="219">
        <v>0</v>
      </c>
      <c r="AT477" s="219">
        <v>0</v>
      </c>
      <c r="AU477" s="219">
        <v>0</v>
      </c>
      <c r="AV477" s="219">
        <v>0</v>
      </c>
      <c r="AW477" s="219">
        <v>0</v>
      </c>
      <c r="AX477" s="219">
        <v>0</v>
      </c>
      <c r="AY477" s="219">
        <v>0</v>
      </c>
      <c r="AZ477" s="219">
        <v>0</v>
      </c>
      <c r="BA477" s="219">
        <v>0</v>
      </c>
      <c r="BB477" s="219">
        <v>0</v>
      </c>
      <c r="BC477" s="219">
        <v>0</v>
      </c>
      <c r="BD477" s="219">
        <v>0</v>
      </c>
      <c r="BE477" s="219">
        <v>0</v>
      </c>
      <c r="BF477" s="219">
        <v>0</v>
      </c>
      <c r="BG477" s="219">
        <v>0</v>
      </c>
      <c r="BH477" s="219">
        <v>0</v>
      </c>
      <c r="BI477" s="219">
        <v>0</v>
      </c>
      <c r="BJ477" s="219">
        <v>0</v>
      </c>
      <c r="BK477" s="219">
        <v>0</v>
      </c>
      <c r="BL477" s="219">
        <v>0</v>
      </c>
      <c r="BM477" s="219">
        <v>0</v>
      </c>
      <c r="BN477" s="219">
        <v>0</v>
      </c>
      <c r="BO477" s="219">
        <v>0</v>
      </c>
      <c r="BP477" s="219">
        <v>0</v>
      </c>
      <c r="BQ477" s="219">
        <v>0</v>
      </c>
      <c r="BR477" s="219">
        <v>0</v>
      </c>
      <c r="BS477" s="219">
        <v>0</v>
      </c>
      <c r="BT477" s="219">
        <v>0</v>
      </c>
      <c r="BU477" s="219">
        <v>0</v>
      </c>
      <c r="BV477" s="219">
        <v>0</v>
      </c>
      <c r="BW477" s="219">
        <v>0</v>
      </c>
      <c r="BX477" s="219">
        <v>0</v>
      </c>
      <c r="BY477" s="219">
        <v>0</v>
      </c>
      <c r="BZ477" s="219">
        <v>0</v>
      </c>
      <c r="CA477" s="219">
        <v>0</v>
      </c>
      <c r="CB477" s="219">
        <v>0</v>
      </c>
      <c r="CC477" s="219">
        <v>0</v>
      </c>
      <c r="CD477" s="219">
        <v>0</v>
      </c>
      <c r="CE477" s="219">
        <v>0</v>
      </c>
      <c r="CF477" s="219">
        <v>0</v>
      </c>
      <c r="CG477" s="219">
        <v>0</v>
      </c>
      <c r="CH477" s="219">
        <v>0</v>
      </c>
      <c r="CI477" s="219">
        <v>0</v>
      </c>
      <c r="CJ477" s="219">
        <v>0</v>
      </c>
      <c r="CK477" s="219">
        <v>0</v>
      </c>
      <c r="CL477" s="219">
        <v>0</v>
      </c>
      <c r="CM477" s="219">
        <v>0</v>
      </c>
      <c r="CN477" s="219">
        <v>0</v>
      </c>
    </row>
    <row r="478" spans="1:92" x14ac:dyDescent="0.2">
      <c r="A478" s="224" t="s">
        <v>755</v>
      </c>
      <c r="B478" s="248"/>
      <c r="C478" s="248"/>
      <c r="D478" s="248"/>
      <c r="E478" s="248"/>
      <c r="F478" s="248"/>
      <c r="G478" s="248"/>
      <c r="H478" s="248"/>
      <c r="I478" s="248"/>
      <c r="J478" s="248"/>
      <c r="K478" s="248"/>
      <c r="L478" s="248"/>
      <c r="M478" s="248"/>
      <c r="N478" s="248"/>
      <c r="O478" s="248"/>
      <c r="P478" s="248"/>
      <c r="Q478" s="248"/>
      <c r="R478" s="248"/>
      <c r="S478" s="248"/>
      <c r="T478" s="248"/>
      <c r="U478" s="248"/>
      <c r="V478" s="248"/>
      <c r="W478" s="248"/>
      <c r="X478" s="248"/>
      <c r="Y478" s="248"/>
      <c r="Z478" s="248"/>
      <c r="AA478" s="248"/>
      <c r="AB478" s="219">
        <v>0</v>
      </c>
      <c r="AC478" s="219">
        <v>0</v>
      </c>
      <c r="AD478" s="219">
        <v>0</v>
      </c>
      <c r="AE478" s="219">
        <v>0</v>
      </c>
      <c r="AF478" s="219">
        <v>0</v>
      </c>
      <c r="AG478" s="219">
        <v>0</v>
      </c>
      <c r="AH478" s="219">
        <v>0</v>
      </c>
      <c r="AI478" s="219">
        <v>0</v>
      </c>
      <c r="AJ478" s="219">
        <v>0</v>
      </c>
      <c r="AK478" s="219">
        <v>0</v>
      </c>
      <c r="AL478" s="219">
        <v>0</v>
      </c>
      <c r="AM478" s="219">
        <v>0</v>
      </c>
      <c r="AN478" s="219">
        <v>0</v>
      </c>
      <c r="AO478" s="219">
        <v>0</v>
      </c>
      <c r="AP478" s="219">
        <v>0</v>
      </c>
      <c r="AQ478" s="219">
        <v>0</v>
      </c>
      <c r="AR478" s="219">
        <v>0</v>
      </c>
      <c r="AS478" s="219">
        <v>0</v>
      </c>
      <c r="AT478" s="219">
        <v>0</v>
      </c>
      <c r="AU478" s="219">
        <v>0</v>
      </c>
      <c r="AV478" s="219">
        <v>0</v>
      </c>
      <c r="AW478" s="219">
        <v>0</v>
      </c>
      <c r="AX478" s="219">
        <v>0</v>
      </c>
      <c r="AY478" s="219">
        <v>0</v>
      </c>
      <c r="AZ478" s="219">
        <v>0</v>
      </c>
      <c r="BA478" s="219">
        <v>0</v>
      </c>
      <c r="BB478" s="219">
        <v>0</v>
      </c>
      <c r="BC478" s="219">
        <v>0</v>
      </c>
      <c r="BD478" s="219">
        <v>0</v>
      </c>
      <c r="BE478" s="219">
        <v>0</v>
      </c>
      <c r="BF478" s="219">
        <v>0</v>
      </c>
      <c r="BG478" s="219">
        <v>0</v>
      </c>
      <c r="BH478" s="219">
        <v>0</v>
      </c>
      <c r="BI478" s="219">
        <v>0</v>
      </c>
      <c r="BJ478" s="219">
        <v>0</v>
      </c>
      <c r="BK478" s="219">
        <v>0</v>
      </c>
      <c r="BL478" s="219">
        <v>0</v>
      </c>
      <c r="BM478" s="219">
        <v>0</v>
      </c>
      <c r="BN478" s="219">
        <v>0</v>
      </c>
      <c r="BO478" s="219">
        <v>0</v>
      </c>
      <c r="BP478" s="219">
        <v>0</v>
      </c>
      <c r="BQ478" s="219">
        <v>0</v>
      </c>
      <c r="BR478" s="219">
        <v>0</v>
      </c>
      <c r="BS478" s="219">
        <v>0</v>
      </c>
      <c r="BT478" s="219">
        <v>0</v>
      </c>
      <c r="BU478" s="219">
        <v>0</v>
      </c>
      <c r="BV478" s="219">
        <v>0</v>
      </c>
      <c r="BW478" s="219">
        <v>0</v>
      </c>
      <c r="BX478" s="219">
        <v>0</v>
      </c>
      <c r="BY478" s="219">
        <v>0</v>
      </c>
      <c r="BZ478" s="219">
        <v>0</v>
      </c>
      <c r="CA478" s="219">
        <v>0</v>
      </c>
      <c r="CB478" s="219">
        <v>0</v>
      </c>
      <c r="CC478" s="219">
        <v>0</v>
      </c>
      <c r="CD478" s="219">
        <v>0</v>
      </c>
      <c r="CE478" s="219">
        <v>0</v>
      </c>
      <c r="CF478" s="219">
        <v>0</v>
      </c>
      <c r="CG478" s="219">
        <v>0</v>
      </c>
      <c r="CH478" s="219">
        <v>0</v>
      </c>
      <c r="CI478" s="219">
        <v>0</v>
      </c>
      <c r="CJ478" s="219">
        <v>0</v>
      </c>
      <c r="CK478" s="219">
        <v>0</v>
      </c>
      <c r="CL478" s="219">
        <v>0</v>
      </c>
      <c r="CM478" s="219">
        <v>0</v>
      </c>
      <c r="CN478" s="219">
        <v>0</v>
      </c>
    </row>
    <row r="479" spans="1:92" x14ac:dyDescent="0.2">
      <c r="A479" s="224" t="s">
        <v>756</v>
      </c>
      <c r="B479" s="248"/>
      <c r="C479" s="248"/>
      <c r="D479" s="248"/>
      <c r="E479" s="248"/>
      <c r="F479" s="248"/>
      <c r="G479" s="248"/>
      <c r="H479" s="248"/>
      <c r="I479" s="248"/>
      <c r="J479" s="248"/>
      <c r="K479" s="248"/>
      <c r="L479" s="248"/>
      <c r="M479" s="248"/>
      <c r="N479" s="248"/>
      <c r="O479" s="248"/>
      <c r="P479" s="248"/>
      <c r="Q479" s="248"/>
      <c r="R479" s="248"/>
      <c r="S479" s="248"/>
      <c r="T479" s="248"/>
      <c r="U479" s="248"/>
      <c r="V479" s="248"/>
      <c r="W479" s="248"/>
      <c r="X479" s="248"/>
      <c r="Y479" s="248"/>
      <c r="Z479" s="248"/>
      <c r="AA479" s="248"/>
      <c r="AB479" s="219">
        <v>0</v>
      </c>
      <c r="AC479" s="219">
        <v>0</v>
      </c>
      <c r="AD479" s="219">
        <v>0</v>
      </c>
      <c r="AE479" s="219">
        <v>0</v>
      </c>
      <c r="AF479" s="219">
        <v>0</v>
      </c>
      <c r="AG479" s="219">
        <v>0</v>
      </c>
      <c r="AH479" s="219">
        <v>0</v>
      </c>
      <c r="AI479" s="219">
        <v>0</v>
      </c>
      <c r="AJ479" s="219">
        <v>0</v>
      </c>
      <c r="AK479" s="219">
        <v>0</v>
      </c>
      <c r="AL479" s="219">
        <v>0</v>
      </c>
      <c r="AM479" s="219">
        <v>0</v>
      </c>
      <c r="AN479" s="219">
        <v>0</v>
      </c>
      <c r="AO479" s="219">
        <v>0</v>
      </c>
      <c r="AP479" s="219">
        <v>0</v>
      </c>
      <c r="AQ479" s="219">
        <v>0</v>
      </c>
      <c r="AR479" s="219">
        <v>0</v>
      </c>
      <c r="AS479" s="219">
        <v>0</v>
      </c>
      <c r="AT479" s="219">
        <v>0</v>
      </c>
      <c r="AU479" s="219">
        <v>0</v>
      </c>
      <c r="AV479" s="219">
        <v>0</v>
      </c>
      <c r="AW479" s="219">
        <v>0</v>
      </c>
      <c r="AX479" s="219">
        <v>0</v>
      </c>
      <c r="AY479" s="219">
        <v>0</v>
      </c>
      <c r="AZ479" s="219">
        <v>0</v>
      </c>
      <c r="BA479" s="219">
        <v>0</v>
      </c>
      <c r="BB479" s="219">
        <v>0</v>
      </c>
      <c r="BC479" s="219">
        <v>0</v>
      </c>
      <c r="BD479" s="219">
        <v>0</v>
      </c>
      <c r="BE479" s="219">
        <v>0</v>
      </c>
      <c r="BF479" s="219">
        <v>0</v>
      </c>
      <c r="BG479" s="219">
        <v>0</v>
      </c>
      <c r="BH479" s="219">
        <v>0</v>
      </c>
      <c r="BI479" s="219">
        <v>0</v>
      </c>
      <c r="BJ479" s="219">
        <v>0</v>
      </c>
      <c r="BK479" s="219">
        <v>0</v>
      </c>
      <c r="BL479" s="219">
        <v>0</v>
      </c>
      <c r="BM479" s="219">
        <v>0</v>
      </c>
      <c r="BN479" s="219">
        <v>0</v>
      </c>
      <c r="BO479" s="219">
        <v>0</v>
      </c>
      <c r="BP479" s="219">
        <v>0</v>
      </c>
      <c r="BQ479" s="219">
        <v>0</v>
      </c>
      <c r="BR479" s="219">
        <v>0</v>
      </c>
      <c r="BS479" s="219">
        <v>0</v>
      </c>
      <c r="BT479" s="219">
        <v>0</v>
      </c>
      <c r="BU479" s="219">
        <v>0</v>
      </c>
      <c r="BV479" s="219">
        <v>0</v>
      </c>
      <c r="BW479" s="219">
        <v>0</v>
      </c>
      <c r="BX479" s="219">
        <v>0</v>
      </c>
      <c r="BY479" s="219">
        <v>0</v>
      </c>
      <c r="BZ479" s="219">
        <v>0</v>
      </c>
      <c r="CA479" s="219">
        <v>0</v>
      </c>
      <c r="CB479" s="219">
        <v>0</v>
      </c>
      <c r="CC479" s="219">
        <v>0</v>
      </c>
      <c r="CD479" s="219">
        <v>0</v>
      </c>
      <c r="CE479" s="219">
        <v>0</v>
      </c>
      <c r="CF479" s="219">
        <v>0</v>
      </c>
      <c r="CG479" s="219">
        <v>0</v>
      </c>
      <c r="CH479" s="219">
        <v>0</v>
      </c>
      <c r="CI479" s="219">
        <v>0</v>
      </c>
      <c r="CJ479" s="219">
        <v>0</v>
      </c>
      <c r="CK479" s="219">
        <v>0</v>
      </c>
      <c r="CL479" s="219">
        <v>0</v>
      </c>
      <c r="CM479" s="219">
        <v>0</v>
      </c>
      <c r="CN479" s="219">
        <v>0</v>
      </c>
    </row>
    <row r="480" spans="1:92" x14ac:dyDescent="0.2">
      <c r="A480" s="224" t="s">
        <v>757</v>
      </c>
      <c r="B480" s="248"/>
      <c r="C480" s="248"/>
      <c r="D480" s="248"/>
      <c r="E480" s="248"/>
      <c r="F480" s="248"/>
      <c r="G480" s="248"/>
      <c r="H480" s="248"/>
      <c r="I480" s="248"/>
      <c r="J480" s="248"/>
      <c r="K480" s="248"/>
      <c r="L480" s="248"/>
      <c r="M480" s="248"/>
      <c r="N480" s="248"/>
      <c r="O480" s="248"/>
      <c r="P480" s="248"/>
      <c r="Q480" s="248"/>
      <c r="R480" s="248"/>
      <c r="S480" s="248"/>
      <c r="T480" s="248"/>
      <c r="U480" s="248"/>
      <c r="V480" s="248"/>
      <c r="W480" s="248"/>
      <c r="X480" s="248"/>
      <c r="Y480" s="248"/>
      <c r="Z480" s="248"/>
      <c r="AA480" s="248"/>
      <c r="AB480" s="219">
        <v>0</v>
      </c>
      <c r="AC480" s="219">
        <v>0</v>
      </c>
      <c r="AD480" s="219">
        <v>0</v>
      </c>
      <c r="AE480" s="219">
        <v>0</v>
      </c>
      <c r="AF480" s="219">
        <v>0</v>
      </c>
      <c r="AG480" s="219">
        <v>0</v>
      </c>
      <c r="AH480" s="219">
        <v>0</v>
      </c>
      <c r="AI480" s="219">
        <v>0</v>
      </c>
      <c r="AJ480" s="219">
        <v>0</v>
      </c>
      <c r="AK480" s="219">
        <v>0</v>
      </c>
      <c r="AL480" s="219">
        <v>0</v>
      </c>
      <c r="AM480" s="219">
        <v>0</v>
      </c>
      <c r="AN480" s="219">
        <v>0</v>
      </c>
      <c r="AO480" s="219">
        <v>0</v>
      </c>
      <c r="AP480" s="219">
        <v>0</v>
      </c>
      <c r="AQ480" s="219">
        <v>0</v>
      </c>
      <c r="AR480" s="219">
        <v>0</v>
      </c>
      <c r="AS480" s="219">
        <v>0</v>
      </c>
      <c r="AT480" s="219">
        <v>0</v>
      </c>
      <c r="AU480" s="219">
        <v>0</v>
      </c>
      <c r="AV480" s="219">
        <v>0</v>
      </c>
      <c r="AW480" s="219">
        <v>0</v>
      </c>
      <c r="AX480" s="219">
        <v>0</v>
      </c>
      <c r="AY480" s="219">
        <v>0</v>
      </c>
      <c r="AZ480" s="219">
        <v>0</v>
      </c>
      <c r="BA480" s="219">
        <v>0</v>
      </c>
      <c r="BB480" s="219">
        <v>0</v>
      </c>
      <c r="BC480" s="219">
        <v>0</v>
      </c>
      <c r="BD480" s="219">
        <v>0</v>
      </c>
      <c r="BE480" s="219">
        <v>0</v>
      </c>
      <c r="BF480" s="219">
        <v>0</v>
      </c>
      <c r="BG480" s="219">
        <v>0</v>
      </c>
      <c r="BH480" s="219">
        <v>0</v>
      </c>
      <c r="BI480" s="219">
        <v>0</v>
      </c>
      <c r="BJ480" s="219">
        <v>0</v>
      </c>
      <c r="BK480" s="219">
        <v>0</v>
      </c>
      <c r="BL480" s="219">
        <v>0</v>
      </c>
      <c r="BM480" s="219">
        <v>0</v>
      </c>
      <c r="BN480" s="219">
        <v>0</v>
      </c>
      <c r="BO480" s="219">
        <v>0</v>
      </c>
      <c r="BP480" s="219">
        <v>0</v>
      </c>
      <c r="BQ480" s="219">
        <v>0</v>
      </c>
      <c r="BR480" s="219">
        <v>0</v>
      </c>
      <c r="BS480" s="219">
        <v>0</v>
      </c>
      <c r="BT480" s="219">
        <v>0</v>
      </c>
      <c r="BU480" s="219">
        <v>0</v>
      </c>
      <c r="BV480" s="219">
        <v>0</v>
      </c>
      <c r="BW480" s="219">
        <v>0</v>
      </c>
      <c r="BX480" s="219">
        <v>0</v>
      </c>
      <c r="BY480" s="219">
        <v>0</v>
      </c>
      <c r="BZ480" s="219">
        <v>0</v>
      </c>
      <c r="CA480" s="219">
        <v>0</v>
      </c>
      <c r="CB480" s="219">
        <v>0</v>
      </c>
      <c r="CC480" s="219">
        <v>0</v>
      </c>
      <c r="CD480" s="219">
        <v>0</v>
      </c>
      <c r="CE480" s="219">
        <v>0</v>
      </c>
      <c r="CF480" s="219">
        <v>0</v>
      </c>
      <c r="CG480" s="219">
        <v>0</v>
      </c>
      <c r="CH480" s="219">
        <v>0</v>
      </c>
      <c r="CI480" s="219">
        <v>0</v>
      </c>
      <c r="CJ480" s="219">
        <v>0</v>
      </c>
      <c r="CK480" s="219">
        <v>0</v>
      </c>
      <c r="CL480" s="219">
        <v>0</v>
      </c>
      <c r="CM480" s="219">
        <v>0</v>
      </c>
      <c r="CN480" s="219">
        <v>0</v>
      </c>
    </row>
    <row r="481" spans="1:92" x14ac:dyDescent="0.2">
      <c r="A481" s="224" t="s">
        <v>758</v>
      </c>
      <c r="B481" s="248"/>
      <c r="C481" s="248"/>
      <c r="D481" s="248"/>
      <c r="E481" s="248"/>
      <c r="F481" s="248"/>
      <c r="G481" s="248"/>
      <c r="H481" s="248"/>
      <c r="I481" s="248"/>
      <c r="J481" s="248"/>
      <c r="K481" s="248"/>
      <c r="L481" s="248"/>
      <c r="M481" s="248"/>
      <c r="N481" s="248"/>
      <c r="O481" s="248"/>
      <c r="P481" s="248"/>
      <c r="Q481" s="248"/>
      <c r="R481" s="248"/>
      <c r="S481" s="248"/>
      <c r="T481" s="248"/>
      <c r="U481" s="248"/>
      <c r="V481" s="248"/>
      <c r="W481" s="248"/>
      <c r="X481" s="248"/>
      <c r="Y481" s="248"/>
      <c r="Z481" s="248"/>
      <c r="AA481" s="248"/>
      <c r="AB481" s="219">
        <v>0</v>
      </c>
      <c r="AC481" s="219">
        <v>0</v>
      </c>
      <c r="AD481" s="219">
        <v>0</v>
      </c>
      <c r="AE481" s="219">
        <v>0</v>
      </c>
      <c r="AF481" s="219">
        <v>0</v>
      </c>
      <c r="AG481" s="219">
        <v>0</v>
      </c>
      <c r="AH481" s="219">
        <v>0</v>
      </c>
      <c r="AI481" s="219">
        <v>0</v>
      </c>
      <c r="AJ481" s="219">
        <v>0</v>
      </c>
      <c r="AK481" s="219">
        <v>0</v>
      </c>
      <c r="AL481" s="219">
        <v>0</v>
      </c>
      <c r="AM481" s="219">
        <v>0</v>
      </c>
      <c r="AN481" s="219">
        <v>0</v>
      </c>
      <c r="AO481" s="219">
        <v>0</v>
      </c>
      <c r="AP481" s="219">
        <v>0</v>
      </c>
      <c r="AQ481" s="219">
        <v>0</v>
      </c>
      <c r="AR481" s="219">
        <v>0</v>
      </c>
      <c r="AS481" s="219">
        <v>0</v>
      </c>
      <c r="AT481" s="219">
        <v>0</v>
      </c>
      <c r="AU481" s="219">
        <v>0</v>
      </c>
      <c r="AV481" s="219">
        <v>0</v>
      </c>
      <c r="AW481" s="219">
        <v>0</v>
      </c>
      <c r="AX481" s="219">
        <v>0</v>
      </c>
      <c r="AY481" s="219">
        <v>0</v>
      </c>
      <c r="AZ481" s="219">
        <v>0</v>
      </c>
      <c r="BA481" s="219">
        <v>0</v>
      </c>
      <c r="BB481" s="219">
        <v>0</v>
      </c>
      <c r="BC481" s="219">
        <v>0</v>
      </c>
      <c r="BD481" s="219">
        <v>0</v>
      </c>
      <c r="BE481" s="219">
        <v>0</v>
      </c>
      <c r="BF481" s="219">
        <v>0</v>
      </c>
      <c r="BG481" s="219">
        <v>0</v>
      </c>
      <c r="BH481" s="219">
        <v>0</v>
      </c>
      <c r="BI481" s="219">
        <v>0</v>
      </c>
      <c r="BJ481" s="219">
        <v>0</v>
      </c>
      <c r="BK481" s="219">
        <v>0</v>
      </c>
      <c r="BL481" s="219">
        <v>0</v>
      </c>
      <c r="BM481" s="219">
        <v>0</v>
      </c>
      <c r="BN481" s="219">
        <v>0</v>
      </c>
      <c r="BO481" s="219">
        <v>0</v>
      </c>
      <c r="BP481" s="219">
        <v>0</v>
      </c>
      <c r="BQ481" s="219">
        <v>0</v>
      </c>
      <c r="BR481" s="219">
        <v>0</v>
      </c>
      <c r="BS481" s="219">
        <v>0</v>
      </c>
      <c r="BT481" s="219">
        <v>0</v>
      </c>
      <c r="BU481" s="219">
        <v>0</v>
      </c>
      <c r="BV481" s="219">
        <v>0</v>
      </c>
      <c r="BW481" s="219">
        <v>0</v>
      </c>
      <c r="BX481" s="219">
        <v>0</v>
      </c>
      <c r="BY481" s="219">
        <v>0</v>
      </c>
      <c r="BZ481" s="219">
        <v>0</v>
      </c>
      <c r="CA481" s="219">
        <v>0</v>
      </c>
      <c r="CB481" s="219">
        <v>0</v>
      </c>
      <c r="CC481" s="219">
        <v>0</v>
      </c>
      <c r="CD481" s="219">
        <v>0</v>
      </c>
      <c r="CE481" s="219">
        <v>0</v>
      </c>
      <c r="CF481" s="219">
        <v>0</v>
      </c>
      <c r="CG481" s="219">
        <v>0</v>
      </c>
      <c r="CH481" s="219">
        <v>0</v>
      </c>
      <c r="CI481" s="219">
        <v>0</v>
      </c>
      <c r="CJ481" s="219">
        <v>0</v>
      </c>
      <c r="CK481" s="219">
        <v>0</v>
      </c>
      <c r="CL481" s="219">
        <v>0</v>
      </c>
      <c r="CM481" s="219">
        <v>0</v>
      </c>
      <c r="CN481" s="219">
        <v>0</v>
      </c>
    </row>
    <row r="482" spans="1:92" x14ac:dyDescent="0.2">
      <c r="A482" s="224" t="s">
        <v>759</v>
      </c>
      <c r="B482" s="248"/>
      <c r="C482" s="248"/>
      <c r="D482" s="248"/>
      <c r="E482" s="248"/>
      <c r="F482" s="248"/>
      <c r="G482" s="248"/>
      <c r="H482" s="248"/>
      <c r="I482" s="248"/>
      <c r="J482" s="248"/>
      <c r="K482" s="248"/>
      <c r="L482" s="248"/>
      <c r="M482" s="248"/>
      <c r="N482" s="248"/>
      <c r="O482" s="248"/>
      <c r="P482" s="248"/>
      <c r="Q482" s="248"/>
      <c r="R482" s="248"/>
      <c r="S482" s="248"/>
      <c r="T482" s="248"/>
      <c r="U482" s="248"/>
      <c r="V482" s="248"/>
      <c r="W482" s="248"/>
      <c r="X482" s="248"/>
      <c r="Y482" s="248"/>
      <c r="Z482" s="248"/>
      <c r="AA482" s="248"/>
      <c r="AB482" s="219">
        <v>0</v>
      </c>
      <c r="AC482" s="219">
        <v>0</v>
      </c>
      <c r="AD482" s="219">
        <v>0</v>
      </c>
      <c r="AE482" s="219">
        <v>0</v>
      </c>
      <c r="AF482" s="219">
        <v>0</v>
      </c>
      <c r="AG482" s="219">
        <v>0</v>
      </c>
      <c r="AH482" s="219">
        <v>0</v>
      </c>
      <c r="AI482" s="219">
        <v>0</v>
      </c>
      <c r="AJ482" s="219">
        <v>0</v>
      </c>
      <c r="AK482" s="219">
        <v>0</v>
      </c>
      <c r="AL482" s="219">
        <v>0</v>
      </c>
      <c r="AM482" s="219">
        <v>0</v>
      </c>
      <c r="AN482" s="219">
        <v>0</v>
      </c>
      <c r="AO482" s="219">
        <v>0</v>
      </c>
      <c r="AP482" s="219">
        <v>0</v>
      </c>
      <c r="AQ482" s="219">
        <v>0</v>
      </c>
      <c r="AR482" s="219">
        <v>0</v>
      </c>
      <c r="AS482" s="219">
        <v>0</v>
      </c>
      <c r="AT482" s="219">
        <v>0</v>
      </c>
      <c r="AU482" s="219">
        <v>0</v>
      </c>
      <c r="AV482" s="219">
        <v>0</v>
      </c>
      <c r="AW482" s="219">
        <v>0</v>
      </c>
      <c r="AX482" s="219">
        <v>0</v>
      </c>
      <c r="AY482" s="219">
        <v>0</v>
      </c>
      <c r="AZ482" s="219">
        <v>0</v>
      </c>
      <c r="BA482" s="219">
        <v>0</v>
      </c>
      <c r="BB482" s="219">
        <v>0</v>
      </c>
      <c r="BC482" s="219">
        <v>0</v>
      </c>
      <c r="BD482" s="219">
        <v>0</v>
      </c>
      <c r="BE482" s="219">
        <v>0</v>
      </c>
      <c r="BF482" s="219">
        <v>0</v>
      </c>
      <c r="BG482" s="219">
        <v>0</v>
      </c>
      <c r="BH482" s="219">
        <v>0</v>
      </c>
      <c r="BI482" s="219">
        <v>0</v>
      </c>
      <c r="BJ482" s="219">
        <v>0</v>
      </c>
      <c r="BK482" s="219">
        <v>0</v>
      </c>
      <c r="BL482" s="219">
        <v>0</v>
      </c>
      <c r="BM482" s="219">
        <v>0</v>
      </c>
      <c r="BN482" s="219">
        <v>0</v>
      </c>
      <c r="BO482" s="219">
        <v>0</v>
      </c>
      <c r="BP482" s="219">
        <v>0</v>
      </c>
      <c r="BQ482" s="219">
        <v>0</v>
      </c>
      <c r="BR482" s="219">
        <v>0</v>
      </c>
      <c r="BS482" s="219">
        <v>0</v>
      </c>
      <c r="BT482" s="219">
        <v>0</v>
      </c>
      <c r="BU482" s="219">
        <v>0</v>
      </c>
      <c r="BV482" s="219">
        <v>0</v>
      </c>
      <c r="BW482" s="219">
        <v>0</v>
      </c>
      <c r="BX482" s="219">
        <v>0</v>
      </c>
      <c r="BY482" s="219">
        <v>0</v>
      </c>
      <c r="BZ482" s="219">
        <v>0</v>
      </c>
      <c r="CA482" s="219">
        <v>0</v>
      </c>
      <c r="CB482" s="219">
        <v>0</v>
      </c>
      <c r="CC482" s="219">
        <v>0</v>
      </c>
      <c r="CD482" s="219">
        <v>0</v>
      </c>
      <c r="CE482" s="219">
        <v>0</v>
      </c>
      <c r="CF482" s="219">
        <v>0</v>
      </c>
      <c r="CG482" s="219">
        <v>0</v>
      </c>
      <c r="CH482" s="219">
        <v>0</v>
      </c>
      <c r="CI482" s="219">
        <v>0</v>
      </c>
      <c r="CJ482" s="219">
        <v>0</v>
      </c>
      <c r="CK482" s="219">
        <v>0</v>
      </c>
      <c r="CL482" s="219">
        <v>0</v>
      </c>
      <c r="CM482" s="219">
        <v>0</v>
      </c>
      <c r="CN482" s="219">
        <v>0</v>
      </c>
    </row>
    <row r="483" spans="1:92" x14ac:dyDescent="0.2">
      <c r="A483" s="224" t="s">
        <v>760</v>
      </c>
      <c r="B483" s="248"/>
      <c r="C483" s="248"/>
      <c r="D483" s="248"/>
      <c r="E483" s="248"/>
      <c r="F483" s="248"/>
      <c r="G483" s="248"/>
      <c r="H483" s="248"/>
      <c r="I483" s="248"/>
      <c r="J483" s="248"/>
      <c r="K483" s="248"/>
      <c r="L483" s="248"/>
      <c r="M483" s="248"/>
      <c r="N483" s="248"/>
      <c r="O483" s="248"/>
      <c r="P483" s="248"/>
      <c r="Q483" s="248"/>
      <c r="R483" s="248"/>
      <c r="S483" s="248"/>
      <c r="T483" s="248"/>
      <c r="U483" s="248"/>
      <c r="V483" s="248"/>
      <c r="W483" s="248"/>
      <c r="X483" s="248"/>
      <c r="Y483" s="248"/>
      <c r="Z483" s="248"/>
      <c r="AA483" s="248"/>
      <c r="AB483" s="219">
        <v>0</v>
      </c>
      <c r="AC483" s="219">
        <v>0</v>
      </c>
      <c r="AD483" s="219">
        <v>0</v>
      </c>
      <c r="AE483" s="219">
        <v>0</v>
      </c>
      <c r="AF483" s="219">
        <v>0</v>
      </c>
      <c r="AG483" s="219">
        <v>0</v>
      </c>
      <c r="AH483" s="219">
        <v>0</v>
      </c>
      <c r="AI483" s="219">
        <v>0</v>
      </c>
      <c r="AJ483" s="219">
        <v>0</v>
      </c>
      <c r="AK483" s="219">
        <v>0</v>
      </c>
      <c r="AL483" s="219">
        <v>0</v>
      </c>
      <c r="AM483" s="219">
        <v>0</v>
      </c>
      <c r="AN483" s="219">
        <v>0</v>
      </c>
      <c r="AO483" s="219">
        <v>0</v>
      </c>
      <c r="AP483" s="219">
        <v>0</v>
      </c>
      <c r="AQ483" s="219">
        <v>0</v>
      </c>
      <c r="AR483" s="219">
        <v>0</v>
      </c>
      <c r="AS483" s="219">
        <v>0</v>
      </c>
      <c r="AT483" s="219">
        <v>0</v>
      </c>
      <c r="AU483" s="219">
        <v>0</v>
      </c>
      <c r="AV483" s="219">
        <v>0</v>
      </c>
      <c r="AW483" s="219">
        <v>0</v>
      </c>
      <c r="AX483" s="219">
        <v>0</v>
      </c>
      <c r="AY483" s="219">
        <v>0</v>
      </c>
      <c r="AZ483" s="219">
        <v>0</v>
      </c>
      <c r="BA483" s="219">
        <v>0</v>
      </c>
      <c r="BB483" s="219">
        <v>0</v>
      </c>
      <c r="BC483" s="219">
        <v>0</v>
      </c>
      <c r="BD483" s="219">
        <v>0</v>
      </c>
      <c r="BE483" s="219">
        <v>0</v>
      </c>
      <c r="BF483" s="219">
        <v>0</v>
      </c>
      <c r="BG483" s="219">
        <v>0</v>
      </c>
      <c r="BH483" s="219">
        <v>0</v>
      </c>
      <c r="BI483" s="219">
        <v>0</v>
      </c>
      <c r="BJ483" s="219">
        <v>0</v>
      </c>
      <c r="BK483" s="219">
        <v>0</v>
      </c>
      <c r="BL483" s="219">
        <v>0</v>
      </c>
      <c r="BM483" s="219">
        <v>0</v>
      </c>
      <c r="BN483" s="219">
        <v>0</v>
      </c>
      <c r="BO483" s="219">
        <v>0</v>
      </c>
      <c r="BP483" s="219">
        <v>0</v>
      </c>
      <c r="BQ483" s="219">
        <v>0</v>
      </c>
      <c r="BR483" s="219">
        <v>0</v>
      </c>
      <c r="BS483" s="219">
        <v>0</v>
      </c>
      <c r="BT483" s="219">
        <v>0</v>
      </c>
      <c r="BU483" s="219">
        <v>0</v>
      </c>
      <c r="BV483" s="219">
        <v>0</v>
      </c>
      <c r="BW483" s="219">
        <v>0</v>
      </c>
      <c r="BX483" s="219">
        <v>0</v>
      </c>
      <c r="BY483" s="219">
        <v>0</v>
      </c>
      <c r="BZ483" s="219">
        <v>0</v>
      </c>
      <c r="CA483" s="219">
        <v>0</v>
      </c>
      <c r="CB483" s="219">
        <v>0</v>
      </c>
      <c r="CC483" s="219">
        <v>0</v>
      </c>
      <c r="CD483" s="219">
        <v>0</v>
      </c>
      <c r="CE483" s="219">
        <v>0</v>
      </c>
      <c r="CF483" s="219">
        <v>0</v>
      </c>
      <c r="CG483" s="219">
        <v>0</v>
      </c>
      <c r="CH483" s="219">
        <v>0</v>
      </c>
      <c r="CI483" s="219">
        <v>0</v>
      </c>
      <c r="CJ483" s="219">
        <v>0</v>
      </c>
      <c r="CK483" s="219">
        <v>0</v>
      </c>
      <c r="CL483" s="219">
        <v>0</v>
      </c>
      <c r="CM483" s="219">
        <v>0</v>
      </c>
      <c r="CN483" s="219">
        <v>0</v>
      </c>
    </row>
    <row r="484" spans="1:92" x14ac:dyDescent="0.2">
      <c r="A484" s="224" t="s">
        <v>761</v>
      </c>
      <c r="B484" s="248"/>
      <c r="C484" s="248"/>
      <c r="D484" s="248"/>
      <c r="E484" s="248"/>
      <c r="F484" s="248"/>
      <c r="G484" s="248"/>
      <c r="H484" s="248"/>
      <c r="I484" s="248"/>
      <c r="J484" s="248"/>
      <c r="K484" s="248"/>
      <c r="L484" s="248"/>
      <c r="M484" s="248"/>
      <c r="N484" s="248"/>
      <c r="O484" s="248"/>
      <c r="P484" s="248"/>
      <c r="Q484" s="248"/>
      <c r="R484" s="248"/>
      <c r="S484" s="248"/>
      <c r="T484" s="248"/>
      <c r="U484" s="248"/>
      <c r="V484" s="248"/>
      <c r="W484" s="248"/>
      <c r="X484" s="248"/>
      <c r="Y484" s="248"/>
      <c r="Z484" s="248"/>
      <c r="AA484" s="248"/>
      <c r="AB484" s="219">
        <v>0</v>
      </c>
      <c r="AC484" s="219">
        <v>0</v>
      </c>
      <c r="AD484" s="219">
        <v>0</v>
      </c>
      <c r="AE484" s="219">
        <v>0</v>
      </c>
      <c r="AF484" s="219">
        <v>0</v>
      </c>
      <c r="AG484" s="219">
        <v>0</v>
      </c>
      <c r="AH484" s="219">
        <v>0</v>
      </c>
      <c r="AI484" s="219">
        <v>0</v>
      </c>
      <c r="AJ484" s="219">
        <v>0</v>
      </c>
      <c r="AK484" s="219">
        <v>0</v>
      </c>
      <c r="AL484" s="219">
        <v>0</v>
      </c>
      <c r="AM484" s="219">
        <v>0</v>
      </c>
      <c r="AN484" s="219">
        <v>0</v>
      </c>
      <c r="AO484" s="219">
        <v>0</v>
      </c>
      <c r="AP484" s="219">
        <v>0</v>
      </c>
      <c r="AQ484" s="219">
        <v>0</v>
      </c>
      <c r="AR484" s="219">
        <v>0</v>
      </c>
      <c r="AS484" s="219">
        <v>0</v>
      </c>
      <c r="AT484" s="219">
        <v>0</v>
      </c>
      <c r="AU484" s="219">
        <v>0</v>
      </c>
      <c r="AV484" s="219">
        <v>0</v>
      </c>
      <c r="AW484" s="219">
        <v>0</v>
      </c>
      <c r="AX484" s="219">
        <v>0</v>
      </c>
      <c r="AY484" s="219">
        <v>0</v>
      </c>
      <c r="AZ484" s="219">
        <v>0</v>
      </c>
      <c r="BA484" s="219">
        <v>0</v>
      </c>
      <c r="BB484" s="219">
        <v>0</v>
      </c>
      <c r="BC484" s="219">
        <v>0</v>
      </c>
      <c r="BD484" s="219">
        <v>0</v>
      </c>
      <c r="BE484" s="219">
        <v>0</v>
      </c>
      <c r="BF484" s="219">
        <v>0</v>
      </c>
      <c r="BG484" s="219">
        <v>0</v>
      </c>
      <c r="BH484" s="219">
        <v>0</v>
      </c>
      <c r="BI484" s="219">
        <v>0</v>
      </c>
      <c r="BJ484" s="219">
        <v>0</v>
      </c>
      <c r="BK484" s="219">
        <v>0</v>
      </c>
      <c r="BL484" s="219">
        <v>0</v>
      </c>
      <c r="BM484" s="219">
        <v>0</v>
      </c>
      <c r="BN484" s="219">
        <v>0</v>
      </c>
      <c r="BO484" s="219">
        <v>0</v>
      </c>
      <c r="BP484" s="219">
        <v>0</v>
      </c>
      <c r="BQ484" s="219">
        <v>0</v>
      </c>
      <c r="BR484" s="219">
        <v>0</v>
      </c>
      <c r="BS484" s="219">
        <v>0</v>
      </c>
      <c r="BT484" s="219">
        <v>0</v>
      </c>
      <c r="BU484" s="219">
        <v>0</v>
      </c>
      <c r="BV484" s="219">
        <v>0</v>
      </c>
      <c r="BW484" s="219">
        <v>0</v>
      </c>
      <c r="BX484" s="219">
        <v>0</v>
      </c>
      <c r="BY484" s="219">
        <v>0</v>
      </c>
      <c r="BZ484" s="219">
        <v>0</v>
      </c>
      <c r="CA484" s="219">
        <v>0</v>
      </c>
      <c r="CB484" s="219">
        <v>0</v>
      </c>
      <c r="CC484" s="219">
        <v>0</v>
      </c>
      <c r="CD484" s="219">
        <v>0</v>
      </c>
      <c r="CE484" s="219">
        <v>0</v>
      </c>
      <c r="CF484" s="219">
        <v>0</v>
      </c>
      <c r="CG484" s="219">
        <v>0</v>
      </c>
      <c r="CH484" s="219">
        <v>0</v>
      </c>
      <c r="CI484" s="219">
        <v>0</v>
      </c>
      <c r="CJ484" s="219">
        <v>0</v>
      </c>
      <c r="CK484" s="219">
        <v>0</v>
      </c>
      <c r="CL484" s="219">
        <v>0</v>
      </c>
      <c r="CM484" s="219">
        <v>0</v>
      </c>
      <c r="CN484" s="219">
        <v>0</v>
      </c>
    </row>
    <row r="485" spans="1:92" x14ac:dyDescent="0.2">
      <c r="A485" s="224" t="s">
        <v>762</v>
      </c>
      <c r="B485" s="248"/>
      <c r="C485" s="248"/>
      <c r="D485" s="248"/>
      <c r="E485" s="248"/>
      <c r="F485" s="248"/>
      <c r="G485" s="248"/>
      <c r="H485" s="248"/>
      <c r="I485" s="248"/>
      <c r="J485" s="248"/>
      <c r="K485" s="248"/>
      <c r="L485" s="248"/>
      <c r="M485" s="248"/>
      <c r="N485" s="248"/>
      <c r="O485" s="248"/>
      <c r="P485" s="248"/>
      <c r="Q485" s="248"/>
      <c r="R485" s="248"/>
      <c r="S485" s="248"/>
      <c r="T485" s="248"/>
      <c r="U485" s="248"/>
      <c r="V485" s="248"/>
      <c r="W485" s="248"/>
      <c r="X485" s="248"/>
      <c r="Y485" s="248"/>
      <c r="Z485" s="248"/>
      <c r="AA485" s="248"/>
      <c r="AB485" s="219">
        <v>0</v>
      </c>
      <c r="AC485" s="219">
        <v>0</v>
      </c>
      <c r="AD485" s="219">
        <v>0</v>
      </c>
      <c r="AE485" s="219">
        <v>0</v>
      </c>
      <c r="AF485" s="219">
        <v>0</v>
      </c>
      <c r="AG485" s="219">
        <v>0</v>
      </c>
      <c r="AH485" s="219">
        <v>0</v>
      </c>
      <c r="AI485" s="219">
        <v>0</v>
      </c>
      <c r="AJ485" s="219">
        <v>0</v>
      </c>
      <c r="AK485" s="219">
        <v>0</v>
      </c>
      <c r="AL485" s="219">
        <v>0</v>
      </c>
      <c r="AM485" s="219">
        <v>0</v>
      </c>
      <c r="AN485" s="219">
        <v>0</v>
      </c>
      <c r="AO485" s="219">
        <v>0</v>
      </c>
      <c r="AP485" s="219">
        <v>0</v>
      </c>
      <c r="AQ485" s="219">
        <v>0</v>
      </c>
      <c r="AR485" s="219">
        <v>0</v>
      </c>
      <c r="AS485" s="219">
        <v>0</v>
      </c>
      <c r="AT485" s="219">
        <v>0</v>
      </c>
      <c r="AU485" s="219">
        <v>0</v>
      </c>
      <c r="AV485" s="219">
        <v>0</v>
      </c>
      <c r="AW485" s="219">
        <v>0</v>
      </c>
      <c r="AX485" s="219">
        <v>0</v>
      </c>
      <c r="AY485" s="219">
        <v>0</v>
      </c>
      <c r="AZ485" s="219">
        <v>0</v>
      </c>
      <c r="BA485" s="219">
        <v>0</v>
      </c>
      <c r="BB485" s="219">
        <v>0</v>
      </c>
      <c r="BC485" s="219">
        <v>0</v>
      </c>
      <c r="BD485" s="219">
        <v>0</v>
      </c>
      <c r="BE485" s="219">
        <v>0</v>
      </c>
      <c r="BF485" s="219">
        <v>0</v>
      </c>
      <c r="BG485" s="219">
        <v>0</v>
      </c>
      <c r="BH485" s="219">
        <v>0</v>
      </c>
      <c r="BI485" s="219">
        <v>0</v>
      </c>
      <c r="BJ485" s="219">
        <v>0</v>
      </c>
      <c r="BK485" s="219">
        <v>0</v>
      </c>
      <c r="BL485" s="219">
        <v>0</v>
      </c>
      <c r="BM485" s="219">
        <v>0</v>
      </c>
      <c r="BN485" s="219">
        <v>0</v>
      </c>
      <c r="BO485" s="219">
        <v>0</v>
      </c>
      <c r="BP485" s="219">
        <v>0</v>
      </c>
      <c r="BQ485" s="219">
        <v>0</v>
      </c>
      <c r="BR485" s="219">
        <v>0</v>
      </c>
      <c r="BS485" s="219">
        <v>0</v>
      </c>
      <c r="BT485" s="219">
        <v>0</v>
      </c>
      <c r="BU485" s="219">
        <v>0</v>
      </c>
      <c r="BV485" s="219">
        <v>0</v>
      </c>
      <c r="BW485" s="219">
        <v>0</v>
      </c>
      <c r="BX485" s="219">
        <v>0</v>
      </c>
      <c r="BY485" s="219">
        <v>0</v>
      </c>
      <c r="BZ485" s="219">
        <v>0</v>
      </c>
      <c r="CA485" s="219">
        <v>0</v>
      </c>
      <c r="CB485" s="219">
        <v>0</v>
      </c>
      <c r="CC485" s="219">
        <v>0</v>
      </c>
      <c r="CD485" s="219">
        <v>0</v>
      </c>
      <c r="CE485" s="219">
        <v>0</v>
      </c>
      <c r="CF485" s="219">
        <v>0</v>
      </c>
      <c r="CG485" s="219">
        <v>0</v>
      </c>
      <c r="CH485" s="219">
        <v>0</v>
      </c>
      <c r="CI485" s="219">
        <v>0</v>
      </c>
      <c r="CJ485" s="219">
        <v>0</v>
      </c>
      <c r="CK485" s="219">
        <v>0</v>
      </c>
      <c r="CL485" s="219">
        <v>0</v>
      </c>
      <c r="CM485" s="219">
        <v>0</v>
      </c>
      <c r="CN485" s="219">
        <v>0</v>
      </c>
    </row>
    <row r="486" spans="1:92" x14ac:dyDescent="0.2">
      <c r="A486" s="224" t="s">
        <v>763</v>
      </c>
      <c r="B486" s="248"/>
      <c r="C486" s="248"/>
      <c r="D486" s="248"/>
      <c r="E486" s="248"/>
      <c r="F486" s="248"/>
      <c r="G486" s="248"/>
      <c r="H486" s="248"/>
      <c r="I486" s="248"/>
      <c r="J486" s="248"/>
      <c r="K486" s="248"/>
      <c r="L486" s="248"/>
      <c r="M486" s="248"/>
      <c r="N486" s="248"/>
      <c r="O486" s="248"/>
      <c r="P486" s="248"/>
      <c r="Q486" s="248"/>
      <c r="R486" s="248"/>
      <c r="S486" s="248"/>
      <c r="T486" s="248"/>
      <c r="U486" s="248"/>
      <c r="V486" s="248"/>
      <c r="W486" s="248"/>
      <c r="X486" s="248"/>
      <c r="Y486" s="248"/>
      <c r="Z486" s="248"/>
      <c r="AA486" s="248"/>
      <c r="AB486" s="219">
        <v>0</v>
      </c>
      <c r="AC486" s="219">
        <v>0</v>
      </c>
      <c r="AD486" s="219">
        <v>0</v>
      </c>
      <c r="AE486" s="219">
        <v>0</v>
      </c>
      <c r="AF486" s="219">
        <v>0</v>
      </c>
      <c r="AG486" s="219">
        <v>0</v>
      </c>
      <c r="AH486" s="219">
        <v>0</v>
      </c>
      <c r="AI486" s="219">
        <v>0</v>
      </c>
      <c r="AJ486" s="219">
        <v>0</v>
      </c>
      <c r="AK486" s="219">
        <v>0</v>
      </c>
      <c r="AL486" s="219">
        <v>0</v>
      </c>
      <c r="AM486" s="219">
        <v>0</v>
      </c>
      <c r="AN486" s="219">
        <v>0</v>
      </c>
      <c r="AO486" s="219">
        <v>0</v>
      </c>
      <c r="AP486" s="219">
        <v>0</v>
      </c>
      <c r="AQ486" s="219">
        <v>0</v>
      </c>
      <c r="AR486" s="219">
        <v>0</v>
      </c>
      <c r="AS486" s="219">
        <v>0</v>
      </c>
      <c r="AT486" s="219">
        <v>0</v>
      </c>
      <c r="AU486" s="219">
        <v>0</v>
      </c>
      <c r="AV486" s="219">
        <v>0</v>
      </c>
      <c r="AW486" s="219">
        <v>0</v>
      </c>
      <c r="AX486" s="219">
        <v>0</v>
      </c>
      <c r="AY486" s="219">
        <v>0</v>
      </c>
      <c r="AZ486" s="219">
        <v>0</v>
      </c>
      <c r="BA486" s="219">
        <v>0</v>
      </c>
      <c r="BB486" s="219">
        <v>0</v>
      </c>
      <c r="BC486" s="219">
        <v>0</v>
      </c>
      <c r="BD486" s="219">
        <v>0</v>
      </c>
      <c r="BE486" s="219">
        <v>0</v>
      </c>
      <c r="BF486" s="219">
        <v>0</v>
      </c>
      <c r="BG486" s="219">
        <v>0</v>
      </c>
      <c r="BH486" s="219">
        <v>0</v>
      </c>
      <c r="BI486" s="219">
        <v>0</v>
      </c>
      <c r="BJ486" s="219">
        <v>0</v>
      </c>
      <c r="BK486" s="219">
        <v>0</v>
      </c>
      <c r="BL486" s="219">
        <v>0</v>
      </c>
      <c r="BM486" s="219">
        <v>0</v>
      </c>
      <c r="BN486" s="219">
        <v>0</v>
      </c>
      <c r="BO486" s="219">
        <v>0</v>
      </c>
      <c r="BP486" s="219">
        <v>0</v>
      </c>
      <c r="BQ486" s="219">
        <v>0</v>
      </c>
      <c r="BR486" s="219">
        <v>0</v>
      </c>
      <c r="BS486" s="219">
        <v>0</v>
      </c>
      <c r="BT486" s="219">
        <v>0</v>
      </c>
      <c r="BU486" s="219">
        <v>0</v>
      </c>
      <c r="BV486" s="219">
        <v>0</v>
      </c>
      <c r="BW486" s="219">
        <v>0</v>
      </c>
      <c r="BX486" s="219">
        <v>0</v>
      </c>
      <c r="BY486" s="219">
        <v>0</v>
      </c>
      <c r="BZ486" s="219">
        <v>0</v>
      </c>
      <c r="CA486" s="219">
        <v>0</v>
      </c>
      <c r="CB486" s="219">
        <v>0</v>
      </c>
      <c r="CC486" s="219">
        <v>0</v>
      </c>
      <c r="CD486" s="219">
        <v>0</v>
      </c>
      <c r="CE486" s="219">
        <v>0</v>
      </c>
      <c r="CF486" s="219">
        <v>0</v>
      </c>
      <c r="CG486" s="219">
        <v>0</v>
      </c>
      <c r="CH486" s="219">
        <v>0</v>
      </c>
      <c r="CI486" s="219">
        <v>0</v>
      </c>
      <c r="CJ486" s="219">
        <v>0</v>
      </c>
      <c r="CK486" s="219">
        <v>0</v>
      </c>
      <c r="CL486" s="219">
        <v>0</v>
      </c>
      <c r="CM486" s="219">
        <v>0</v>
      </c>
      <c r="CN486" s="219">
        <v>0</v>
      </c>
    </row>
    <row r="487" spans="1:92" x14ac:dyDescent="0.2">
      <c r="A487" s="224" t="s">
        <v>764</v>
      </c>
      <c r="B487" s="248"/>
      <c r="C487" s="248"/>
      <c r="D487" s="248"/>
      <c r="E487" s="248"/>
      <c r="F487" s="248"/>
      <c r="G487" s="248"/>
      <c r="H487" s="248"/>
      <c r="I487" s="248"/>
      <c r="J487" s="248"/>
      <c r="K487" s="248"/>
      <c r="L487" s="248"/>
      <c r="M487" s="248"/>
      <c r="N487" s="248"/>
      <c r="O487" s="248"/>
      <c r="P487" s="248"/>
      <c r="Q487" s="248"/>
      <c r="R487" s="248"/>
      <c r="S487" s="248"/>
      <c r="T487" s="248"/>
      <c r="U487" s="248"/>
      <c r="V487" s="248"/>
      <c r="W487" s="248"/>
      <c r="X487" s="248"/>
      <c r="Y487" s="248"/>
      <c r="Z487" s="248"/>
      <c r="AA487" s="248"/>
      <c r="AB487" s="219">
        <v>0</v>
      </c>
      <c r="AC487" s="219">
        <v>0</v>
      </c>
      <c r="AD487" s="219">
        <v>0</v>
      </c>
      <c r="AE487" s="219">
        <v>0</v>
      </c>
      <c r="AF487" s="219">
        <v>0</v>
      </c>
      <c r="AG487" s="219">
        <v>0</v>
      </c>
      <c r="AH487" s="219">
        <v>0</v>
      </c>
      <c r="AI487" s="219">
        <v>0</v>
      </c>
      <c r="AJ487" s="219">
        <v>0</v>
      </c>
      <c r="AK487" s="219">
        <v>0</v>
      </c>
      <c r="AL487" s="219">
        <v>0</v>
      </c>
      <c r="AM487" s="219">
        <v>0</v>
      </c>
      <c r="AN487" s="219">
        <v>0</v>
      </c>
      <c r="AO487" s="219">
        <v>0</v>
      </c>
      <c r="AP487" s="219">
        <v>0</v>
      </c>
      <c r="AQ487" s="219">
        <v>0</v>
      </c>
      <c r="AR487" s="219">
        <v>0</v>
      </c>
      <c r="AS487" s="219">
        <v>0</v>
      </c>
      <c r="AT487" s="219">
        <v>0</v>
      </c>
      <c r="AU487" s="219">
        <v>0</v>
      </c>
      <c r="AV487" s="219">
        <v>0</v>
      </c>
      <c r="AW487" s="219">
        <v>0</v>
      </c>
      <c r="AX487" s="219">
        <v>0</v>
      </c>
      <c r="AY487" s="219">
        <v>0</v>
      </c>
      <c r="AZ487" s="219">
        <v>0</v>
      </c>
      <c r="BA487" s="219">
        <v>0</v>
      </c>
      <c r="BB487" s="219">
        <v>0</v>
      </c>
      <c r="BC487" s="219">
        <v>0</v>
      </c>
      <c r="BD487" s="219">
        <v>0</v>
      </c>
      <c r="BE487" s="219">
        <v>0</v>
      </c>
      <c r="BF487" s="219">
        <v>0</v>
      </c>
      <c r="BG487" s="219">
        <v>0</v>
      </c>
      <c r="BH487" s="219">
        <v>0</v>
      </c>
      <c r="BI487" s="219">
        <v>0</v>
      </c>
      <c r="BJ487" s="219">
        <v>0</v>
      </c>
      <c r="BK487" s="219">
        <v>0</v>
      </c>
      <c r="BL487" s="219">
        <v>0</v>
      </c>
      <c r="BM487" s="219">
        <v>0</v>
      </c>
      <c r="BN487" s="219">
        <v>0</v>
      </c>
      <c r="BO487" s="219">
        <v>0</v>
      </c>
      <c r="BP487" s="219">
        <v>0</v>
      </c>
      <c r="BQ487" s="219">
        <v>0</v>
      </c>
      <c r="BR487" s="219">
        <v>0</v>
      </c>
      <c r="BS487" s="219">
        <v>0</v>
      </c>
      <c r="BT487" s="219">
        <v>0</v>
      </c>
      <c r="BU487" s="219">
        <v>0</v>
      </c>
      <c r="BV487" s="219">
        <v>0</v>
      </c>
      <c r="BW487" s="219">
        <v>0</v>
      </c>
      <c r="BX487" s="219">
        <v>0</v>
      </c>
      <c r="BY487" s="219">
        <v>0</v>
      </c>
      <c r="BZ487" s="219">
        <v>0</v>
      </c>
      <c r="CA487" s="219">
        <v>0</v>
      </c>
      <c r="CB487" s="219">
        <v>0</v>
      </c>
      <c r="CC487" s="219">
        <v>0</v>
      </c>
      <c r="CD487" s="219">
        <v>0</v>
      </c>
      <c r="CE487" s="219">
        <v>0</v>
      </c>
      <c r="CF487" s="219">
        <v>0</v>
      </c>
      <c r="CG487" s="219">
        <v>0</v>
      </c>
      <c r="CH487" s="219">
        <v>0</v>
      </c>
      <c r="CI487" s="219">
        <v>0</v>
      </c>
      <c r="CJ487" s="219">
        <v>0</v>
      </c>
      <c r="CK487" s="219">
        <v>0</v>
      </c>
      <c r="CL487" s="219">
        <v>0</v>
      </c>
      <c r="CM487" s="219">
        <v>0</v>
      </c>
      <c r="CN487" s="219">
        <v>0</v>
      </c>
    </row>
    <row r="488" spans="1:92" x14ac:dyDescent="0.2">
      <c r="A488" s="224" t="s">
        <v>765</v>
      </c>
      <c r="B488" s="248"/>
      <c r="C488" s="248"/>
      <c r="D488" s="248"/>
      <c r="E488" s="248"/>
      <c r="F488" s="248"/>
      <c r="G488" s="248"/>
      <c r="H488" s="248"/>
      <c r="I488" s="248"/>
      <c r="J488" s="248"/>
      <c r="K488" s="248"/>
      <c r="L488" s="248"/>
      <c r="M488" s="248"/>
      <c r="N488" s="248"/>
      <c r="O488" s="248"/>
      <c r="P488" s="248"/>
      <c r="Q488" s="248"/>
      <c r="R488" s="248"/>
      <c r="S488" s="248"/>
      <c r="T488" s="248"/>
      <c r="U488" s="248"/>
      <c r="V488" s="248"/>
      <c r="W488" s="248"/>
      <c r="X488" s="248"/>
      <c r="Y488" s="248"/>
      <c r="Z488" s="248"/>
      <c r="AA488" s="248"/>
      <c r="AB488" s="219">
        <v>0</v>
      </c>
      <c r="AC488" s="219">
        <v>0</v>
      </c>
      <c r="AD488" s="219">
        <v>0</v>
      </c>
      <c r="AE488" s="219">
        <v>0</v>
      </c>
      <c r="AF488" s="219">
        <v>0</v>
      </c>
      <c r="AG488" s="219">
        <v>0</v>
      </c>
      <c r="AH488" s="219">
        <v>0</v>
      </c>
      <c r="AI488" s="219">
        <v>0</v>
      </c>
      <c r="AJ488" s="219">
        <v>0</v>
      </c>
      <c r="AK488" s="219">
        <v>0</v>
      </c>
      <c r="AL488" s="219">
        <v>0</v>
      </c>
      <c r="AM488" s="219">
        <v>0</v>
      </c>
      <c r="AN488" s="219">
        <v>0</v>
      </c>
      <c r="AO488" s="219">
        <v>0</v>
      </c>
      <c r="AP488" s="219">
        <v>0</v>
      </c>
      <c r="AQ488" s="219">
        <v>0</v>
      </c>
      <c r="AR488" s="219">
        <v>0</v>
      </c>
      <c r="AS488" s="219">
        <v>0</v>
      </c>
      <c r="AT488" s="219">
        <v>0</v>
      </c>
      <c r="AU488" s="219">
        <v>0</v>
      </c>
      <c r="AV488" s="219">
        <v>0</v>
      </c>
      <c r="AW488" s="219">
        <v>0</v>
      </c>
      <c r="AX488" s="219">
        <v>0</v>
      </c>
      <c r="AY488" s="219">
        <v>0</v>
      </c>
      <c r="AZ488" s="219">
        <v>0</v>
      </c>
      <c r="BA488" s="219">
        <v>0</v>
      </c>
      <c r="BB488" s="219">
        <v>0</v>
      </c>
      <c r="BC488" s="219">
        <v>0</v>
      </c>
      <c r="BD488" s="219">
        <v>0</v>
      </c>
      <c r="BE488" s="219">
        <v>0</v>
      </c>
      <c r="BF488" s="219">
        <v>0</v>
      </c>
      <c r="BG488" s="219">
        <v>0</v>
      </c>
      <c r="BH488" s="219">
        <v>0</v>
      </c>
      <c r="BI488" s="219">
        <v>0</v>
      </c>
      <c r="BJ488" s="219">
        <v>0</v>
      </c>
      <c r="BK488" s="219">
        <v>0</v>
      </c>
      <c r="BL488" s="219">
        <v>0</v>
      </c>
      <c r="BM488" s="219">
        <v>0</v>
      </c>
      <c r="BN488" s="219">
        <v>0</v>
      </c>
      <c r="BO488" s="219">
        <v>0</v>
      </c>
      <c r="BP488" s="219">
        <v>0</v>
      </c>
      <c r="BQ488" s="219">
        <v>0</v>
      </c>
      <c r="BR488" s="219">
        <v>0</v>
      </c>
      <c r="BS488" s="219">
        <v>0</v>
      </c>
      <c r="BT488" s="219">
        <v>0</v>
      </c>
      <c r="BU488" s="219">
        <v>0</v>
      </c>
      <c r="BV488" s="219">
        <v>0</v>
      </c>
      <c r="BW488" s="219">
        <v>0</v>
      </c>
      <c r="BX488" s="219">
        <v>0</v>
      </c>
      <c r="BY488" s="219">
        <v>0</v>
      </c>
      <c r="BZ488" s="219">
        <v>0</v>
      </c>
      <c r="CA488" s="219">
        <v>0</v>
      </c>
      <c r="CB488" s="219">
        <v>0</v>
      </c>
      <c r="CC488" s="219">
        <v>0</v>
      </c>
      <c r="CD488" s="219">
        <v>0</v>
      </c>
      <c r="CE488" s="219">
        <v>0</v>
      </c>
      <c r="CF488" s="219">
        <v>0</v>
      </c>
      <c r="CG488" s="219">
        <v>0</v>
      </c>
      <c r="CH488" s="219">
        <v>0</v>
      </c>
      <c r="CI488" s="219">
        <v>0</v>
      </c>
      <c r="CJ488" s="219">
        <v>0</v>
      </c>
      <c r="CK488" s="219">
        <v>0</v>
      </c>
      <c r="CL488" s="219">
        <v>0</v>
      </c>
      <c r="CM488" s="219">
        <v>0</v>
      </c>
      <c r="CN488" s="219">
        <v>0</v>
      </c>
    </row>
    <row r="489" spans="1:92" x14ac:dyDescent="0.2">
      <c r="A489" s="224" t="s">
        <v>766</v>
      </c>
      <c r="B489" s="248"/>
      <c r="C489" s="248"/>
      <c r="D489" s="248"/>
      <c r="E489" s="248"/>
      <c r="F489" s="248"/>
      <c r="G489" s="248"/>
      <c r="H489" s="248"/>
      <c r="I489" s="248"/>
      <c r="J489" s="248"/>
      <c r="K489" s="248"/>
      <c r="L489" s="248"/>
      <c r="M489" s="248"/>
      <c r="N489" s="248"/>
      <c r="O489" s="248"/>
      <c r="P489" s="248"/>
      <c r="Q489" s="248"/>
      <c r="R489" s="248"/>
      <c r="S489" s="248"/>
      <c r="T489" s="248"/>
      <c r="U489" s="248"/>
      <c r="V489" s="248"/>
      <c r="W489" s="248"/>
      <c r="X489" s="248"/>
      <c r="Y489" s="248"/>
      <c r="Z489" s="248"/>
      <c r="AA489" s="248"/>
      <c r="AB489" s="219">
        <v>0</v>
      </c>
      <c r="AC489" s="219">
        <v>0</v>
      </c>
      <c r="AD489" s="219">
        <v>0</v>
      </c>
      <c r="AE489" s="219">
        <v>0</v>
      </c>
      <c r="AF489" s="219">
        <v>0</v>
      </c>
      <c r="AG489" s="219">
        <v>0</v>
      </c>
      <c r="AH489" s="219">
        <v>0</v>
      </c>
      <c r="AI489" s="219">
        <v>0</v>
      </c>
      <c r="AJ489" s="219">
        <v>0</v>
      </c>
      <c r="AK489" s="219">
        <v>0</v>
      </c>
      <c r="AL489" s="219">
        <v>0</v>
      </c>
      <c r="AM489" s="219">
        <v>0</v>
      </c>
      <c r="AN489" s="219">
        <v>0</v>
      </c>
      <c r="AO489" s="219">
        <v>0</v>
      </c>
      <c r="AP489" s="219">
        <v>0</v>
      </c>
      <c r="AQ489" s="219">
        <v>0</v>
      </c>
      <c r="AR489" s="219">
        <v>0</v>
      </c>
      <c r="AS489" s="219">
        <v>0</v>
      </c>
      <c r="AT489" s="219">
        <v>0</v>
      </c>
      <c r="AU489" s="219">
        <v>0</v>
      </c>
      <c r="AV489" s="219">
        <v>0</v>
      </c>
      <c r="AW489" s="219">
        <v>0</v>
      </c>
      <c r="AX489" s="219">
        <v>0</v>
      </c>
      <c r="AY489" s="219">
        <v>0</v>
      </c>
      <c r="AZ489" s="219">
        <v>0</v>
      </c>
      <c r="BA489" s="219">
        <v>0</v>
      </c>
      <c r="BB489" s="219">
        <v>0</v>
      </c>
      <c r="BC489" s="219">
        <v>0</v>
      </c>
      <c r="BD489" s="219">
        <v>0</v>
      </c>
      <c r="BE489" s="219">
        <v>0</v>
      </c>
      <c r="BF489" s="219">
        <v>0</v>
      </c>
      <c r="BG489" s="219">
        <v>0</v>
      </c>
      <c r="BH489" s="219">
        <v>0</v>
      </c>
      <c r="BI489" s="219">
        <v>0</v>
      </c>
      <c r="BJ489" s="219">
        <v>0</v>
      </c>
      <c r="BK489" s="219">
        <v>0</v>
      </c>
      <c r="BL489" s="219">
        <v>0</v>
      </c>
      <c r="BM489" s="219">
        <v>0</v>
      </c>
      <c r="BN489" s="219">
        <v>0</v>
      </c>
      <c r="BO489" s="219">
        <v>0</v>
      </c>
      <c r="BP489" s="219">
        <v>0</v>
      </c>
      <c r="BQ489" s="219">
        <v>0</v>
      </c>
      <c r="BR489" s="219">
        <v>0</v>
      </c>
      <c r="BS489" s="219">
        <v>0</v>
      </c>
      <c r="BT489" s="219">
        <v>0</v>
      </c>
      <c r="BU489" s="219">
        <v>0</v>
      </c>
      <c r="BV489" s="219">
        <v>0</v>
      </c>
      <c r="BW489" s="219">
        <v>0</v>
      </c>
      <c r="BX489" s="219">
        <v>0</v>
      </c>
      <c r="BY489" s="219">
        <v>0</v>
      </c>
      <c r="BZ489" s="219">
        <v>0</v>
      </c>
      <c r="CA489" s="219">
        <v>0</v>
      </c>
      <c r="CB489" s="219">
        <v>0</v>
      </c>
      <c r="CC489" s="219">
        <v>0</v>
      </c>
      <c r="CD489" s="219">
        <v>0</v>
      </c>
      <c r="CE489" s="219">
        <v>0</v>
      </c>
      <c r="CF489" s="219">
        <v>0</v>
      </c>
      <c r="CG489" s="219">
        <v>0</v>
      </c>
      <c r="CH489" s="219">
        <v>0</v>
      </c>
      <c r="CI489" s="219">
        <v>0</v>
      </c>
      <c r="CJ489" s="219">
        <v>0</v>
      </c>
      <c r="CK489" s="219">
        <v>0</v>
      </c>
      <c r="CL489" s="219">
        <v>0</v>
      </c>
      <c r="CM489" s="219">
        <v>0</v>
      </c>
      <c r="CN489" s="219">
        <v>0</v>
      </c>
    </row>
    <row r="490" spans="1:92" x14ac:dyDescent="0.2">
      <c r="A490" s="224" t="s">
        <v>767</v>
      </c>
      <c r="B490" s="248"/>
      <c r="C490" s="248"/>
      <c r="D490" s="248"/>
      <c r="E490" s="248"/>
      <c r="F490" s="248"/>
      <c r="G490" s="248"/>
      <c r="H490" s="248"/>
      <c r="I490" s="248"/>
      <c r="J490" s="248"/>
      <c r="K490" s="248"/>
      <c r="L490" s="248"/>
      <c r="M490" s="248"/>
      <c r="N490" s="248"/>
      <c r="O490" s="248"/>
      <c r="P490" s="248"/>
      <c r="Q490" s="248"/>
      <c r="R490" s="248"/>
      <c r="S490" s="248"/>
      <c r="T490" s="248"/>
      <c r="U490" s="248"/>
      <c r="V490" s="248"/>
      <c r="W490" s="248"/>
      <c r="X490" s="248"/>
      <c r="Y490" s="248"/>
      <c r="Z490" s="248"/>
      <c r="AA490" s="248"/>
      <c r="AB490" s="219">
        <v>0</v>
      </c>
      <c r="AC490" s="219">
        <v>0</v>
      </c>
      <c r="AD490" s="219">
        <v>0</v>
      </c>
      <c r="AE490" s="219">
        <v>0</v>
      </c>
      <c r="AF490" s="219">
        <v>0</v>
      </c>
      <c r="AG490" s="219">
        <v>0</v>
      </c>
      <c r="AH490" s="219">
        <v>0</v>
      </c>
      <c r="AI490" s="219">
        <v>0</v>
      </c>
      <c r="AJ490" s="219">
        <v>0</v>
      </c>
      <c r="AK490" s="219">
        <v>0</v>
      </c>
      <c r="AL490" s="219">
        <v>0</v>
      </c>
      <c r="AM490" s="219">
        <v>0</v>
      </c>
      <c r="AN490" s="219">
        <v>0</v>
      </c>
      <c r="AO490" s="219">
        <v>0</v>
      </c>
      <c r="AP490" s="219">
        <v>0</v>
      </c>
      <c r="AQ490" s="219">
        <v>0</v>
      </c>
      <c r="AR490" s="219">
        <v>0</v>
      </c>
      <c r="AS490" s="219">
        <v>0</v>
      </c>
      <c r="AT490" s="219">
        <v>0</v>
      </c>
      <c r="AU490" s="219">
        <v>0</v>
      </c>
      <c r="AV490" s="219">
        <v>0</v>
      </c>
      <c r="AW490" s="219">
        <v>0</v>
      </c>
      <c r="AX490" s="219">
        <v>0</v>
      </c>
      <c r="AY490" s="219">
        <v>0</v>
      </c>
      <c r="AZ490" s="219">
        <v>0</v>
      </c>
      <c r="BA490" s="219">
        <v>0</v>
      </c>
      <c r="BB490" s="219">
        <v>0</v>
      </c>
      <c r="BC490" s="219">
        <v>0</v>
      </c>
      <c r="BD490" s="219">
        <v>0</v>
      </c>
      <c r="BE490" s="219">
        <v>0</v>
      </c>
      <c r="BF490" s="219">
        <v>0</v>
      </c>
      <c r="BG490" s="219">
        <v>0</v>
      </c>
      <c r="BH490" s="219">
        <v>0</v>
      </c>
      <c r="BI490" s="219">
        <v>0</v>
      </c>
      <c r="BJ490" s="219">
        <v>0</v>
      </c>
      <c r="BK490" s="219">
        <v>0</v>
      </c>
      <c r="BL490" s="219">
        <v>0</v>
      </c>
      <c r="BM490" s="219">
        <v>0</v>
      </c>
      <c r="BN490" s="219">
        <v>0</v>
      </c>
      <c r="BO490" s="219">
        <v>0</v>
      </c>
      <c r="BP490" s="219">
        <v>0</v>
      </c>
      <c r="BQ490" s="219">
        <v>0</v>
      </c>
      <c r="BR490" s="219">
        <v>0</v>
      </c>
      <c r="BS490" s="219">
        <v>0</v>
      </c>
      <c r="BT490" s="219">
        <v>0</v>
      </c>
      <c r="BU490" s="219">
        <v>0</v>
      </c>
      <c r="BV490" s="219">
        <v>0</v>
      </c>
      <c r="BW490" s="219">
        <v>0</v>
      </c>
      <c r="BX490" s="219">
        <v>0</v>
      </c>
      <c r="BY490" s="219">
        <v>0</v>
      </c>
      <c r="BZ490" s="219">
        <v>0</v>
      </c>
      <c r="CA490" s="219">
        <v>0</v>
      </c>
      <c r="CB490" s="219">
        <v>0</v>
      </c>
      <c r="CC490" s="219">
        <v>0</v>
      </c>
      <c r="CD490" s="219">
        <v>0</v>
      </c>
      <c r="CE490" s="219">
        <v>0</v>
      </c>
      <c r="CF490" s="219">
        <v>0</v>
      </c>
      <c r="CG490" s="219">
        <v>0</v>
      </c>
      <c r="CH490" s="219">
        <v>0</v>
      </c>
      <c r="CI490" s="219">
        <v>0</v>
      </c>
      <c r="CJ490" s="219">
        <v>0</v>
      </c>
      <c r="CK490" s="219">
        <v>0</v>
      </c>
      <c r="CL490" s="219">
        <v>0</v>
      </c>
      <c r="CM490" s="219">
        <v>0</v>
      </c>
      <c r="CN490" s="219">
        <v>0</v>
      </c>
    </row>
    <row r="491" spans="1:92" x14ac:dyDescent="0.2">
      <c r="A491" s="224" t="s">
        <v>768</v>
      </c>
      <c r="B491" s="248"/>
      <c r="C491" s="248"/>
      <c r="D491" s="248"/>
      <c r="E491" s="248"/>
      <c r="F491" s="248"/>
      <c r="G491" s="248"/>
      <c r="H491" s="248"/>
      <c r="I491" s="248"/>
      <c r="J491" s="248"/>
      <c r="K491" s="248"/>
      <c r="L491" s="248"/>
      <c r="M491" s="248"/>
      <c r="N491" s="248"/>
      <c r="O491" s="248"/>
      <c r="P491" s="248"/>
      <c r="Q491" s="248"/>
      <c r="R491" s="248"/>
      <c r="S491" s="248"/>
      <c r="T491" s="248"/>
      <c r="U491" s="248"/>
      <c r="V491" s="248"/>
      <c r="W491" s="248"/>
      <c r="X491" s="248"/>
      <c r="Y491" s="248"/>
      <c r="Z491" s="248"/>
      <c r="AA491" s="248"/>
      <c r="AB491" s="219">
        <v>0</v>
      </c>
      <c r="AC491" s="219">
        <v>0</v>
      </c>
      <c r="AD491" s="219">
        <v>0</v>
      </c>
      <c r="AE491" s="219">
        <v>0</v>
      </c>
      <c r="AF491" s="219">
        <v>0</v>
      </c>
      <c r="AG491" s="219">
        <v>0</v>
      </c>
      <c r="AH491" s="219">
        <v>0</v>
      </c>
      <c r="AI491" s="219">
        <v>0</v>
      </c>
      <c r="AJ491" s="219">
        <v>0</v>
      </c>
      <c r="AK491" s="219">
        <v>0</v>
      </c>
      <c r="AL491" s="219">
        <v>0</v>
      </c>
      <c r="AM491" s="219">
        <v>0</v>
      </c>
      <c r="AN491" s="219">
        <v>0</v>
      </c>
      <c r="AO491" s="219">
        <v>0</v>
      </c>
      <c r="AP491" s="219">
        <v>0</v>
      </c>
      <c r="AQ491" s="219">
        <v>0</v>
      </c>
      <c r="AR491" s="219">
        <v>0</v>
      </c>
      <c r="AS491" s="219">
        <v>0</v>
      </c>
      <c r="AT491" s="219">
        <v>0</v>
      </c>
      <c r="AU491" s="219">
        <v>0</v>
      </c>
      <c r="AV491" s="219">
        <v>0</v>
      </c>
      <c r="AW491" s="219">
        <v>0</v>
      </c>
      <c r="AX491" s="219">
        <v>0</v>
      </c>
      <c r="AY491" s="219">
        <v>0</v>
      </c>
      <c r="AZ491" s="219">
        <v>0</v>
      </c>
      <c r="BA491" s="219">
        <v>0</v>
      </c>
      <c r="BB491" s="219">
        <v>0</v>
      </c>
      <c r="BC491" s="219">
        <v>0</v>
      </c>
      <c r="BD491" s="219">
        <v>0</v>
      </c>
      <c r="BE491" s="219">
        <v>0</v>
      </c>
      <c r="BF491" s="219">
        <v>0</v>
      </c>
      <c r="BG491" s="219">
        <v>0</v>
      </c>
      <c r="BH491" s="219">
        <v>0</v>
      </c>
      <c r="BI491" s="219">
        <v>0</v>
      </c>
      <c r="BJ491" s="219">
        <v>0</v>
      </c>
      <c r="BK491" s="219">
        <v>0</v>
      </c>
      <c r="BL491" s="219">
        <v>0</v>
      </c>
      <c r="BM491" s="219">
        <v>0</v>
      </c>
      <c r="BN491" s="219">
        <v>0</v>
      </c>
      <c r="BO491" s="219">
        <v>0</v>
      </c>
      <c r="BP491" s="219">
        <v>0</v>
      </c>
      <c r="BQ491" s="219">
        <v>0</v>
      </c>
      <c r="BR491" s="219">
        <v>0</v>
      </c>
      <c r="BS491" s="219">
        <v>0</v>
      </c>
      <c r="BT491" s="219">
        <v>0</v>
      </c>
      <c r="BU491" s="219">
        <v>0</v>
      </c>
      <c r="BV491" s="219">
        <v>0</v>
      </c>
      <c r="BW491" s="219">
        <v>0</v>
      </c>
      <c r="BX491" s="219">
        <v>0</v>
      </c>
      <c r="BY491" s="219">
        <v>0</v>
      </c>
      <c r="BZ491" s="219">
        <v>0</v>
      </c>
      <c r="CA491" s="219">
        <v>0</v>
      </c>
      <c r="CB491" s="219">
        <v>0</v>
      </c>
      <c r="CC491" s="219">
        <v>0</v>
      </c>
      <c r="CD491" s="219">
        <v>0</v>
      </c>
      <c r="CE491" s="219">
        <v>0</v>
      </c>
      <c r="CF491" s="219">
        <v>0</v>
      </c>
      <c r="CG491" s="219">
        <v>0</v>
      </c>
      <c r="CH491" s="219">
        <v>0</v>
      </c>
      <c r="CI491" s="219">
        <v>0</v>
      </c>
      <c r="CJ491" s="219">
        <v>0</v>
      </c>
      <c r="CK491" s="219">
        <v>0</v>
      </c>
      <c r="CL491" s="219">
        <v>0</v>
      </c>
      <c r="CM491" s="219">
        <v>0</v>
      </c>
      <c r="CN491" s="219">
        <v>0</v>
      </c>
    </row>
    <row r="492" spans="1:92" x14ac:dyDescent="0.2">
      <c r="A492" s="224" t="s">
        <v>769</v>
      </c>
      <c r="B492" s="248"/>
      <c r="C492" s="248"/>
      <c r="D492" s="248"/>
      <c r="E492" s="248"/>
      <c r="F492" s="248"/>
      <c r="G492" s="248"/>
      <c r="H492" s="248"/>
      <c r="I492" s="248"/>
      <c r="J492" s="248"/>
      <c r="K492" s="248"/>
      <c r="L492" s="248"/>
      <c r="M492" s="248"/>
      <c r="N492" s="248"/>
      <c r="O492" s="248"/>
      <c r="P492" s="248"/>
      <c r="Q492" s="248"/>
      <c r="R492" s="248"/>
      <c r="S492" s="248"/>
      <c r="T492" s="248"/>
      <c r="U492" s="248"/>
      <c r="V492" s="248"/>
      <c r="W492" s="248"/>
      <c r="X492" s="248"/>
      <c r="Y492" s="248"/>
      <c r="Z492" s="248"/>
      <c r="AA492" s="248"/>
      <c r="AB492" s="219">
        <v>0</v>
      </c>
      <c r="AC492" s="219">
        <v>0</v>
      </c>
      <c r="AD492" s="219">
        <v>0</v>
      </c>
      <c r="AE492" s="219">
        <v>0</v>
      </c>
      <c r="AF492" s="219">
        <v>0</v>
      </c>
      <c r="AG492" s="219">
        <v>0</v>
      </c>
      <c r="AH492" s="219">
        <v>0</v>
      </c>
      <c r="AI492" s="219">
        <v>0</v>
      </c>
      <c r="AJ492" s="219">
        <v>0</v>
      </c>
      <c r="AK492" s="219">
        <v>0</v>
      </c>
      <c r="AL492" s="219">
        <v>0</v>
      </c>
      <c r="AM492" s="219">
        <v>0</v>
      </c>
      <c r="AN492" s="219">
        <v>0</v>
      </c>
      <c r="AO492" s="219">
        <v>0</v>
      </c>
      <c r="AP492" s="219">
        <v>0</v>
      </c>
      <c r="AQ492" s="219">
        <v>0</v>
      </c>
      <c r="AR492" s="219">
        <v>0</v>
      </c>
      <c r="AS492" s="219">
        <v>0</v>
      </c>
      <c r="AT492" s="219">
        <v>0</v>
      </c>
      <c r="AU492" s="219">
        <v>0</v>
      </c>
      <c r="AV492" s="219">
        <v>0</v>
      </c>
      <c r="AW492" s="219">
        <v>0</v>
      </c>
      <c r="AX492" s="219">
        <v>0</v>
      </c>
      <c r="AY492" s="219">
        <v>0</v>
      </c>
      <c r="AZ492" s="219">
        <v>0</v>
      </c>
      <c r="BA492" s="219">
        <v>0</v>
      </c>
      <c r="BB492" s="219">
        <v>0</v>
      </c>
      <c r="BC492" s="219">
        <v>0</v>
      </c>
      <c r="BD492" s="219">
        <v>0</v>
      </c>
      <c r="BE492" s="219">
        <v>0</v>
      </c>
      <c r="BF492" s="219">
        <v>0</v>
      </c>
      <c r="BG492" s="219">
        <v>0</v>
      </c>
      <c r="BH492" s="219">
        <v>0</v>
      </c>
      <c r="BI492" s="219">
        <v>0</v>
      </c>
      <c r="BJ492" s="219">
        <v>0</v>
      </c>
      <c r="BK492" s="219">
        <v>0</v>
      </c>
      <c r="BL492" s="219">
        <v>0</v>
      </c>
      <c r="BM492" s="219">
        <v>0</v>
      </c>
      <c r="BN492" s="219">
        <v>0</v>
      </c>
      <c r="BO492" s="219">
        <v>0</v>
      </c>
      <c r="BP492" s="219">
        <v>0</v>
      </c>
      <c r="BQ492" s="219">
        <v>0</v>
      </c>
      <c r="BR492" s="219">
        <v>0</v>
      </c>
      <c r="BS492" s="219">
        <v>0</v>
      </c>
      <c r="BT492" s="219">
        <v>0</v>
      </c>
      <c r="BU492" s="219">
        <v>0</v>
      </c>
      <c r="BV492" s="219">
        <v>0</v>
      </c>
      <c r="BW492" s="219">
        <v>0</v>
      </c>
      <c r="BX492" s="219">
        <v>0</v>
      </c>
      <c r="BY492" s="219">
        <v>0</v>
      </c>
      <c r="BZ492" s="219">
        <v>0</v>
      </c>
      <c r="CA492" s="219">
        <v>0</v>
      </c>
      <c r="CB492" s="219">
        <v>0</v>
      </c>
      <c r="CC492" s="219">
        <v>0</v>
      </c>
      <c r="CD492" s="219">
        <v>0</v>
      </c>
      <c r="CE492" s="219">
        <v>0</v>
      </c>
      <c r="CF492" s="219">
        <v>0</v>
      </c>
      <c r="CG492" s="219">
        <v>0</v>
      </c>
      <c r="CH492" s="219">
        <v>0</v>
      </c>
      <c r="CI492" s="219">
        <v>0</v>
      </c>
      <c r="CJ492" s="219">
        <v>0</v>
      </c>
      <c r="CK492" s="219">
        <v>0</v>
      </c>
      <c r="CL492" s="219">
        <v>0</v>
      </c>
      <c r="CM492" s="219">
        <v>0</v>
      </c>
      <c r="CN492" s="219">
        <v>0</v>
      </c>
    </row>
    <row r="493" spans="1:92" x14ac:dyDescent="0.2">
      <c r="A493" s="224" t="s">
        <v>770</v>
      </c>
      <c r="B493" s="248"/>
      <c r="C493" s="248"/>
      <c r="D493" s="248"/>
      <c r="E493" s="248"/>
      <c r="F493" s="248"/>
      <c r="G493" s="248"/>
      <c r="H493" s="248"/>
      <c r="I493" s="248"/>
      <c r="J493" s="248"/>
      <c r="K493" s="248"/>
      <c r="L493" s="248"/>
      <c r="M493" s="248"/>
      <c r="N493" s="248"/>
      <c r="O493" s="248"/>
      <c r="P493" s="248"/>
      <c r="Q493" s="248"/>
      <c r="R493" s="248"/>
      <c r="S493" s="248"/>
      <c r="T493" s="248"/>
      <c r="U493" s="248"/>
      <c r="V493" s="248"/>
      <c r="W493" s="248"/>
      <c r="X493" s="248"/>
      <c r="Y493" s="248"/>
      <c r="Z493" s="248"/>
      <c r="AA493" s="248"/>
      <c r="AB493" s="219">
        <v>0</v>
      </c>
      <c r="AC493" s="219">
        <v>0</v>
      </c>
      <c r="AD493" s="219">
        <v>0</v>
      </c>
      <c r="AE493" s="219">
        <v>0</v>
      </c>
      <c r="AF493" s="219">
        <v>0</v>
      </c>
      <c r="AG493" s="219">
        <v>0</v>
      </c>
      <c r="AH493" s="219">
        <v>0</v>
      </c>
      <c r="AI493" s="219">
        <v>0</v>
      </c>
      <c r="AJ493" s="219">
        <v>0</v>
      </c>
      <c r="AK493" s="219">
        <v>0</v>
      </c>
      <c r="AL493" s="219">
        <v>0</v>
      </c>
      <c r="AM493" s="219">
        <v>0</v>
      </c>
      <c r="AN493" s="219">
        <v>0</v>
      </c>
      <c r="AO493" s="219">
        <v>0</v>
      </c>
      <c r="AP493" s="219">
        <v>0</v>
      </c>
      <c r="AQ493" s="219">
        <v>0</v>
      </c>
      <c r="AR493" s="219">
        <v>0</v>
      </c>
      <c r="AS493" s="219">
        <v>0</v>
      </c>
      <c r="AT493" s="219">
        <v>0</v>
      </c>
      <c r="AU493" s="219">
        <v>0</v>
      </c>
      <c r="AV493" s="219">
        <v>0</v>
      </c>
      <c r="AW493" s="219">
        <v>0</v>
      </c>
      <c r="AX493" s="219">
        <v>0</v>
      </c>
      <c r="AY493" s="219">
        <v>0</v>
      </c>
      <c r="AZ493" s="219">
        <v>0</v>
      </c>
      <c r="BA493" s="219">
        <v>0</v>
      </c>
      <c r="BB493" s="219">
        <v>0</v>
      </c>
      <c r="BC493" s="219">
        <v>0</v>
      </c>
      <c r="BD493" s="219">
        <v>0</v>
      </c>
      <c r="BE493" s="219">
        <v>0</v>
      </c>
      <c r="BF493" s="219">
        <v>0</v>
      </c>
      <c r="BG493" s="219">
        <v>0</v>
      </c>
      <c r="BH493" s="219">
        <v>0</v>
      </c>
      <c r="BI493" s="219">
        <v>0</v>
      </c>
      <c r="BJ493" s="219">
        <v>0</v>
      </c>
      <c r="BK493" s="219">
        <v>0</v>
      </c>
      <c r="BL493" s="219">
        <v>0</v>
      </c>
      <c r="BM493" s="219">
        <v>0</v>
      </c>
      <c r="BN493" s="219">
        <v>0</v>
      </c>
      <c r="BO493" s="219">
        <v>0</v>
      </c>
      <c r="BP493" s="219">
        <v>0</v>
      </c>
      <c r="BQ493" s="219">
        <v>0</v>
      </c>
      <c r="BR493" s="219">
        <v>0</v>
      </c>
      <c r="BS493" s="219">
        <v>0</v>
      </c>
      <c r="BT493" s="219">
        <v>0</v>
      </c>
      <c r="BU493" s="219">
        <v>0</v>
      </c>
      <c r="BV493" s="219">
        <v>0</v>
      </c>
      <c r="BW493" s="219">
        <v>0</v>
      </c>
      <c r="BX493" s="219">
        <v>0</v>
      </c>
      <c r="BY493" s="219">
        <v>0</v>
      </c>
      <c r="BZ493" s="219">
        <v>0</v>
      </c>
      <c r="CA493" s="219">
        <v>0</v>
      </c>
      <c r="CB493" s="219">
        <v>0</v>
      </c>
      <c r="CC493" s="219">
        <v>0</v>
      </c>
      <c r="CD493" s="219">
        <v>0</v>
      </c>
      <c r="CE493" s="219">
        <v>0</v>
      </c>
      <c r="CF493" s="219">
        <v>0</v>
      </c>
      <c r="CG493" s="219">
        <v>0</v>
      </c>
      <c r="CH493" s="219">
        <v>0</v>
      </c>
      <c r="CI493" s="219">
        <v>0</v>
      </c>
      <c r="CJ493" s="219">
        <v>0</v>
      </c>
      <c r="CK493" s="219">
        <v>0</v>
      </c>
      <c r="CL493" s="219">
        <v>0</v>
      </c>
      <c r="CM493" s="219">
        <v>0</v>
      </c>
      <c r="CN493" s="219">
        <v>0</v>
      </c>
    </row>
    <row r="494" spans="1:92" x14ac:dyDescent="0.2">
      <c r="A494" s="224" t="s">
        <v>771</v>
      </c>
      <c r="B494" s="219">
        <v>0</v>
      </c>
      <c r="C494" s="219">
        <v>0</v>
      </c>
      <c r="D494" s="219">
        <v>0</v>
      </c>
      <c r="E494" s="219">
        <v>0</v>
      </c>
      <c r="F494" s="219">
        <v>0</v>
      </c>
      <c r="G494" s="219">
        <v>0</v>
      </c>
      <c r="H494" s="219">
        <v>0</v>
      </c>
      <c r="I494" s="219">
        <v>0</v>
      </c>
      <c r="J494" s="219">
        <v>0</v>
      </c>
      <c r="K494" s="219">
        <v>0</v>
      </c>
      <c r="L494" s="219">
        <v>0</v>
      </c>
      <c r="M494" s="219">
        <v>0</v>
      </c>
      <c r="N494" s="219">
        <v>0</v>
      </c>
      <c r="O494" s="219">
        <v>0</v>
      </c>
      <c r="P494" s="219">
        <v>0</v>
      </c>
      <c r="Q494" s="219">
        <v>0</v>
      </c>
      <c r="R494" s="219">
        <v>0</v>
      </c>
      <c r="S494" s="219">
        <v>0</v>
      </c>
      <c r="T494" s="219">
        <v>0</v>
      </c>
      <c r="U494" s="219">
        <v>0</v>
      </c>
      <c r="V494" s="219">
        <v>0</v>
      </c>
      <c r="W494" s="219">
        <v>0</v>
      </c>
      <c r="X494" s="219">
        <v>0</v>
      </c>
      <c r="Y494" s="219">
        <v>0</v>
      </c>
      <c r="Z494" s="219">
        <v>0</v>
      </c>
      <c r="AA494" s="219">
        <v>0</v>
      </c>
      <c r="AB494" s="219">
        <v>0</v>
      </c>
      <c r="AC494" s="219">
        <v>0</v>
      </c>
      <c r="AD494" s="219">
        <v>0</v>
      </c>
      <c r="AE494" s="219">
        <v>0</v>
      </c>
      <c r="AF494" s="219">
        <v>0</v>
      </c>
      <c r="AG494" s="219">
        <v>0</v>
      </c>
      <c r="AH494" s="219">
        <v>0</v>
      </c>
      <c r="AI494" s="219">
        <v>0</v>
      </c>
      <c r="AJ494" s="219">
        <v>0</v>
      </c>
      <c r="AK494" s="219">
        <v>0</v>
      </c>
      <c r="AL494" s="219">
        <v>0</v>
      </c>
      <c r="AM494" s="219">
        <v>0</v>
      </c>
      <c r="AN494" s="219">
        <v>0</v>
      </c>
      <c r="AO494" s="219">
        <v>0</v>
      </c>
      <c r="AP494" s="219">
        <v>0</v>
      </c>
      <c r="AQ494" s="219">
        <v>0</v>
      </c>
      <c r="AR494" s="219">
        <v>0</v>
      </c>
      <c r="AS494" s="219">
        <v>0</v>
      </c>
      <c r="AT494" s="219">
        <v>0</v>
      </c>
      <c r="AU494" s="219">
        <v>0</v>
      </c>
      <c r="AV494" s="219">
        <v>0</v>
      </c>
      <c r="AW494" s="219">
        <v>0</v>
      </c>
      <c r="AX494" s="219">
        <v>0</v>
      </c>
      <c r="AY494" s="219">
        <v>0</v>
      </c>
      <c r="AZ494" s="219">
        <v>0</v>
      </c>
      <c r="BA494" s="219">
        <v>0</v>
      </c>
      <c r="BB494" s="219">
        <v>0</v>
      </c>
      <c r="BC494" s="219">
        <v>0</v>
      </c>
      <c r="BD494" s="219">
        <v>0</v>
      </c>
      <c r="BE494" s="219">
        <v>0</v>
      </c>
      <c r="BF494" s="219">
        <v>0</v>
      </c>
      <c r="BG494" s="219">
        <v>0</v>
      </c>
      <c r="BH494" s="219">
        <v>0</v>
      </c>
      <c r="BI494" s="219">
        <v>0</v>
      </c>
      <c r="BJ494" s="219">
        <v>0</v>
      </c>
      <c r="BK494" s="219">
        <v>0</v>
      </c>
      <c r="BL494" s="219">
        <v>0</v>
      </c>
      <c r="BM494" s="219">
        <v>0</v>
      </c>
      <c r="BN494" s="219">
        <v>0</v>
      </c>
      <c r="BO494" s="219">
        <v>0</v>
      </c>
      <c r="BP494" s="219">
        <v>0</v>
      </c>
      <c r="BQ494" s="219">
        <v>0</v>
      </c>
      <c r="BR494" s="219">
        <v>0</v>
      </c>
      <c r="BS494" s="219">
        <v>0</v>
      </c>
      <c r="BT494" s="219">
        <v>0</v>
      </c>
      <c r="BU494" s="219">
        <v>0</v>
      </c>
      <c r="BV494" s="219">
        <v>0</v>
      </c>
      <c r="BW494" s="219">
        <v>0</v>
      </c>
      <c r="BX494" s="219">
        <v>0</v>
      </c>
      <c r="BY494" s="219">
        <v>0</v>
      </c>
      <c r="BZ494" s="219">
        <v>0</v>
      </c>
      <c r="CA494" s="219">
        <v>0</v>
      </c>
      <c r="CB494" s="219">
        <v>0</v>
      </c>
      <c r="CC494" s="219">
        <v>0</v>
      </c>
      <c r="CD494" s="219">
        <v>0</v>
      </c>
      <c r="CE494" s="219">
        <v>0</v>
      </c>
      <c r="CF494" s="219">
        <v>0</v>
      </c>
      <c r="CG494" s="219">
        <v>0</v>
      </c>
      <c r="CH494" s="219">
        <v>0</v>
      </c>
      <c r="CI494" s="219">
        <v>0</v>
      </c>
      <c r="CJ494" s="219">
        <v>0</v>
      </c>
      <c r="CK494" s="219">
        <v>0</v>
      </c>
      <c r="CL494" s="219">
        <v>0</v>
      </c>
      <c r="CM494" s="219">
        <v>0</v>
      </c>
      <c r="CN494" s="219">
        <v>0</v>
      </c>
    </row>
    <row r="495" spans="1:92" x14ac:dyDescent="0.2">
      <c r="A495" s="224" t="s">
        <v>772</v>
      </c>
      <c r="B495" s="219">
        <v>0</v>
      </c>
      <c r="C495" s="219">
        <v>0</v>
      </c>
      <c r="D495" s="219">
        <v>0</v>
      </c>
      <c r="E495" s="219">
        <v>0</v>
      </c>
      <c r="F495" s="219">
        <v>0</v>
      </c>
      <c r="G495" s="219">
        <v>0</v>
      </c>
      <c r="H495" s="219">
        <v>0</v>
      </c>
      <c r="I495" s="219">
        <v>0</v>
      </c>
      <c r="J495" s="219">
        <v>0</v>
      </c>
      <c r="K495" s="219">
        <v>0</v>
      </c>
      <c r="L495" s="219">
        <v>0</v>
      </c>
      <c r="M495" s="219">
        <v>0</v>
      </c>
      <c r="N495" s="219">
        <v>0</v>
      </c>
      <c r="O495" s="219">
        <v>0</v>
      </c>
      <c r="P495" s="219">
        <v>0</v>
      </c>
      <c r="Q495" s="219">
        <v>0</v>
      </c>
      <c r="R495" s="219">
        <v>0</v>
      </c>
      <c r="S495" s="219">
        <v>0</v>
      </c>
      <c r="T495" s="219">
        <v>0</v>
      </c>
      <c r="U495" s="219">
        <v>0</v>
      </c>
      <c r="V495" s="219">
        <v>0</v>
      </c>
      <c r="W495" s="219">
        <v>0</v>
      </c>
      <c r="X495" s="219">
        <v>0</v>
      </c>
      <c r="Y495" s="219">
        <v>0</v>
      </c>
      <c r="Z495" s="219">
        <v>0</v>
      </c>
      <c r="AA495" s="219">
        <v>0</v>
      </c>
      <c r="AB495" s="219">
        <v>0</v>
      </c>
      <c r="AC495" s="219">
        <v>0</v>
      </c>
      <c r="AD495" s="219">
        <v>0</v>
      </c>
      <c r="AE495" s="219">
        <v>0</v>
      </c>
      <c r="AF495" s="219">
        <v>0</v>
      </c>
      <c r="AG495" s="219">
        <v>0</v>
      </c>
      <c r="AH495" s="219">
        <v>0</v>
      </c>
      <c r="AI495" s="219">
        <v>0</v>
      </c>
      <c r="AJ495" s="219">
        <v>0</v>
      </c>
      <c r="AK495" s="219">
        <v>0</v>
      </c>
      <c r="AL495" s="219">
        <v>0</v>
      </c>
      <c r="AM495" s="219">
        <v>0</v>
      </c>
      <c r="AN495" s="219">
        <v>0</v>
      </c>
      <c r="AO495" s="219">
        <v>0</v>
      </c>
      <c r="AP495" s="219">
        <v>0</v>
      </c>
      <c r="AQ495" s="219">
        <v>0</v>
      </c>
      <c r="AR495" s="219">
        <v>0</v>
      </c>
      <c r="AS495" s="219">
        <v>0</v>
      </c>
      <c r="AT495" s="219">
        <v>0</v>
      </c>
      <c r="AU495" s="219">
        <v>0</v>
      </c>
      <c r="AV495" s="219">
        <v>0</v>
      </c>
      <c r="AW495" s="219">
        <v>0</v>
      </c>
      <c r="AX495" s="219">
        <v>0</v>
      </c>
      <c r="AY495" s="219">
        <v>0</v>
      </c>
      <c r="AZ495" s="219">
        <v>0</v>
      </c>
      <c r="BA495" s="219">
        <v>0</v>
      </c>
      <c r="BB495" s="219">
        <v>0</v>
      </c>
      <c r="BC495" s="219">
        <v>0</v>
      </c>
      <c r="BD495" s="219">
        <v>0</v>
      </c>
      <c r="BE495" s="219">
        <v>0</v>
      </c>
      <c r="BF495" s="219">
        <v>0</v>
      </c>
      <c r="BG495" s="219">
        <v>0</v>
      </c>
      <c r="BH495" s="219">
        <v>0</v>
      </c>
      <c r="BI495" s="219">
        <v>0</v>
      </c>
      <c r="BJ495" s="219">
        <v>0</v>
      </c>
      <c r="BK495" s="219">
        <v>0</v>
      </c>
      <c r="BL495" s="219">
        <v>0</v>
      </c>
      <c r="BM495" s="219">
        <v>0</v>
      </c>
      <c r="BN495" s="219">
        <v>0</v>
      </c>
      <c r="BO495" s="219">
        <v>0</v>
      </c>
      <c r="BP495" s="219">
        <v>0</v>
      </c>
      <c r="BQ495" s="219">
        <v>0</v>
      </c>
      <c r="BR495" s="219">
        <v>0</v>
      </c>
      <c r="BS495" s="219">
        <v>0</v>
      </c>
      <c r="BT495" s="219">
        <v>0</v>
      </c>
      <c r="BU495" s="219">
        <v>0</v>
      </c>
      <c r="BV495" s="219">
        <v>0</v>
      </c>
      <c r="BW495" s="219">
        <v>0</v>
      </c>
      <c r="BX495" s="219">
        <v>0</v>
      </c>
      <c r="BY495" s="219">
        <v>0</v>
      </c>
      <c r="BZ495" s="219">
        <v>0</v>
      </c>
      <c r="CA495" s="219">
        <v>0</v>
      </c>
      <c r="CB495" s="219">
        <v>0</v>
      </c>
      <c r="CC495" s="219">
        <v>0</v>
      </c>
      <c r="CD495" s="219">
        <v>0</v>
      </c>
      <c r="CE495" s="219">
        <v>0</v>
      </c>
      <c r="CF495" s="219">
        <v>0</v>
      </c>
      <c r="CG495" s="219">
        <v>0</v>
      </c>
      <c r="CH495" s="219">
        <v>0</v>
      </c>
      <c r="CI495" s="219">
        <v>0</v>
      </c>
      <c r="CJ495" s="219">
        <v>0</v>
      </c>
      <c r="CK495" s="219">
        <v>0</v>
      </c>
      <c r="CL495" s="219">
        <v>0</v>
      </c>
      <c r="CM495" s="219">
        <v>0</v>
      </c>
      <c r="CN495" s="219">
        <v>0</v>
      </c>
    </row>
    <row r="496" spans="1:92" x14ac:dyDescent="0.2">
      <c r="A496" s="224" t="s">
        <v>773</v>
      </c>
      <c r="B496" s="219">
        <v>0</v>
      </c>
      <c r="C496" s="219">
        <v>0</v>
      </c>
      <c r="D496" s="219">
        <v>0</v>
      </c>
      <c r="E496" s="219">
        <v>0</v>
      </c>
      <c r="F496" s="219">
        <v>0</v>
      </c>
      <c r="G496" s="219">
        <v>0</v>
      </c>
      <c r="H496" s="219">
        <v>0</v>
      </c>
      <c r="I496" s="219">
        <v>0</v>
      </c>
      <c r="J496" s="219">
        <v>0</v>
      </c>
      <c r="K496" s="219">
        <v>0</v>
      </c>
      <c r="L496" s="219">
        <v>0</v>
      </c>
      <c r="M496" s="219">
        <v>0</v>
      </c>
      <c r="N496" s="219">
        <v>0</v>
      </c>
      <c r="O496" s="219">
        <v>0</v>
      </c>
      <c r="P496" s="219">
        <v>0</v>
      </c>
      <c r="Q496" s="219">
        <v>0</v>
      </c>
      <c r="R496" s="219">
        <v>0</v>
      </c>
      <c r="S496" s="219">
        <v>0</v>
      </c>
      <c r="T496" s="219">
        <v>0</v>
      </c>
      <c r="U496" s="219">
        <v>0</v>
      </c>
      <c r="V496" s="219">
        <v>0</v>
      </c>
      <c r="W496" s="219">
        <v>0</v>
      </c>
      <c r="X496" s="219">
        <v>0</v>
      </c>
      <c r="Y496" s="219">
        <v>0</v>
      </c>
      <c r="Z496" s="219">
        <v>0</v>
      </c>
      <c r="AA496" s="219">
        <v>0</v>
      </c>
      <c r="AB496" s="219">
        <v>0</v>
      </c>
      <c r="AC496" s="219">
        <v>0</v>
      </c>
      <c r="AD496" s="219">
        <v>0</v>
      </c>
      <c r="AE496" s="219">
        <v>0</v>
      </c>
      <c r="AF496" s="219">
        <v>0</v>
      </c>
      <c r="AG496" s="219">
        <v>0</v>
      </c>
      <c r="AH496" s="219">
        <v>0</v>
      </c>
      <c r="AI496" s="219">
        <v>0</v>
      </c>
      <c r="AJ496" s="219">
        <v>0</v>
      </c>
      <c r="AK496" s="219">
        <v>0</v>
      </c>
      <c r="AL496" s="219">
        <v>0</v>
      </c>
      <c r="AM496" s="219">
        <v>0</v>
      </c>
      <c r="AN496" s="219">
        <v>0</v>
      </c>
      <c r="AO496" s="219">
        <v>0</v>
      </c>
      <c r="AP496" s="219">
        <v>0</v>
      </c>
      <c r="AQ496" s="219">
        <v>0</v>
      </c>
      <c r="AR496" s="219">
        <v>0</v>
      </c>
      <c r="AS496" s="219">
        <v>0</v>
      </c>
      <c r="AT496" s="219">
        <v>0</v>
      </c>
      <c r="AU496" s="219">
        <v>0</v>
      </c>
      <c r="AV496" s="219">
        <v>0</v>
      </c>
      <c r="AW496" s="219">
        <v>0</v>
      </c>
      <c r="AX496" s="219">
        <v>0</v>
      </c>
      <c r="AY496" s="219">
        <v>0</v>
      </c>
      <c r="AZ496" s="219">
        <v>0</v>
      </c>
      <c r="BA496" s="219">
        <v>0</v>
      </c>
      <c r="BB496" s="219">
        <v>0</v>
      </c>
      <c r="BC496" s="219">
        <v>0</v>
      </c>
      <c r="BD496" s="219">
        <v>0</v>
      </c>
      <c r="BE496" s="219">
        <v>0</v>
      </c>
      <c r="BF496" s="219">
        <v>0</v>
      </c>
      <c r="BG496" s="219">
        <v>0</v>
      </c>
      <c r="BH496" s="219">
        <v>0</v>
      </c>
      <c r="BI496" s="219">
        <v>0</v>
      </c>
      <c r="BJ496" s="219">
        <v>0</v>
      </c>
      <c r="BK496" s="219">
        <v>0</v>
      </c>
      <c r="BL496" s="219">
        <v>0</v>
      </c>
      <c r="BM496" s="219">
        <v>0</v>
      </c>
      <c r="BN496" s="219">
        <v>0</v>
      </c>
      <c r="BO496" s="219">
        <v>0</v>
      </c>
      <c r="BP496" s="219">
        <v>0</v>
      </c>
      <c r="BQ496" s="219">
        <v>0</v>
      </c>
      <c r="BR496" s="219">
        <v>0</v>
      </c>
      <c r="BS496" s="219">
        <v>0</v>
      </c>
      <c r="BT496" s="219">
        <v>0</v>
      </c>
      <c r="BU496" s="219">
        <v>0</v>
      </c>
      <c r="BV496" s="219">
        <v>0</v>
      </c>
      <c r="BW496" s="219">
        <v>0</v>
      </c>
      <c r="BX496" s="219">
        <v>0</v>
      </c>
      <c r="BY496" s="219">
        <v>0</v>
      </c>
      <c r="BZ496" s="219">
        <v>0</v>
      </c>
      <c r="CA496" s="219">
        <v>0</v>
      </c>
      <c r="CB496" s="219">
        <v>0</v>
      </c>
      <c r="CC496" s="219">
        <v>0</v>
      </c>
      <c r="CD496" s="219">
        <v>0</v>
      </c>
      <c r="CE496" s="219">
        <v>0</v>
      </c>
      <c r="CF496" s="219">
        <v>0</v>
      </c>
      <c r="CG496" s="219">
        <v>0</v>
      </c>
      <c r="CH496" s="219">
        <v>0</v>
      </c>
      <c r="CI496" s="219">
        <v>0</v>
      </c>
      <c r="CJ496" s="219">
        <v>0</v>
      </c>
      <c r="CK496" s="219">
        <v>0</v>
      </c>
      <c r="CL496" s="219">
        <v>0</v>
      </c>
      <c r="CM496" s="219">
        <v>0</v>
      </c>
      <c r="CN496" s="219">
        <v>0</v>
      </c>
    </row>
    <row r="497" spans="1:92" x14ac:dyDescent="0.2">
      <c r="A497" s="224" t="s">
        <v>774</v>
      </c>
      <c r="B497" s="219">
        <v>0</v>
      </c>
      <c r="C497" s="219">
        <v>0</v>
      </c>
      <c r="D497" s="219">
        <v>0</v>
      </c>
      <c r="E497" s="219">
        <v>0</v>
      </c>
      <c r="F497" s="219">
        <v>0</v>
      </c>
      <c r="G497" s="219">
        <v>0</v>
      </c>
      <c r="H497" s="219">
        <v>0</v>
      </c>
      <c r="I497" s="219">
        <v>0</v>
      </c>
      <c r="J497" s="219">
        <v>0</v>
      </c>
      <c r="K497" s="219">
        <v>0</v>
      </c>
      <c r="L497" s="219">
        <v>0</v>
      </c>
      <c r="M497" s="219">
        <v>0</v>
      </c>
      <c r="N497" s="219">
        <v>0</v>
      </c>
      <c r="O497" s="219">
        <v>0</v>
      </c>
      <c r="P497" s="219">
        <v>0</v>
      </c>
      <c r="Q497" s="219">
        <v>0</v>
      </c>
      <c r="R497" s="219">
        <v>0</v>
      </c>
      <c r="S497" s="219">
        <v>0</v>
      </c>
      <c r="T497" s="219">
        <v>0</v>
      </c>
      <c r="U497" s="219">
        <v>0</v>
      </c>
      <c r="V497" s="219">
        <v>0</v>
      </c>
      <c r="W497" s="219">
        <v>0</v>
      </c>
      <c r="X497" s="219">
        <v>0</v>
      </c>
      <c r="Y497" s="219">
        <v>0</v>
      </c>
      <c r="Z497" s="219">
        <v>0</v>
      </c>
      <c r="AA497" s="219">
        <v>0</v>
      </c>
      <c r="AB497" s="219">
        <v>0</v>
      </c>
      <c r="AC497" s="219">
        <v>0</v>
      </c>
      <c r="AD497" s="219">
        <v>0</v>
      </c>
      <c r="AE497" s="219">
        <v>0</v>
      </c>
      <c r="AF497" s="219">
        <v>0</v>
      </c>
      <c r="AG497" s="219">
        <v>0</v>
      </c>
      <c r="AH497" s="219">
        <v>0</v>
      </c>
      <c r="AI497" s="219">
        <v>0</v>
      </c>
      <c r="AJ497" s="219">
        <v>0</v>
      </c>
      <c r="AK497" s="219">
        <v>0</v>
      </c>
      <c r="AL497" s="219">
        <v>0</v>
      </c>
      <c r="AM497" s="219">
        <v>0</v>
      </c>
      <c r="AN497" s="219">
        <v>0</v>
      </c>
      <c r="AO497" s="219">
        <v>0</v>
      </c>
      <c r="AP497" s="219">
        <v>0</v>
      </c>
      <c r="AQ497" s="219">
        <v>0</v>
      </c>
      <c r="AR497" s="219">
        <v>0</v>
      </c>
      <c r="AS497" s="219">
        <v>0</v>
      </c>
      <c r="AT497" s="219">
        <v>0</v>
      </c>
      <c r="AU497" s="219">
        <v>0</v>
      </c>
      <c r="AV497" s="219">
        <v>0</v>
      </c>
      <c r="AW497" s="219">
        <v>0</v>
      </c>
      <c r="AX497" s="219">
        <v>0</v>
      </c>
      <c r="AY497" s="219">
        <v>0</v>
      </c>
      <c r="AZ497" s="219">
        <v>0</v>
      </c>
      <c r="BA497" s="219">
        <v>0</v>
      </c>
      <c r="BB497" s="219">
        <v>0</v>
      </c>
      <c r="BC497" s="219">
        <v>0</v>
      </c>
      <c r="BD497" s="219">
        <v>0</v>
      </c>
      <c r="BE497" s="219">
        <v>0</v>
      </c>
      <c r="BF497" s="219">
        <v>0</v>
      </c>
      <c r="BG497" s="219">
        <v>0</v>
      </c>
      <c r="BH497" s="219">
        <v>0</v>
      </c>
      <c r="BI497" s="219">
        <v>0</v>
      </c>
      <c r="BJ497" s="219">
        <v>0</v>
      </c>
      <c r="BK497" s="219">
        <v>0</v>
      </c>
      <c r="BL497" s="219">
        <v>0</v>
      </c>
      <c r="BM497" s="219">
        <v>0</v>
      </c>
      <c r="BN497" s="219">
        <v>0</v>
      </c>
      <c r="BO497" s="219">
        <v>0</v>
      </c>
      <c r="BP497" s="219">
        <v>0</v>
      </c>
      <c r="BQ497" s="219">
        <v>0</v>
      </c>
      <c r="BR497" s="219">
        <v>0</v>
      </c>
      <c r="BS497" s="219">
        <v>0</v>
      </c>
      <c r="BT497" s="219">
        <v>0</v>
      </c>
      <c r="BU497" s="219">
        <v>0</v>
      </c>
      <c r="BV497" s="219">
        <v>0</v>
      </c>
      <c r="BW497" s="219">
        <v>0</v>
      </c>
      <c r="BX497" s="219">
        <v>0</v>
      </c>
      <c r="BY497" s="219">
        <v>0</v>
      </c>
      <c r="BZ497" s="219">
        <v>0</v>
      </c>
      <c r="CA497" s="219">
        <v>0</v>
      </c>
      <c r="CB497" s="219">
        <v>0</v>
      </c>
      <c r="CC497" s="219">
        <v>0</v>
      </c>
      <c r="CD497" s="219">
        <v>0</v>
      </c>
      <c r="CE497" s="219">
        <v>0</v>
      </c>
      <c r="CF497" s="219">
        <v>0</v>
      </c>
      <c r="CG497" s="219">
        <v>0</v>
      </c>
      <c r="CH497" s="219">
        <v>0</v>
      </c>
      <c r="CI497" s="219">
        <v>0</v>
      </c>
      <c r="CJ497" s="219">
        <v>0</v>
      </c>
      <c r="CK497" s="219">
        <v>0</v>
      </c>
      <c r="CL497" s="219">
        <v>0</v>
      </c>
      <c r="CM497" s="219">
        <v>0</v>
      </c>
      <c r="CN497" s="219">
        <v>0</v>
      </c>
    </row>
    <row r="498" spans="1:92" x14ac:dyDescent="0.2">
      <c r="A498" s="224" t="s">
        <v>775</v>
      </c>
      <c r="B498" s="219">
        <v>0</v>
      </c>
      <c r="C498" s="219">
        <v>0</v>
      </c>
      <c r="D498" s="219">
        <v>0</v>
      </c>
      <c r="E498" s="219">
        <v>0</v>
      </c>
      <c r="F498" s="219">
        <v>0</v>
      </c>
      <c r="G498" s="219">
        <v>0</v>
      </c>
      <c r="H498" s="219">
        <v>0</v>
      </c>
      <c r="I498" s="219">
        <v>0</v>
      </c>
      <c r="J498" s="219">
        <v>0</v>
      </c>
      <c r="K498" s="219">
        <v>0</v>
      </c>
      <c r="L498" s="219">
        <v>0</v>
      </c>
      <c r="M498" s="219">
        <v>0</v>
      </c>
      <c r="N498" s="219">
        <v>0</v>
      </c>
      <c r="O498" s="219">
        <v>0</v>
      </c>
      <c r="P498" s="219">
        <v>0</v>
      </c>
      <c r="Q498" s="219">
        <v>0</v>
      </c>
      <c r="R498" s="219">
        <v>0</v>
      </c>
      <c r="S498" s="219">
        <v>0</v>
      </c>
      <c r="T498" s="219">
        <v>0</v>
      </c>
      <c r="U498" s="219">
        <v>0</v>
      </c>
      <c r="V498" s="219">
        <v>0</v>
      </c>
      <c r="W498" s="219">
        <v>0</v>
      </c>
      <c r="X498" s="219">
        <v>0</v>
      </c>
      <c r="Y498" s="219">
        <v>0</v>
      </c>
      <c r="Z498" s="219">
        <v>0</v>
      </c>
      <c r="AA498" s="219">
        <v>0</v>
      </c>
      <c r="AB498" s="219">
        <v>0</v>
      </c>
      <c r="AC498" s="219">
        <v>0</v>
      </c>
      <c r="AD498" s="219">
        <v>0</v>
      </c>
      <c r="AE498" s="219">
        <v>0</v>
      </c>
      <c r="AF498" s="219">
        <v>0</v>
      </c>
      <c r="AG498" s="219">
        <v>0</v>
      </c>
      <c r="AH498" s="219">
        <v>0</v>
      </c>
      <c r="AI498" s="219">
        <v>0</v>
      </c>
      <c r="AJ498" s="219">
        <v>0</v>
      </c>
      <c r="AK498" s="219">
        <v>0</v>
      </c>
      <c r="AL498" s="219">
        <v>0</v>
      </c>
      <c r="AM498" s="219">
        <v>0</v>
      </c>
      <c r="AN498" s="219">
        <v>0</v>
      </c>
      <c r="AO498" s="219">
        <v>0</v>
      </c>
      <c r="AP498" s="219">
        <v>0</v>
      </c>
      <c r="AQ498" s="219">
        <v>0</v>
      </c>
      <c r="AR498" s="219">
        <v>0</v>
      </c>
      <c r="AS498" s="219">
        <v>0</v>
      </c>
      <c r="AT498" s="219">
        <v>0</v>
      </c>
      <c r="AU498" s="219">
        <v>0</v>
      </c>
      <c r="AV498" s="219">
        <v>0</v>
      </c>
      <c r="AW498" s="219">
        <v>0</v>
      </c>
      <c r="AX498" s="219">
        <v>0</v>
      </c>
      <c r="AY498" s="219">
        <v>0</v>
      </c>
      <c r="AZ498" s="219">
        <v>0</v>
      </c>
      <c r="BA498" s="219">
        <v>0</v>
      </c>
      <c r="BB498" s="219">
        <v>0</v>
      </c>
      <c r="BC498" s="219">
        <v>0</v>
      </c>
      <c r="BD498" s="219">
        <v>0</v>
      </c>
      <c r="BE498" s="219">
        <v>0</v>
      </c>
      <c r="BF498" s="219">
        <v>0</v>
      </c>
      <c r="BG498" s="219">
        <v>0</v>
      </c>
      <c r="BH498" s="219">
        <v>0</v>
      </c>
      <c r="BI498" s="219">
        <v>0</v>
      </c>
      <c r="BJ498" s="219">
        <v>0</v>
      </c>
      <c r="BK498" s="219">
        <v>0</v>
      </c>
      <c r="BL498" s="219">
        <v>0</v>
      </c>
      <c r="BM498" s="219">
        <v>0</v>
      </c>
      <c r="BN498" s="219">
        <v>0</v>
      </c>
      <c r="BO498" s="219">
        <v>0</v>
      </c>
      <c r="BP498" s="219">
        <v>0</v>
      </c>
      <c r="BQ498" s="219">
        <v>0</v>
      </c>
      <c r="BR498" s="219">
        <v>0</v>
      </c>
      <c r="BS498" s="219">
        <v>0</v>
      </c>
      <c r="BT498" s="219">
        <v>0</v>
      </c>
      <c r="BU498" s="219">
        <v>0</v>
      </c>
      <c r="BV498" s="219">
        <v>0</v>
      </c>
      <c r="BW498" s="219">
        <v>0</v>
      </c>
      <c r="BX498" s="219">
        <v>0</v>
      </c>
      <c r="BY498" s="219">
        <v>0</v>
      </c>
      <c r="BZ498" s="219">
        <v>0</v>
      </c>
      <c r="CA498" s="219">
        <v>0</v>
      </c>
      <c r="CB498" s="219">
        <v>0</v>
      </c>
      <c r="CC498" s="219">
        <v>0</v>
      </c>
      <c r="CD498" s="219">
        <v>0</v>
      </c>
      <c r="CE498" s="219">
        <v>0</v>
      </c>
      <c r="CF498" s="219">
        <v>0</v>
      </c>
      <c r="CG498" s="219">
        <v>0</v>
      </c>
      <c r="CH498" s="219">
        <v>0</v>
      </c>
      <c r="CI498" s="219">
        <v>0</v>
      </c>
      <c r="CJ498" s="219">
        <v>0</v>
      </c>
      <c r="CK498" s="219">
        <v>0</v>
      </c>
      <c r="CL498" s="219">
        <v>0</v>
      </c>
      <c r="CM498" s="219">
        <v>0</v>
      </c>
      <c r="CN498" s="219">
        <v>0</v>
      </c>
    </row>
    <row r="499" spans="1:92" x14ac:dyDescent="0.2">
      <c r="A499" s="224" t="s">
        <v>776</v>
      </c>
      <c r="B499" s="219"/>
      <c r="C499" s="219"/>
      <c r="D499" s="219"/>
      <c r="E499" s="219"/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  <c r="AA499" s="219"/>
      <c r="AB499" s="219"/>
      <c r="AC499" s="219"/>
      <c r="AD499" s="219"/>
      <c r="AE499" s="219"/>
      <c r="AF499" s="219"/>
      <c r="AG499" s="219"/>
      <c r="AH499" s="219"/>
      <c r="AI499" s="219"/>
      <c r="AJ499" s="219"/>
      <c r="AK499" s="219"/>
      <c r="AL499" s="219"/>
      <c r="AM499" s="219"/>
      <c r="AN499" s="219"/>
      <c r="AO499" s="219"/>
      <c r="AP499" s="219"/>
      <c r="AQ499" s="219"/>
      <c r="AR499" s="219"/>
      <c r="AS499" s="219"/>
      <c r="AT499" s="219"/>
      <c r="AU499" s="219"/>
      <c r="AV499" s="219"/>
      <c r="AW499" s="219"/>
      <c r="AX499" s="219"/>
      <c r="AY499" s="219"/>
      <c r="AZ499" s="219"/>
      <c r="BA499" s="219"/>
      <c r="BB499" s="219"/>
      <c r="BC499" s="219"/>
      <c r="BD499" s="219"/>
      <c r="BE499" s="219"/>
      <c r="BF499" s="219"/>
      <c r="BG499" s="219"/>
      <c r="BH499" s="219"/>
      <c r="BI499" s="219"/>
      <c r="BJ499" s="219"/>
      <c r="BK499" s="219"/>
      <c r="BL499" s="219"/>
      <c r="BM499" s="219"/>
      <c r="BN499" s="219"/>
      <c r="BO499" s="219"/>
      <c r="BP499" s="219"/>
      <c r="BQ499" s="219"/>
      <c r="BR499" s="219"/>
      <c r="BS499" s="219"/>
      <c r="BT499" s="219"/>
      <c r="BU499" s="219"/>
      <c r="BV499" s="219"/>
      <c r="BW499" s="219"/>
      <c r="BX499" s="219"/>
      <c r="BY499" s="219"/>
      <c r="BZ499" s="219"/>
      <c r="CA499" s="219"/>
      <c r="CB499" s="219"/>
      <c r="CC499" s="219"/>
      <c r="CD499" s="219"/>
      <c r="CE499" s="219"/>
      <c r="CF499" s="219"/>
      <c r="CG499" s="219"/>
      <c r="CH499" s="219"/>
      <c r="CI499" s="219"/>
      <c r="CJ499" s="219"/>
      <c r="CK499" s="219"/>
      <c r="CL499" s="219"/>
      <c r="CM499" s="219"/>
      <c r="CN499" s="219"/>
    </row>
  </sheetData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&amp;R20240025-OPCPOD1-00004214</oddFooter>
  </headerFooter>
  <colBreaks count="1" manualBreakCount="1">
    <brk id="9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0939-2CF4-4554-A218-30F14E5F286C}">
  <dimension ref="A1:CQ137"/>
  <sheetViews>
    <sheetView tabSelected="1" workbookViewId="0">
      <pane xSplit="1" ySplit="3" topLeftCell="BN4" activePane="bottomRight" state="frozen"/>
      <selection activeCell="P33" sqref="P33"/>
      <selection pane="topRight" activeCell="P33" sqref="P33"/>
      <selection pane="bottomLeft" activeCell="P33" sqref="P33"/>
      <selection pane="bottomRight" activeCell="P33" sqref="P33"/>
    </sheetView>
  </sheetViews>
  <sheetFormatPr defaultColWidth="9.109375" defaultRowHeight="10.199999999999999" outlineLevelCol="1" x14ac:dyDescent="0.2"/>
  <cols>
    <col min="1" max="1" width="30.6640625" style="249" customWidth="1"/>
    <col min="2" max="13" width="10.6640625" style="250" hidden="1" customWidth="1" outlineLevel="1"/>
    <col min="14" max="14" width="10.6640625" style="250" customWidth="1" collapsed="1"/>
    <col min="15" max="26" width="10.6640625" style="250" hidden="1" customWidth="1" outlineLevel="1"/>
    <col min="27" max="27" width="10.6640625" style="250" customWidth="1" collapsed="1"/>
    <col min="28" max="39" width="10.6640625" style="250" hidden="1" customWidth="1" outlineLevel="1"/>
    <col min="40" max="40" width="10.6640625" style="250" customWidth="1" collapsed="1"/>
    <col min="41" max="52" width="10.6640625" style="250" hidden="1" customWidth="1" outlineLevel="1"/>
    <col min="53" max="53" width="10.6640625" style="250" customWidth="1" collapsed="1"/>
    <col min="54" max="65" width="10.6640625" style="250" hidden="1" customWidth="1" outlineLevel="1"/>
    <col min="66" max="66" width="10.6640625" style="250" customWidth="1" collapsed="1"/>
    <col min="67" max="78" width="10.6640625" style="250" hidden="1" customWidth="1" outlineLevel="1"/>
    <col min="79" max="79" width="10.6640625" style="250" customWidth="1" collapsed="1"/>
    <col min="80" max="91" width="10.6640625" style="250" hidden="1" customWidth="1" outlineLevel="1"/>
    <col min="92" max="92" width="10.6640625" style="250" customWidth="1" collapsed="1"/>
    <col min="93" max="93" width="10.6640625" style="250" customWidth="1"/>
    <col min="94" max="95" width="10.109375" style="250" bestFit="1" customWidth="1"/>
    <col min="96" max="16384" width="9.109375" style="250"/>
  </cols>
  <sheetData>
    <row r="1" spans="1:95" s="248" customFormat="1" ht="30.6" x14ac:dyDescent="0.2">
      <c r="A1" s="282" t="s">
        <v>220</v>
      </c>
    </row>
    <row r="2" spans="1:95" s="248" customFormat="1" ht="20.399999999999999" x14ac:dyDescent="0.2">
      <c r="A2" s="274" t="s">
        <v>217</v>
      </c>
      <c r="AB2" s="275" t="s">
        <v>221</v>
      </c>
      <c r="AC2" s="275" t="s">
        <v>222</v>
      </c>
      <c r="AD2" s="275" t="s">
        <v>223</v>
      </c>
      <c r="AE2" s="275" t="s">
        <v>224</v>
      </c>
      <c r="AF2" s="275" t="s">
        <v>225</v>
      </c>
      <c r="AG2" s="275" t="s">
        <v>226</v>
      </c>
      <c r="AH2" s="275" t="s">
        <v>227</v>
      </c>
      <c r="AI2" s="275" t="s">
        <v>228</v>
      </c>
      <c r="AJ2" s="275" t="s">
        <v>229</v>
      </c>
      <c r="AK2" s="275" t="s">
        <v>230</v>
      </c>
      <c r="AL2" s="275" t="s">
        <v>231</v>
      </c>
      <c r="AM2" s="275" t="s">
        <v>232</v>
      </c>
      <c r="AN2" s="275" t="s">
        <v>23</v>
      </c>
      <c r="AO2" s="275" t="s">
        <v>233</v>
      </c>
      <c r="AP2" s="275" t="s">
        <v>234</v>
      </c>
      <c r="AQ2" s="275" t="s">
        <v>235</v>
      </c>
      <c r="AR2" s="275" t="s">
        <v>236</v>
      </c>
      <c r="AS2" s="275" t="s">
        <v>237</v>
      </c>
      <c r="AT2" s="275" t="s">
        <v>238</v>
      </c>
      <c r="AU2" s="275" t="s">
        <v>239</v>
      </c>
      <c r="AV2" s="275" t="s">
        <v>240</v>
      </c>
      <c r="AW2" s="275" t="s">
        <v>241</v>
      </c>
      <c r="AX2" s="275" t="s">
        <v>242</v>
      </c>
      <c r="AY2" s="275" t="s">
        <v>243</v>
      </c>
      <c r="AZ2" s="275" t="s">
        <v>244</v>
      </c>
      <c r="BA2" s="275" t="s">
        <v>20</v>
      </c>
      <c r="BB2" s="275" t="s">
        <v>245</v>
      </c>
      <c r="BC2" s="275" t="s">
        <v>246</v>
      </c>
      <c r="BD2" s="275" t="s">
        <v>247</v>
      </c>
      <c r="BE2" s="275" t="s">
        <v>248</v>
      </c>
      <c r="BF2" s="275" t="s">
        <v>249</v>
      </c>
      <c r="BG2" s="275" t="s">
        <v>250</v>
      </c>
      <c r="BH2" s="275" t="s">
        <v>251</v>
      </c>
      <c r="BI2" s="275" t="s">
        <v>252</v>
      </c>
      <c r="BJ2" s="275" t="s">
        <v>253</v>
      </c>
      <c r="BK2" s="275" t="s">
        <v>254</v>
      </c>
      <c r="BL2" s="275" t="s">
        <v>255</v>
      </c>
      <c r="BM2" s="275" t="s">
        <v>256</v>
      </c>
      <c r="BN2" s="275" t="s">
        <v>17</v>
      </c>
      <c r="BO2" s="275" t="s">
        <v>257</v>
      </c>
      <c r="BP2" s="275" t="s">
        <v>258</v>
      </c>
      <c r="BQ2" s="275" t="s">
        <v>259</v>
      </c>
      <c r="BR2" s="275" t="s">
        <v>260</v>
      </c>
      <c r="BS2" s="275" t="s">
        <v>261</v>
      </c>
      <c r="BT2" s="275" t="s">
        <v>262</v>
      </c>
      <c r="BU2" s="275" t="s">
        <v>263</v>
      </c>
      <c r="BV2" s="275" t="s">
        <v>264</v>
      </c>
      <c r="BW2" s="275" t="s">
        <v>265</v>
      </c>
      <c r="BX2" s="275" t="s">
        <v>266</v>
      </c>
      <c r="BY2" s="275" t="s">
        <v>267</v>
      </c>
      <c r="BZ2" s="275" t="s">
        <v>268</v>
      </c>
      <c r="CA2" s="275" t="s">
        <v>14</v>
      </c>
      <c r="CB2" s="275" t="s">
        <v>269</v>
      </c>
      <c r="CC2" s="275" t="s">
        <v>270</v>
      </c>
      <c r="CD2" s="275" t="s">
        <v>271</v>
      </c>
      <c r="CE2" s="275" t="s">
        <v>272</v>
      </c>
      <c r="CF2" s="275" t="s">
        <v>273</v>
      </c>
      <c r="CG2" s="275" t="s">
        <v>274</v>
      </c>
      <c r="CH2" s="275" t="s">
        <v>275</v>
      </c>
      <c r="CI2" s="275" t="s">
        <v>276</v>
      </c>
      <c r="CJ2" s="275" t="s">
        <v>277</v>
      </c>
      <c r="CK2" s="275" t="s">
        <v>278</v>
      </c>
      <c r="CL2" s="275" t="s">
        <v>279</v>
      </c>
      <c r="CM2" s="275" t="s">
        <v>280</v>
      </c>
      <c r="CN2" s="275" t="s">
        <v>11</v>
      </c>
      <c r="CP2" s="248" t="s">
        <v>777</v>
      </c>
      <c r="CQ2" s="248" t="s">
        <v>778</v>
      </c>
    </row>
    <row r="3" spans="1:95" s="248" customFormat="1" x14ac:dyDescent="0.2">
      <c r="A3" s="274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</row>
    <row r="4" spans="1:95" x14ac:dyDescent="0.2">
      <c r="A4" s="224" t="s">
        <v>281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</row>
    <row r="5" spans="1:95" x14ac:dyDescent="0.2">
      <c r="A5" s="223" t="s">
        <v>779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</row>
    <row r="6" spans="1:95" x14ac:dyDescent="0.2">
      <c r="A6" s="224" t="s">
        <v>780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19">
        <v>0</v>
      </c>
      <c r="AC6" s="219">
        <v>0</v>
      </c>
      <c r="AD6" s="219">
        <v>0</v>
      </c>
      <c r="AE6" s="219">
        <v>0</v>
      </c>
      <c r="AF6" s="219">
        <v>0</v>
      </c>
      <c r="AG6" s="219">
        <v>0</v>
      </c>
      <c r="AH6" s="219">
        <v>0</v>
      </c>
      <c r="AI6" s="219">
        <v>0</v>
      </c>
      <c r="AJ6" s="219">
        <v>0</v>
      </c>
      <c r="AK6" s="219">
        <v>0</v>
      </c>
      <c r="AL6" s="219">
        <v>0</v>
      </c>
      <c r="AM6" s="219">
        <v>0</v>
      </c>
      <c r="AN6" s="219">
        <v>0</v>
      </c>
      <c r="AO6" s="219">
        <v>0</v>
      </c>
      <c r="AP6" s="219">
        <v>0</v>
      </c>
      <c r="AQ6" s="219">
        <v>0</v>
      </c>
      <c r="AR6" s="219">
        <v>0</v>
      </c>
      <c r="AS6" s="219">
        <v>0</v>
      </c>
      <c r="AT6" s="219">
        <v>0</v>
      </c>
      <c r="AU6" s="219">
        <v>0</v>
      </c>
      <c r="AV6" s="219">
        <v>0</v>
      </c>
      <c r="AW6" s="219">
        <v>0</v>
      </c>
      <c r="AX6" s="219">
        <v>0</v>
      </c>
      <c r="AY6" s="219">
        <v>0</v>
      </c>
      <c r="AZ6" s="219">
        <v>0</v>
      </c>
      <c r="BA6" s="219">
        <v>0</v>
      </c>
      <c r="BB6" s="219">
        <v>0</v>
      </c>
      <c r="BC6" s="219">
        <v>0</v>
      </c>
      <c r="BD6" s="219">
        <v>0</v>
      </c>
      <c r="BE6" s="219">
        <v>0</v>
      </c>
      <c r="BF6" s="219">
        <v>0</v>
      </c>
      <c r="BG6" s="219">
        <v>0</v>
      </c>
      <c r="BH6" s="219">
        <v>0</v>
      </c>
      <c r="BI6" s="219">
        <v>0</v>
      </c>
      <c r="BJ6" s="219">
        <v>0</v>
      </c>
      <c r="BK6" s="219">
        <v>0</v>
      </c>
      <c r="BL6" s="219">
        <v>0</v>
      </c>
      <c r="BM6" s="219">
        <v>0</v>
      </c>
      <c r="BN6" s="219">
        <v>0</v>
      </c>
      <c r="BO6" s="219">
        <v>0</v>
      </c>
      <c r="BP6" s="219">
        <v>0</v>
      </c>
      <c r="BQ6" s="219">
        <v>0</v>
      </c>
      <c r="BR6" s="219">
        <v>0</v>
      </c>
      <c r="BS6" s="219">
        <v>0</v>
      </c>
      <c r="BT6" s="219">
        <v>0</v>
      </c>
      <c r="BU6" s="219">
        <v>0</v>
      </c>
      <c r="BV6" s="219">
        <v>0</v>
      </c>
      <c r="BW6" s="219">
        <v>0</v>
      </c>
      <c r="BX6" s="219">
        <v>0</v>
      </c>
      <c r="BY6" s="219">
        <v>0</v>
      </c>
      <c r="BZ6" s="219">
        <v>0</v>
      </c>
      <c r="CA6" s="219">
        <v>0</v>
      </c>
      <c r="CB6" s="219">
        <v>0</v>
      </c>
      <c r="CC6" s="219">
        <v>0</v>
      </c>
      <c r="CD6" s="219">
        <v>0</v>
      </c>
      <c r="CE6" s="219">
        <v>0</v>
      </c>
      <c r="CF6" s="219">
        <v>0</v>
      </c>
      <c r="CG6" s="219">
        <v>0</v>
      </c>
      <c r="CH6" s="219">
        <v>0</v>
      </c>
      <c r="CI6" s="219">
        <v>0</v>
      </c>
      <c r="CJ6" s="219">
        <v>0</v>
      </c>
      <c r="CK6" s="219">
        <v>0</v>
      </c>
      <c r="CL6" s="219">
        <v>0</v>
      </c>
      <c r="CM6" s="219">
        <v>0</v>
      </c>
      <c r="CN6" s="219">
        <v>0</v>
      </c>
    </row>
    <row r="7" spans="1:95" x14ac:dyDescent="0.2">
      <c r="A7" s="224" t="s">
        <v>781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19">
        <v>0</v>
      </c>
      <c r="AC7" s="219">
        <v>0</v>
      </c>
      <c r="AD7" s="219">
        <v>0</v>
      </c>
      <c r="AE7" s="219">
        <v>0</v>
      </c>
      <c r="AF7" s="219">
        <v>0</v>
      </c>
      <c r="AG7" s="219">
        <v>0</v>
      </c>
      <c r="AH7" s="219">
        <v>0</v>
      </c>
      <c r="AI7" s="219">
        <v>0</v>
      </c>
      <c r="AJ7" s="219">
        <v>0</v>
      </c>
      <c r="AK7" s="219">
        <v>0</v>
      </c>
      <c r="AL7" s="219">
        <v>0</v>
      </c>
      <c r="AM7" s="219">
        <v>0</v>
      </c>
      <c r="AN7" s="219">
        <v>0</v>
      </c>
      <c r="AO7" s="219">
        <v>0</v>
      </c>
      <c r="AP7" s="219">
        <v>0</v>
      </c>
      <c r="AQ7" s="219">
        <v>0</v>
      </c>
      <c r="AR7" s="219">
        <v>0</v>
      </c>
      <c r="AS7" s="219">
        <v>0</v>
      </c>
      <c r="AT7" s="219">
        <v>0</v>
      </c>
      <c r="AU7" s="219">
        <v>0</v>
      </c>
      <c r="AV7" s="219">
        <v>0</v>
      </c>
      <c r="AW7" s="219">
        <v>0</v>
      </c>
      <c r="AX7" s="219">
        <v>0</v>
      </c>
      <c r="AY7" s="219">
        <v>0</v>
      </c>
      <c r="AZ7" s="219">
        <v>0</v>
      </c>
      <c r="BA7" s="219">
        <v>0</v>
      </c>
      <c r="BB7" s="219">
        <v>0</v>
      </c>
      <c r="BC7" s="219">
        <v>0</v>
      </c>
      <c r="BD7" s="219">
        <v>0</v>
      </c>
      <c r="BE7" s="219">
        <v>0</v>
      </c>
      <c r="BF7" s="219">
        <v>0</v>
      </c>
      <c r="BG7" s="219">
        <v>0</v>
      </c>
      <c r="BH7" s="219">
        <v>0</v>
      </c>
      <c r="BI7" s="219">
        <v>0</v>
      </c>
      <c r="BJ7" s="219">
        <v>0</v>
      </c>
      <c r="BK7" s="219">
        <v>0</v>
      </c>
      <c r="BL7" s="219">
        <v>0</v>
      </c>
      <c r="BM7" s="219">
        <v>0</v>
      </c>
      <c r="BN7" s="219">
        <v>0</v>
      </c>
      <c r="BO7" s="219">
        <v>0</v>
      </c>
      <c r="BP7" s="219">
        <v>0</v>
      </c>
      <c r="BQ7" s="219">
        <v>0</v>
      </c>
      <c r="BR7" s="219">
        <v>0</v>
      </c>
      <c r="BS7" s="219">
        <v>0</v>
      </c>
      <c r="BT7" s="219">
        <v>0</v>
      </c>
      <c r="BU7" s="219">
        <v>0</v>
      </c>
      <c r="BV7" s="219">
        <v>0</v>
      </c>
      <c r="BW7" s="219">
        <v>0</v>
      </c>
      <c r="BX7" s="219">
        <v>0</v>
      </c>
      <c r="BY7" s="219">
        <v>0</v>
      </c>
      <c r="BZ7" s="219">
        <v>0</v>
      </c>
      <c r="CA7" s="219">
        <v>0</v>
      </c>
      <c r="CB7" s="219">
        <v>0</v>
      </c>
      <c r="CC7" s="219">
        <v>0</v>
      </c>
      <c r="CD7" s="219">
        <v>0</v>
      </c>
      <c r="CE7" s="219">
        <v>0</v>
      </c>
      <c r="CF7" s="219">
        <v>0</v>
      </c>
      <c r="CG7" s="219">
        <v>0</v>
      </c>
      <c r="CH7" s="219">
        <v>0</v>
      </c>
      <c r="CI7" s="219">
        <v>0</v>
      </c>
      <c r="CJ7" s="219">
        <v>0</v>
      </c>
      <c r="CK7" s="219">
        <v>0</v>
      </c>
      <c r="CL7" s="219">
        <v>0</v>
      </c>
      <c r="CM7" s="219">
        <v>0</v>
      </c>
      <c r="CN7" s="219">
        <v>0</v>
      </c>
    </row>
    <row r="8" spans="1:95" x14ac:dyDescent="0.2">
      <c r="A8" s="224" t="s">
        <v>782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19">
        <v>0</v>
      </c>
      <c r="AC8" s="219">
        <v>0</v>
      </c>
      <c r="AD8" s="219">
        <v>0</v>
      </c>
      <c r="AE8" s="219">
        <v>0</v>
      </c>
      <c r="AF8" s="219">
        <v>0</v>
      </c>
      <c r="AG8" s="219">
        <v>0</v>
      </c>
      <c r="AH8" s="219">
        <v>0</v>
      </c>
      <c r="AI8" s="219">
        <v>0</v>
      </c>
      <c r="AJ8" s="219">
        <v>0</v>
      </c>
      <c r="AK8" s="219">
        <v>0</v>
      </c>
      <c r="AL8" s="219">
        <v>0</v>
      </c>
      <c r="AM8" s="219">
        <v>0</v>
      </c>
      <c r="AN8" s="219">
        <v>0</v>
      </c>
      <c r="AO8" s="219">
        <v>0</v>
      </c>
      <c r="AP8" s="219">
        <v>0</v>
      </c>
      <c r="AQ8" s="219">
        <v>0</v>
      </c>
      <c r="AR8" s="219">
        <v>0</v>
      </c>
      <c r="AS8" s="219">
        <v>0</v>
      </c>
      <c r="AT8" s="219">
        <v>0</v>
      </c>
      <c r="AU8" s="219">
        <v>0</v>
      </c>
      <c r="AV8" s="219">
        <v>0</v>
      </c>
      <c r="AW8" s="219">
        <v>0</v>
      </c>
      <c r="AX8" s="219">
        <v>0</v>
      </c>
      <c r="AY8" s="219">
        <v>0</v>
      </c>
      <c r="AZ8" s="219">
        <v>0</v>
      </c>
      <c r="BA8" s="219">
        <v>0</v>
      </c>
      <c r="BB8" s="219">
        <v>0</v>
      </c>
      <c r="BC8" s="219">
        <v>0</v>
      </c>
      <c r="BD8" s="219">
        <v>0</v>
      </c>
      <c r="BE8" s="219">
        <v>0</v>
      </c>
      <c r="BF8" s="219">
        <v>0</v>
      </c>
      <c r="BG8" s="219">
        <v>0</v>
      </c>
      <c r="BH8" s="219">
        <v>0</v>
      </c>
      <c r="BI8" s="219">
        <v>0</v>
      </c>
      <c r="BJ8" s="219">
        <v>0</v>
      </c>
      <c r="BK8" s="219">
        <v>0</v>
      </c>
      <c r="BL8" s="219">
        <v>0</v>
      </c>
      <c r="BM8" s="219">
        <v>0</v>
      </c>
      <c r="BN8" s="219">
        <v>0</v>
      </c>
      <c r="BO8" s="219">
        <v>0</v>
      </c>
      <c r="BP8" s="219">
        <v>0</v>
      </c>
      <c r="BQ8" s="219">
        <v>0</v>
      </c>
      <c r="BR8" s="219">
        <v>0</v>
      </c>
      <c r="BS8" s="219">
        <v>0</v>
      </c>
      <c r="BT8" s="219">
        <v>0</v>
      </c>
      <c r="BU8" s="219">
        <v>0</v>
      </c>
      <c r="BV8" s="219">
        <v>0</v>
      </c>
      <c r="BW8" s="219">
        <v>0</v>
      </c>
      <c r="BX8" s="219">
        <v>0</v>
      </c>
      <c r="BY8" s="219">
        <v>0</v>
      </c>
      <c r="BZ8" s="219">
        <v>0</v>
      </c>
      <c r="CA8" s="219">
        <v>0</v>
      </c>
      <c r="CB8" s="219">
        <v>0</v>
      </c>
      <c r="CC8" s="219">
        <v>0</v>
      </c>
      <c r="CD8" s="219">
        <v>0</v>
      </c>
      <c r="CE8" s="219">
        <v>0</v>
      </c>
      <c r="CF8" s="219">
        <v>0</v>
      </c>
      <c r="CG8" s="219">
        <v>0</v>
      </c>
      <c r="CH8" s="219">
        <v>0</v>
      </c>
      <c r="CI8" s="219">
        <v>0</v>
      </c>
      <c r="CJ8" s="219">
        <v>0</v>
      </c>
      <c r="CK8" s="219">
        <v>0</v>
      </c>
      <c r="CL8" s="219">
        <v>0</v>
      </c>
      <c r="CM8" s="219">
        <v>0</v>
      </c>
      <c r="CN8" s="219">
        <v>0</v>
      </c>
    </row>
    <row r="9" spans="1:95" x14ac:dyDescent="0.2">
      <c r="A9" s="224" t="s">
        <v>783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</row>
    <row r="10" spans="1:95" x14ac:dyDescent="0.2">
      <c r="A10" s="224" t="s">
        <v>784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</row>
    <row r="11" spans="1:95" x14ac:dyDescent="0.2">
      <c r="A11" s="224" t="s">
        <v>785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</row>
    <row r="12" spans="1:95" x14ac:dyDescent="0.2">
      <c r="A12" s="224" t="s">
        <v>786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</row>
    <row r="13" spans="1:95" x14ac:dyDescent="0.2">
      <c r="A13" s="224" t="s">
        <v>787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19">
        <v>0</v>
      </c>
      <c r="AC13" s="219">
        <v>0</v>
      </c>
      <c r="AD13" s="219">
        <v>0</v>
      </c>
      <c r="AE13" s="219">
        <v>0</v>
      </c>
      <c r="AF13" s="219">
        <v>0</v>
      </c>
      <c r="AG13" s="219">
        <v>0</v>
      </c>
      <c r="AH13" s="219">
        <v>0</v>
      </c>
      <c r="AI13" s="219">
        <v>0</v>
      </c>
      <c r="AJ13" s="219">
        <v>0</v>
      </c>
      <c r="AK13" s="219">
        <v>0</v>
      </c>
      <c r="AL13" s="219">
        <v>0</v>
      </c>
      <c r="AM13" s="219">
        <v>0</v>
      </c>
      <c r="AN13" s="219">
        <v>0</v>
      </c>
      <c r="AO13" s="219">
        <v>0</v>
      </c>
      <c r="AP13" s="219">
        <v>0</v>
      </c>
      <c r="AQ13" s="219">
        <v>0</v>
      </c>
      <c r="AR13" s="219">
        <v>0</v>
      </c>
      <c r="AS13" s="219">
        <v>0</v>
      </c>
      <c r="AT13" s="219">
        <v>0</v>
      </c>
      <c r="AU13" s="219">
        <v>0</v>
      </c>
      <c r="AV13" s="219">
        <v>0</v>
      </c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0</v>
      </c>
      <c r="BM13" s="219">
        <v>0</v>
      </c>
      <c r="BN13" s="219">
        <v>0</v>
      </c>
      <c r="BO13" s="219">
        <v>0</v>
      </c>
      <c r="BP13" s="219">
        <v>0</v>
      </c>
      <c r="BQ13" s="219">
        <v>0</v>
      </c>
      <c r="BR13" s="219">
        <v>0</v>
      </c>
      <c r="BS13" s="219">
        <v>0</v>
      </c>
      <c r="BT13" s="219">
        <v>0</v>
      </c>
      <c r="BU13" s="219">
        <v>0</v>
      </c>
      <c r="BV13" s="219">
        <v>0</v>
      </c>
      <c r="BW13" s="219">
        <v>0</v>
      </c>
      <c r="BX13" s="219">
        <v>0</v>
      </c>
      <c r="BY13" s="219">
        <v>0</v>
      </c>
      <c r="BZ13" s="219">
        <v>0</v>
      </c>
      <c r="CA13" s="219">
        <v>0</v>
      </c>
      <c r="CB13" s="219">
        <v>0</v>
      </c>
      <c r="CC13" s="219">
        <v>0</v>
      </c>
      <c r="CD13" s="219">
        <v>0</v>
      </c>
      <c r="CE13" s="219">
        <v>0</v>
      </c>
      <c r="CF13" s="219">
        <v>0</v>
      </c>
      <c r="CG13" s="219">
        <v>0</v>
      </c>
      <c r="CH13" s="219">
        <v>0</v>
      </c>
      <c r="CI13" s="219">
        <v>0</v>
      </c>
      <c r="CJ13" s="219">
        <v>0</v>
      </c>
      <c r="CK13" s="219">
        <v>0</v>
      </c>
      <c r="CL13" s="219">
        <v>0</v>
      </c>
      <c r="CM13" s="219">
        <v>0</v>
      </c>
      <c r="CN13" s="219">
        <v>0</v>
      </c>
    </row>
    <row r="14" spans="1:95" x14ac:dyDescent="0.2">
      <c r="A14" s="224" t="s">
        <v>788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19">
        <v>0</v>
      </c>
      <c r="AC14" s="219">
        <v>0</v>
      </c>
      <c r="AD14" s="219">
        <v>0</v>
      </c>
      <c r="AE14" s="219">
        <v>0</v>
      </c>
      <c r="AF14" s="219">
        <v>0</v>
      </c>
      <c r="AG14" s="219">
        <v>0</v>
      </c>
      <c r="AH14" s="219">
        <v>0</v>
      </c>
      <c r="AI14" s="219">
        <v>0</v>
      </c>
      <c r="AJ14" s="219">
        <v>0</v>
      </c>
      <c r="AK14" s="219">
        <v>0</v>
      </c>
      <c r="AL14" s="219">
        <v>0</v>
      </c>
      <c r="AM14" s="219">
        <v>0</v>
      </c>
      <c r="AN14" s="219">
        <v>0</v>
      </c>
      <c r="AO14" s="219">
        <v>0</v>
      </c>
      <c r="AP14" s="219">
        <v>0</v>
      </c>
      <c r="AQ14" s="219">
        <v>0</v>
      </c>
      <c r="AR14" s="219">
        <v>0</v>
      </c>
      <c r="AS14" s="219">
        <v>0</v>
      </c>
      <c r="AT14" s="219">
        <v>0</v>
      </c>
      <c r="AU14" s="219">
        <v>0</v>
      </c>
      <c r="AV14" s="219">
        <v>0</v>
      </c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0</v>
      </c>
      <c r="BR14" s="219">
        <v>0</v>
      </c>
      <c r="BS14" s="219">
        <v>0</v>
      </c>
      <c r="BT14" s="219">
        <v>0</v>
      </c>
      <c r="BU14" s="219">
        <v>0</v>
      </c>
      <c r="BV14" s="219">
        <v>0</v>
      </c>
      <c r="BW14" s="219">
        <v>0</v>
      </c>
      <c r="BX14" s="219">
        <v>0</v>
      </c>
      <c r="BY14" s="219">
        <v>0</v>
      </c>
      <c r="BZ14" s="219">
        <v>0</v>
      </c>
      <c r="CA14" s="219">
        <v>0</v>
      </c>
      <c r="CB14" s="219">
        <v>0</v>
      </c>
      <c r="CC14" s="219">
        <v>0</v>
      </c>
      <c r="CD14" s="219">
        <v>0</v>
      </c>
      <c r="CE14" s="219">
        <v>0</v>
      </c>
      <c r="CF14" s="219">
        <v>0</v>
      </c>
      <c r="CG14" s="219">
        <v>0</v>
      </c>
      <c r="CH14" s="219">
        <v>0</v>
      </c>
      <c r="CI14" s="219">
        <v>0</v>
      </c>
      <c r="CJ14" s="219">
        <v>0</v>
      </c>
      <c r="CK14" s="219">
        <v>0</v>
      </c>
      <c r="CL14" s="219">
        <v>0</v>
      </c>
      <c r="CM14" s="219">
        <v>0</v>
      </c>
      <c r="CN14" s="219">
        <v>0</v>
      </c>
    </row>
    <row r="15" spans="1:95" x14ac:dyDescent="0.2">
      <c r="A15" s="224" t="s">
        <v>789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19">
        <v>0</v>
      </c>
      <c r="AC15" s="219">
        <v>0</v>
      </c>
      <c r="AD15" s="219">
        <v>0</v>
      </c>
      <c r="AE15" s="219">
        <v>0</v>
      </c>
      <c r="AF15" s="219">
        <v>0</v>
      </c>
      <c r="AG15" s="219">
        <v>0</v>
      </c>
      <c r="AH15" s="219">
        <v>0</v>
      </c>
      <c r="AI15" s="219">
        <v>0</v>
      </c>
      <c r="AJ15" s="219">
        <v>0</v>
      </c>
      <c r="AK15" s="219">
        <v>0</v>
      </c>
      <c r="AL15" s="219">
        <v>0</v>
      </c>
      <c r="AM15" s="219">
        <v>0</v>
      </c>
      <c r="AN15" s="219">
        <v>0</v>
      </c>
      <c r="AO15" s="219">
        <v>0</v>
      </c>
      <c r="AP15" s="219">
        <v>0</v>
      </c>
      <c r="AQ15" s="219">
        <v>0</v>
      </c>
      <c r="AR15" s="219">
        <v>0</v>
      </c>
      <c r="AS15" s="219">
        <v>0</v>
      </c>
      <c r="AT15" s="219">
        <v>0</v>
      </c>
      <c r="AU15" s="219">
        <v>0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19">
        <v>0</v>
      </c>
      <c r="BT15" s="219">
        <v>0</v>
      </c>
      <c r="BU15" s="219">
        <v>0</v>
      </c>
      <c r="BV15" s="219">
        <v>0</v>
      </c>
      <c r="BW15" s="219">
        <v>0</v>
      </c>
      <c r="BX15" s="219">
        <v>0</v>
      </c>
      <c r="BY15" s="219">
        <v>0</v>
      </c>
      <c r="BZ15" s="219">
        <v>0</v>
      </c>
      <c r="CA15" s="219">
        <v>0</v>
      </c>
      <c r="CB15" s="219">
        <v>0</v>
      </c>
      <c r="CC15" s="219">
        <v>0</v>
      </c>
      <c r="CD15" s="219">
        <v>0</v>
      </c>
      <c r="CE15" s="219">
        <v>0</v>
      </c>
      <c r="CF15" s="219">
        <v>0</v>
      </c>
      <c r="CG15" s="219">
        <v>0</v>
      </c>
      <c r="CH15" s="219">
        <v>0</v>
      </c>
      <c r="CI15" s="219">
        <v>0</v>
      </c>
      <c r="CJ15" s="219">
        <v>0</v>
      </c>
      <c r="CK15" s="219">
        <v>0</v>
      </c>
      <c r="CL15" s="219">
        <v>0</v>
      </c>
      <c r="CM15" s="219">
        <v>0</v>
      </c>
      <c r="CN15" s="219">
        <v>0</v>
      </c>
    </row>
    <row r="16" spans="1:95" x14ac:dyDescent="0.2">
      <c r="A16" s="224" t="s">
        <v>790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19">
        <v>0</v>
      </c>
      <c r="AC16" s="219">
        <v>0</v>
      </c>
      <c r="AD16" s="219">
        <v>0</v>
      </c>
      <c r="AE16" s="219">
        <v>0</v>
      </c>
      <c r="AF16" s="219">
        <v>0</v>
      </c>
      <c r="AG16" s="219">
        <v>0</v>
      </c>
      <c r="AH16" s="219">
        <v>0</v>
      </c>
      <c r="AI16" s="219">
        <v>0</v>
      </c>
      <c r="AJ16" s="219">
        <v>0</v>
      </c>
      <c r="AK16" s="219">
        <v>0</v>
      </c>
      <c r="AL16" s="219">
        <v>0</v>
      </c>
      <c r="AM16" s="219">
        <v>0</v>
      </c>
      <c r="AN16" s="219">
        <v>0</v>
      </c>
      <c r="AO16" s="219">
        <v>0</v>
      </c>
      <c r="AP16" s="219">
        <v>0</v>
      </c>
      <c r="AQ16" s="219">
        <v>0</v>
      </c>
      <c r="AR16" s="219">
        <v>0</v>
      </c>
      <c r="AS16" s="219">
        <v>0</v>
      </c>
      <c r="AT16" s="219">
        <v>0</v>
      </c>
      <c r="AU16" s="219">
        <v>0</v>
      </c>
      <c r="AV16" s="219">
        <v>0</v>
      </c>
      <c r="AW16" s="219">
        <v>0</v>
      </c>
      <c r="AX16" s="219">
        <v>0</v>
      </c>
      <c r="AY16" s="219">
        <v>0</v>
      </c>
      <c r="AZ16" s="219">
        <v>0</v>
      </c>
      <c r="BA16" s="219">
        <v>0</v>
      </c>
      <c r="BB16" s="219">
        <v>0</v>
      </c>
      <c r="BC16" s="219">
        <v>0</v>
      </c>
      <c r="BD16" s="219">
        <v>0</v>
      </c>
      <c r="BE16" s="219">
        <v>0</v>
      </c>
      <c r="BF16" s="219">
        <v>0</v>
      </c>
      <c r="BG16" s="219">
        <v>0</v>
      </c>
      <c r="BH16" s="219">
        <v>0</v>
      </c>
      <c r="BI16" s="219">
        <v>0</v>
      </c>
      <c r="BJ16" s="219">
        <v>0</v>
      </c>
      <c r="BK16" s="219">
        <v>0</v>
      </c>
      <c r="BL16" s="219">
        <v>0</v>
      </c>
      <c r="BM16" s="219">
        <v>0</v>
      </c>
      <c r="BN16" s="219">
        <v>0</v>
      </c>
      <c r="BO16" s="219">
        <v>0</v>
      </c>
      <c r="BP16" s="219">
        <v>0</v>
      </c>
      <c r="BQ16" s="219">
        <v>0</v>
      </c>
      <c r="BR16" s="219">
        <v>0</v>
      </c>
      <c r="BS16" s="219">
        <v>0</v>
      </c>
      <c r="BT16" s="219">
        <v>0</v>
      </c>
      <c r="BU16" s="219">
        <v>0</v>
      </c>
      <c r="BV16" s="219">
        <v>0</v>
      </c>
      <c r="BW16" s="219">
        <v>0</v>
      </c>
      <c r="BX16" s="219">
        <v>0</v>
      </c>
      <c r="BY16" s="219">
        <v>0</v>
      </c>
      <c r="BZ16" s="219">
        <v>0</v>
      </c>
      <c r="CA16" s="219">
        <v>0</v>
      </c>
      <c r="CB16" s="219">
        <v>0</v>
      </c>
      <c r="CC16" s="219">
        <v>0</v>
      </c>
      <c r="CD16" s="219">
        <v>0</v>
      </c>
      <c r="CE16" s="219">
        <v>0</v>
      </c>
      <c r="CF16" s="219">
        <v>0</v>
      </c>
      <c r="CG16" s="219">
        <v>0</v>
      </c>
      <c r="CH16" s="219">
        <v>0</v>
      </c>
      <c r="CI16" s="219">
        <v>0</v>
      </c>
      <c r="CJ16" s="219">
        <v>0</v>
      </c>
      <c r="CK16" s="219">
        <v>0</v>
      </c>
      <c r="CL16" s="219">
        <v>0</v>
      </c>
      <c r="CM16" s="219">
        <v>0</v>
      </c>
      <c r="CN16" s="219">
        <v>0</v>
      </c>
    </row>
    <row r="17" spans="1:95" x14ac:dyDescent="0.2">
      <c r="A17" s="224" t="s">
        <v>791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19">
        <v>0</v>
      </c>
      <c r="AC17" s="219">
        <v>0</v>
      </c>
      <c r="AD17" s="219">
        <v>0</v>
      </c>
      <c r="AE17" s="219">
        <v>0</v>
      </c>
      <c r="AF17" s="219">
        <v>0</v>
      </c>
      <c r="AG17" s="219">
        <v>0</v>
      </c>
      <c r="AH17" s="219">
        <v>0</v>
      </c>
      <c r="AI17" s="219">
        <v>0</v>
      </c>
      <c r="AJ17" s="219">
        <v>0</v>
      </c>
      <c r="AK17" s="219">
        <v>0</v>
      </c>
      <c r="AL17" s="219">
        <v>0</v>
      </c>
      <c r="AM17" s="219">
        <v>0</v>
      </c>
      <c r="AN17" s="219">
        <v>0</v>
      </c>
      <c r="AO17" s="219">
        <v>0</v>
      </c>
      <c r="AP17" s="219">
        <v>0</v>
      </c>
      <c r="AQ17" s="219">
        <v>0</v>
      </c>
      <c r="AR17" s="219">
        <v>0</v>
      </c>
      <c r="AS17" s="219">
        <v>0</v>
      </c>
      <c r="AT17" s="219">
        <v>0</v>
      </c>
      <c r="AU17" s="219">
        <v>0</v>
      </c>
      <c r="AV17" s="219">
        <v>0</v>
      </c>
      <c r="AW17" s="219">
        <v>0</v>
      </c>
      <c r="AX17" s="219">
        <v>0</v>
      </c>
      <c r="AY17" s="219">
        <v>0</v>
      </c>
      <c r="AZ17" s="219">
        <v>0</v>
      </c>
      <c r="BA17" s="219">
        <v>0</v>
      </c>
      <c r="BB17" s="219">
        <v>0</v>
      </c>
      <c r="BC17" s="219">
        <v>0</v>
      </c>
      <c r="BD17" s="219">
        <v>0</v>
      </c>
      <c r="BE17" s="219">
        <v>0</v>
      </c>
      <c r="BF17" s="219">
        <v>0</v>
      </c>
      <c r="BG17" s="219">
        <v>0</v>
      </c>
      <c r="BH17" s="219">
        <v>0</v>
      </c>
      <c r="BI17" s="219">
        <v>0</v>
      </c>
      <c r="BJ17" s="219">
        <v>0</v>
      </c>
      <c r="BK17" s="219">
        <v>0</v>
      </c>
      <c r="BL17" s="219">
        <v>0</v>
      </c>
      <c r="BM17" s="219">
        <v>0</v>
      </c>
      <c r="BN17" s="219">
        <v>0</v>
      </c>
      <c r="BO17" s="219">
        <v>0</v>
      </c>
      <c r="BP17" s="219">
        <v>0</v>
      </c>
      <c r="BQ17" s="219">
        <v>0</v>
      </c>
      <c r="BR17" s="219">
        <v>0</v>
      </c>
      <c r="BS17" s="219">
        <v>0</v>
      </c>
      <c r="BT17" s="219">
        <v>0</v>
      </c>
      <c r="BU17" s="219">
        <v>0</v>
      </c>
      <c r="BV17" s="219">
        <v>0</v>
      </c>
      <c r="BW17" s="219">
        <v>0</v>
      </c>
      <c r="BX17" s="219">
        <v>0</v>
      </c>
      <c r="BY17" s="219">
        <v>0</v>
      </c>
      <c r="BZ17" s="219">
        <v>0</v>
      </c>
      <c r="CA17" s="219">
        <v>0</v>
      </c>
      <c r="CB17" s="219">
        <v>0</v>
      </c>
      <c r="CC17" s="219">
        <v>0</v>
      </c>
      <c r="CD17" s="219">
        <v>0</v>
      </c>
      <c r="CE17" s="219">
        <v>0</v>
      </c>
      <c r="CF17" s="219">
        <v>0</v>
      </c>
      <c r="CG17" s="219">
        <v>0</v>
      </c>
      <c r="CH17" s="219">
        <v>0</v>
      </c>
      <c r="CI17" s="219">
        <v>0</v>
      </c>
      <c r="CJ17" s="219">
        <v>0</v>
      </c>
      <c r="CK17" s="219">
        <v>0</v>
      </c>
      <c r="CL17" s="219">
        <v>0</v>
      </c>
      <c r="CM17" s="219">
        <v>0</v>
      </c>
      <c r="CN17" s="219">
        <v>0</v>
      </c>
    </row>
    <row r="18" spans="1:95" x14ac:dyDescent="0.2">
      <c r="A18" s="224" t="s">
        <v>792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19">
        <v>0</v>
      </c>
      <c r="AC18" s="219">
        <v>0</v>
      </c>
      <c r="AD18" s="219">
        <v>0</v>
      </c>
      <c r="AE18" s="219">
        <v>0</v>
      </c>
      <c r="AF18" s="219">
        <v>0</v>
      </c>
      <c r="AG18" s="219">
        <v>0</v>
      </c>
      <c r="AH18" s="219">
        <v>0</v>
      </c>
      <c r="AI18" s="219">
        <v>0</v>
      </c>
      <c r="AJ18" s="219">
        <v>0</v>
      </c>
      <c r="AK18" s="219">
        <v>0</v>
      </c>
      <c r="AL18" s="219">
        <v>0</v>
      </c>
      <c r="AM18" s="219">
        <v>0</v>
      </c>
      <c r="AN18" s="219">
        <v>0</v>
      </c>
      <c r="AO18" s="219">
        <v>0</v>
      </c>
      <c r="AP18" s="219">
        <v>0</v>
      </c>
      <c r="AQ18" s="219">
        <v>0</v>
      </c>
      <c r="AR18" s="219">
        <v>0</v>
      </c>
      <c r="AS18" s="219">
        <v>0</v>
      </c>
      <c r="AT18" s="219">
        <v>0</v>
      </c>
      <c r="AU18" s="219">
        <v>0</v>
      </c>
      <c r="AV18" s="219">
        <v>0</v>
      </c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0</v>
      </c>
      <c r="BM18" s="219">
        <v>0</v>
      </c>
      <c r="BN18" s="219">
        <v>0</v>
      </c>
      <c r="BO18" s="219">
        <v>0</v>
      </c>
      <c r="BP18" s="219">
        <v>0</v>
      </c>
      <c r="BQ18" s="219">
        <v>0</v>
      </c>
      <c r="BR18" s="219">
        <v>0</v>
      </c>
      <c r="BS18" s="219">
        <v>0</v>
      </c>
      <c r="BT18" s="219">
        <v>0</v>
      </c>
      <c r="BU18" s="219">
        <v>0</v>
      </c>
      <c r="BV18" s="219">
        <v>0</v>
      </c>
      <c r="BW18" s="219">
        <v>0</v>
      </c>
      <c r="BX18" s="219">
        <v>0</v>
      </c>
      <c r="BY18" s="219">
        <v>0</v>
      </c>
      <c r="BZ18" s="219">
        <v>0</v>
      </c>
      <c r="CA18" s="219">
        <v>0</v>
      </c>
      <c r="CB18" s="219">
        <v>0</v>
      </c>
      <c r="CC18" s="219">
        <v>0</v>
      </c>
      <c r="CD18" s="219">
        <v>0</v>
      </c>
      <c r="CE18" s="219">
        <v>0</v>
      </c>
      <c r="CF18" s="219">
        <v>0</v>
      </c>
      <c r="CG18" s="219">
        <v>0</v>
      </c>
      <c r="CH18" s="219">
        <v>0</v>
      </c>
      <c r="CI18" s="219">
        <v>0</v>
      </c>
      <c r="CJ18" s="219">
        <v>0</v>
      </c>
      <c r="CK18" s="219">
        <v>0</v>
      </c>
      <c r="CL18" s="219">
        <v>0</v>
      </c>
      <c r="CM18" s="219">
        <v>0</v>
      </c>
      <c r="CN18" s="219">
        <v>0</v>
      </c>
    </row>
    <row r="19" spans="1:95" x14ac:dyDescent="0.2">
      <c r="A19" s="224" t="s">
        <v>793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19">
        <v>0</v>
      </c>
      <c r="AC19" s="219">
        <v>0</v>
      </c>
      <c r="AD19" s="219">
        <v>0</v>
      </c>
      <c r="AE19" s="219">
        <v>0</v>
      </c>
      <c r="AF19" s="219">
        <v>0</v>
      </c>
      <c r="AG19" s="219">
        <v>0</v>
      </c>
      <c r="AH19" s="219">
        <v>0</v>
      </c>
      <c r="AI19" s="219">
        <v>0</v>
      </c>
      <c r="AJ19" s="219">
        <v>0</v>
      </c>
      <c r="AK19" s="219">
        <v>0</v>
      </c>
      <c r="AL19" s="219">
        <v>0</v>
      </c>
      <c r="AM19" s="219">
        <v>0</v>
      </c>
      <c r="AN19" s="219">
        <v>0</v>
      </c>
      <c r="AO19" s="219">
        <v>0</v>
      </c>
      <c r="AP19" s="219">
        <v>0</v>
      </c>
      <c r="AQ19" s="219">
        <v>0</v>
      </c>
      <c r="AR19" s="219">
        <v>0</v>
      </c>
      <c r="AS19" s="219">
        <v>0</v>
      </c>
      <c r="AT19" s="219">
        <v>0</v>
      </c>
      <c r="AU19" s="219">
        <v>0</v>
      </c>
      <c r="AV19" s="219">
        <v>0</v>
      </c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19">
        <v>0</v>
      </c>
      <c r="BQ19" s="219">
        <v>0</v>
      </c>
      <c r="BR19" s="219">
        <v>0</v>
      </c>
      <c r="BS19" s="219">
        <v>0</v>
      </c>
      <c r="BT19" s="219">
        <v>0</v>
      </c>
      <c r="BU19" s="219">
        <v>0</v>
      </c>
      <c r="BV19" s="219">
        <v>0</v>
      </c>
      <c r="BW19" s="219">
        <v>0</v>
      </c>
      <c r="BX19" s="219">
        <v>0</v>
      </c>
      <c r="BY19" s="219">
        <v>0</v>
      </c>
      <c r="BZ19" s="219">
        <v>0</v>
      </c>
      <c r="CA19" s="219">
        <v>0</v>
      </c>
      <c r="CB19" s="219">
        <v>0</v>
      </c>
      <c r="CC19" s="219">
        <v>0</v>
      </c>
      <c r="CD19" s="219">
        <v>0</v>
      </c>
      <c r="CE19" s="219">
        <v>0</v>
      </c>
      <c r="CF19" s="219">
        <v>0</v>
      </c>
      <c r="CG19" s="219">
        <v>0</v>
      </c>
      <c r="CH19" s="219">
        <v>0</v>
      </c>
      <c r="CI19" s="219">
        <v>0</v>
      </c>
      <c r="CJ19" s="219">
        <v>0</v>
      </c>
      <c r="CK19" s="219">
        <v>0</v>
      </c>
      <c r="CL19" s="219">
        <v>0</v>
      </c>
      <c r="CM19" s="219">
        <v>0</v>
      </c>
      <c r="CN19" s="219">
        <v>0</v>
      </c>
    </row>
    <row r="20" spans="1:95" x14ac:dyDescent="0.2">
      <c r="A20" s="224" t="s">
        <v>794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19">
        <v>0</v>
      </c>
      <c r="AC20" s="219">
        <v>0</v>
      </c>
      <c r="AD20" s="219">
        <v>0</v>
      </c>
      <c r="AE20" s="219">
        <v>0</v>
      </c>
      <c r="AF20" s="219">
        <v>0</v>
      </c>
      <c r="AG20" s="219">
        <v>0</v>
      </c>
      <c r="AH20" s="219">
        <v>0</v>
      </c>
      <c r="AI20" s="219">
        <v>0</v>
      </c>
      <c r="AJ20" s="219">
        <v>0</v>
      </c>
      <c r="AK20" s="219">
        <v>0</v>
      </c>
      <c r="AL20" s="219">
        <v>0</v>
      </c>
      <c r="AM20" s="219">
        <v>0</v>
      </c>
      <c r="AN20" s="219">
        <v>0</v>
      </c>
      <c r="AO20" s="219">
        <v>0</v>
      </c>
      <c r="AP20" s="219">
        <v>0</v>
      </c>
      <c r="AQ20" s="219">
        <v>0</v>
      </c>
      <c r="AR20" s="219">
        <v>0</v>
      </c>
      <c r="AS20" s="219">
        <v>0</v>
      </c>
      <c r="AT20" s="219">
        <v>0</v>
      </c>
      <c r="AU20" s="219">
        <v>0</v>
      </c>
      <c r="AV20" s="219">
        <v>0</v>
      </c>
      <c r="AW20" s="219">
        <v>0</v>
      </c>
      <c r="AX20" s="219">
        <v>0</v>
      </c>
      <c r="AY20" s="219">
        <v>0</v>
      </c>
      <c r="AZ20" s="219">
        <v>0</v>
      </c>
      <c r="BA20" s="219">
        <v>0</v>
      </c>
      <c r="BB20" s="219">
        <v>0</v>
      </c>
      <c r="BC20" s="219">
        <v>0</v>
      </c>
      <c r="BD20" s="219">
        <v>0</v>
      </c>
      <c r="BE20" s="219">
        <v>0</v>
      </c>
      <c r="BF20" s="219">
        <v>0</v>
      </c>
      <c r="BG20" s="219">
        <v>0</v>
      </c>
      <c r="BH20" s="219">
        <v>0</v>
      </c>
      <c r="BI20" s="219">
        <v>0</v>
      </c>
      <c r="BJ20" s="219">
        <v>0</v>
      </c>
      <c r="BK20" s="219">
        <v>0</v>
      </c>
      <c r="BL20" s="219">
        <v>0</v>
      </c>
      <c r="BM20" s="219">
        <v>0</v>
      </c>
      <c r="BN20" s="219">
        <v>0</v>
      </c>
      <c r="BO20" s="219">
        <v>0</v>
      </c>
      <c r="BP20" s="219">
        <v>0</v>
      </c>
      <c r="BQ20" s="219">
        <v>0</v>
      </c>
      <c r="BR20" s="219">
        <v>0</v>
      </c>
      <c r="BS20" s="219">
        <v>0</v>
      </c>
      <c r="BT20" s="219">
        <v>0</v>
      </c>
      <c r="BU20" s="219">
        <v>0</v>
      </c>
      <c r="BV20" s="219">
        <v>0</v>
      </c>
      <c r="BW20" s="219">
        <v>0</v>
      </c>
      <c r="BX20" s="219">
        <v>0</v>
      </c>
      <c r="BY20" s="219">
        <v>0</v>
      </c>
      <c r="BZ20" s="219">
        <v>0</v>
      </c>
      <c r="CA20" s="219">
        <v>0</v>
      </c>
      <c r="CB20" s="219">
        <v>0</v>
      </c>
      <c r="CC20" s="219">
        <v>0</v>
      </c>
      <c r="CD20" s="219">
        <v>0</v>
      </c>
      <c r="CE20" s="219">
        <v>0</v>
      </c>
      <c r="CF20" s="219">
        <v>0</v>
      </c>
      <c r="CG20" s="219">
        <v>0</v>
      </c>
      <c r="CH20" s="219">
        <v>0</v>
      </c>
      <c r="CI20" s="219">
        <v>0</v>
      </c>
      <c r="CJ20" s="219">
        <v>0</v>
      </c>
      <c r="CK20" s="219">
        <v>0</v>
      </c>
      <c r="CL20" s="219">
        <v>0</v>
      </c>
      <c r="CM20" s="219">
        <v>0</v>
      </c>
      <c r="CN20" s="219">
        <v>0</v>
      </c>
    </row>
    <row r="21" spans="1:95" x14ac:dyDescent="0.2">
      <c r="A21" s="224" t="s">
        <v>795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19">
        <v>0</v>
      </c>
      <c r="AC21" s="219">
        <v>0</v>
      </c>
      <c r="AD21" s="219">
        <v>0</v>
      </c>
      <c r="AE21" s="219">
        <v>0</v>
      </c>
      <c r="AF21" s="219">
        <v>0</v>
      </c>
      <c r="AG21" s="219">
        <v>0</v>
      </c>
      <c r="AH21" s="219">
        <v>0</v>
      </c>
      <c r="AI21" s="219">
        <v>0</v>
      </c>
      <c r="AJ21" s="219">
        <v>0</v>
      </c>
      <c r="AK21" s="219">
        <v>0</v>
      </c>
      <c r="AL21" s="219">
        <v>0</v>
      </c>
      <c r="AM21" s="219">
        <v>0</v>
      </c>
      <c r="AN21" s="219">
        <v>0</v>
      </c>
      <c r="AO21" s="219">
        <v>0</v>
      </c>
      <c r="AP21" s="219">
        <v>0</v>
      </c>
      <c r="AQ21" s="219">
        <v>0</v>
      </c>
      <c r="AR21" s="219">
        <v>0</v>
      </c>
      <c r="AS21" s="219">
        <v>0</v>
      </c>
      <c r="AT21" s="219">
        <v>0</v>
      </c>
      <c r="AU21" s="219">
        <v>0</v>
      </c>
      <c r="AV21" s="219">
        <v>0</v>
      </c>
      <c r="AW21" s="219">
        <v>0</v>
      </c>
      <c r="AX21" s="219">
        <v>0</v>
      </c>
      <c r="AY21" s="219">
        <v>0</v>
      </c>
      <c r="AZ21" s="219">
        <v>0</v>
      </c>
      <c r="BA21" s="219">
        <v>0</v>
      </c>
      <c r="BB21" s="219">
        <v>0</v>
      </c>
      <c r="BC21" s="219">
        <v>0</v>
      </c>
      <c r="BD21" s="219">
        <v>0</v>
      </c>
      <c r="BE21" s="219">
        <v>0</v>
      </c>
      <c r="BF21" s="219">
        <v>0</v>
      </c>
      <c r="BG21" s="219">
        <v>0</v>
      </c>
      <c r="BH21" s="219">
        <v>0</v>
      </c>
      <c r="BI21" s="219">
        <v>0</v>
      </c>
      <c r="BJ21" s="219">
        <v>0</v>
      </c>
      <c r="BK21" s="219">
        <v>0</v>
      </c>
      <c r="BL21" s="219">
        <v>0</v>
      </c>
      <c r="BM21" s="219">
        <v>0</v>
      </c>
      <c r="BN21" s="219">
        <v>0</v>
      </c>
      <c r="BO21" s="219">
        <v>0</v>
      </c>
      <c r="BP21" s="219">
        <v>0</v>
      </c>
      <c r="BQ21" s="219">
        <v>0</v>
      </c>
      <c r="BR21" s="219">
        <v>0</v>
      </c>
      <c r="BS21" s="219">
        <v>0</v>
      </c>
      <c r="BT21" s="219">
        <v>0</v>
      </c>
      <c r="BU21" s="219">
        <v>0</v>
      </c>
      <c r="BV21" s="219">
        <v>0</v>
      </c>
      <c r="BW21" s="219">
        <v>0</v>
      </c>
      <c r="BX21" s="219">
        <v>0</v>
      </c>
      <c r="BY21" s="219">
        <v>0</v>
      </c>
      <c r="BZ21" s="219">
        <v>0</v>
      </c>
      <c r="CA21" s="219">
        <v>0</v>
      </c>
      <c r="CB21" s="219">
        <v>0</v>
      </c>
      <c r="CC21" s="219">
        <v>0</v>
      </c>
      <c r="CD21" s="219">
        <v>0</v>
      </c>
      <c r="CE21" s="219">
        <v>0</v>
      </c>
      <c r="CF21" s="219">
        <v>0</v>
      </c>
      <c r="CG21" s="219">
        <v>0</v>
      </c>
      <c r="CH21" s="219">
        <v>0</v>
      </c>
      <c r="CI21" s="219">
        <v>0</v>
      </c>
      <c r="CJ21" s="219">
        <v>0</v>
      </c>
      <c r="CK21" s="219">
        <v>0</v>
      </c>
      <c r="CL21" s="219">
        <v>0</v>
      </c>
      <c r="CM21" s="219">
        <v>0</v>
      </c>
      <c r="CN21" s="219">
        <v>0</v>
      </c>
    </row>
    <row r="22" spans="1:95" x14ac:dyDescent="0.2">
      <c r="A22" s="224" t="s">
        <v>796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19">
        <v>0</v>
      </c>
      <c r="AC22" s="219">
        <v>0</v>
      </c>
      <c r="AD22" s="219">
        <v>0</v>
      </c>
      <c r="AE22" s="219">
        <v>0</v>
      </c>
      <c r="AF22" s="219">
        <v>0</v>
      </c>
      <c r="AG22" s="219">
        <v>0</v>
      </c>
      <c r="AH22" s="219">
        <v>0</v>
      </c>
      <c r="AI22" s="219">
        <v>0</v>
      </c>
      <c r="AJ22" s="219">
        <v>0</v>
      </c>
      <c r="AK22" s="219">
        <v>0</v>
      </c>
      <c r="AL22" s="219">
        <v>0</v>
      </c>
      <c r="AM22" s="219">
        <v>0</v>
      </c>
      <c r="AN22" s="219">
        <v>0</v>
      </c>
      <c r="AO22" s="219">
        <v>0</v>
      </c>
      <c r="AP22" s="219">
        <v>0</v>
      </c>
      <c r="AQ22" s="219">
        <v>0</v>
      </c>
      <c r="AR22" s="219">
        <v>0</v>
      </c>
      <c r="AS22" s="219">
        <v>0</v>
      </c>
      <c r="AT22" s="219">
        <v>0</v>
      </c>
      <c r="AU22" s="219">
        <v>0</v>
      </c>
      <c r="AV22" s="219">
        <v>0</v>
      </c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19">
        <v>0</v>
      </c>
      <c r="BQ22" s="219">
        <v>0</v>
      </c>
      <c r="BR22" s="219">
        <v>0</v>
      </c>
      <c r="BS22" s="219">
        <v>0</v>
      </c>
      <c r="BT22" s="219">
        <v>0</v>
      </c>
      <c r="BU22" s="21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219">
        <v>0</v>
      </c>
      <c r="CB22" s="219">
        <v>0</v>
      </c>
      <c r="CC22" s="219">
        <v>0</v>
      </c>
      <c r="CD22" s="219">
        <v>0</v>
      </c>
      <c r="CE22" s="219">
        <v>0</v>
      </c>
      <c r="CF22" s="219">
        <v>0</v>
      </c>
      <c r="CG22" s="219">
        <v>0</v>
      </c>
      <c r="CH22" s="219">
        <v>0</v>
      </c>
      <c r="CI22" s="219">
        <v>0</v>
      </c>
      <c r="CJ22" s="219">
        <v>0</v>
      </c>
      <c r="CK22" s="219">
        <v>0</v>
      </c>
      <c r="CL22" s="219">
        <v>0</v>
      </c>
      <c r="CM22" s="219">
        <v>0</v>
      </c>
      <c r="CN22" s="219">
        <v>0</v>
      </c>
    </row>
    <row r="23" spans="1:95" x14ac:dyDescent="0.2">
      <c r="A23" s="224" t="s">
        <v>797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19">
        <v>0</v>
      </c>
      <c r="AC23" s="219">
        <v>0</v>
      </c>
      <c r="AD23" s="219">
        <v>0</v>
      </c>
      <c r="AE23" s="219">
        <v>0</v>
      </c>
      <c r="AF23" s="219">
        <v>0</v>
      </c>
      <c r="AG23" s="219">
        <v>0</v>
      </c>
      <c r="AH23" s="219">
        <v>0</v>
      </c>
      <c r="AI23" s="219">
        <v>0</v>
      </c>
      <c r="AJ23" s="219">
        <v>0</v>
      </c>
      <c r="AK23" s="219">
        <v>0</v>
      </c>
      <c r="AL23" s="219">
        <v>0</v>
      </c>
      <c r="AM23" s="219">
        <v>0</v>
      </c>
      <c r="AN23" s="219">
        <v>0</v>
      </c>
      <c r="AO23" s="219">
        <v>0</v>
      </c>
      <c r="AP23" s="219">
        <v>0</v>
      </c>
      <c r="AQ23" s="219">
        <v>0</v>
      </c>
      <c r="AR23" s="219">
        <v>0</v>
      </c>
      <c r="AS23" s="219">
        <v>0</v>
      </c>
      <c r="AT23" s="219">
        <v>0</v>
      </c>
      <c r="AU23" s="219">
        <v>0</v>
      </c>
      <c r="AV23" s="219">
        <v>0</v>
      </c>
      <c r="AW23" s="219">
        <v>0</v>
      </c>
      <c r="AX23" s="219">
        <v>0</v>
      </c>
      <c r="AY23" s="219">
        <v>0</v>
      </c>
      <c r="AZ23" s="219">
        <v>0</v>
      </c>
      <c r="BA23" s="219">
        <v>0</v>
      </c>
      <c r="BB23" s="219">
        <v>0</v>
      </c>
      <c r="BC23" s="219">
        <v>0</v>
      </c>
      <c r="BD23" s="219">
        <v>0</v>
      </c>
      <c r="BE23" s="219">
        <v>0</v>
      </c>
      <c r="BF23" s="219">
        <v>0</v>
      </c>
      <c r="BG23" s="219">
        <v>0</v>
      </c>
      <c r="BH23" s="219">
        <v>0</v>
      </c>
      <c r="BI23" s="219">
        <v>0</v>
      </c>
      <c r="BJ23" s="219">
        <v>0</v>
      </c>
      <c r="BK23" s="219">
        <v>0</v>
      </c>
      <c r="BL23" s="219">
        <v>0</v>
      </c>
      <c r="BM23" s="219">
        <v>0</v>
      </c>
      <c r="BN23" s="219">
        <v>0</v>
      </c>
      <c r="BO23" s="219">
        <v>0</v>
      </c>
      <c r="BP23" s="219">
        <v>0</v>
      </c>
      <c r="BQ23" s="219">
        <v>0</v>
      </c>
      <c r="BR23" s="219">
        <v>0</v>
      </c>
      <c r="BS23" s="219">
        <v>0</v>
      </c>
      <c r="BT23" s="219">
        <v>0</v>
      </c>
      <c r="BU23" s="219">
        <v>0</v>
      </c>
      <c r="BV23" s="219">
        <v>0</v>
      </c>
      <c r="BW23" s="219">
        <v>0</v>
      </c>
      <c r="BX23" s="219">
        <v>0</v>
      </c>
      <c r="BY23" s="219">
        <v>0</v>
      </c>
      <c r="BZ23" s="219">
        <v>0</v>
      </c>
      <c r="CA23" s="219">
        <v>0</v>
      </c>
      <c r="CB23" s="219">
        <v>0</v>
      </c>
      <c r="CC23" s="219">
        <v>0</v>
      </c>
      <c r="CD23" s="219">
        <v>0</v>
      </c>
      <c r="CE23" s="219">
        <v>0</v>
      </c>
      <c r="CF23" s="219">
        <v>0</v>
      </c>
      <c r="CG23" s="219">
        <v>0</v>
      </c>
      <c r="CH23" s="219">
        <v>0</v>
      </c>
      <c r="CI23" s="219">
        <v>0</v>
      </c>
      <c r="CJ23" s="219">
        <v>0</v>
      </c>
      <c r="CK23" s="219">
        <v>0</v>
      </c>
      <c r="CL23" s="219">
        <v>0</v>
      </c>
      <c r="CM23" s="219">
        <v>0</v>
      </c>
      <c r="CN23" s="219">
        <v>0</v>
      </c>
    </row>
    <row r="24" spans="1:95" x14ac:dyDescent="0.2">
      <c r="A24" s="224" t="s">
        <v>798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219">
        <v>0</v>
      </c>
      <c r="AL24" s="219">
        <v>0</v>
      </c>
      <c r="AM24" s="219">
        <v>0</v>
      </c>
      <c r="AN24" s="219">
        <v>0</v>
      </c>
      <c r="AO24" s="219">
        <v>0</v>
      </c>
      <c r="AP24" s="219">
        <v>0</v>
      </c>
      <c r="AQ24" s="219">
        <v>0</v>
      </c>
      <c r="AR24" s="219">
        <v>0</v>
      </c>
      <c r="AS24" s="219">
        <v>0</v>
      </c>
      <c r="AT24" s="219">
        <v>0</v>
      </c>
      <c r="AU24" s="219">
        <v>0</v>
      </c>
      <c r="AV24" s="219">
        <v>0</v>
      </c>
      <c r="AW24" s="219">
        <v>0</v>
      </c>
      <c r="AX24" s="219">
        <v>0</v>
      </c>
      <c r="AY24" s="219">
        <v>0</v>
      </c>
      <c r="AZ24" s="219">
        <v>0</v>
      </c>
      <c r="BA24" s="219">
        <v>0</v>
      </c>
      <c r="BB24" s="219">
        <v>0</v>
      </c>
      <c r="BC24" s="219">
        <v>0</v>
      </c>
      <c r="BD24" s="219">
        <v>0</v>
      </c>
      <c r="BE24" s="219">
        <v>0</v>
      </c>
      <c r="BF24" s="219">
        <v>0</v>
      </c>
      <c r="BG24" s="219">
        <v>0</v>
      </c>
      <c r="BH24" s="219">
        <v>0</v>
      </c>
      <c r="BI24" s="219">
        <v>0</v>
      </c>
      <c r="BJ24" s="219">
        <v>0</v>
      </c>
      <c r="BK24" s="219">
        <v>0</v>
      </c>
      <c r="BL24" s="219">
        <v>0</v>
      </c>
      <c r="BM24" s="219">
        <v>0</v>
      </c>
      <c r="BN24" s="219">
        <v>0</v>
      </c>
      <c r="BO24" s="219">
        <v>0</v>
      </c>
      <c r="BP24" s="219">
        <v>0</v>
      </c>
      <c r="BQ24" s="219">
        <v>0</v>
      </c>
      <c r="BR24" s="219">
        <v>0</v>
      </c>
      <c r="BS24" s="219">
        <v>0</v>
      </c>
      <c r="BT24" s="219">
        <v>0</v>
      </c>
      <c r="BU24" s="219">
        <v>0</v>
      </c>
      <c r="BV24" s="219">
        <v>0</v>
      </c>
      <c r="BW24" s="219">
        <v>0</v>
      </c>
      <c r="BX24" s="219">
        <v>0</v>
      </c>
      <c r="BY24" s="219">
        <v>0</v>
      </c>
      <c r="BZ24" s="219">
        <v>0</v>
      </c>
      <c r="CA24" s="219">
        <v>0</v>
      </c>
      <c r="CB24" s="219">
        <v>0</v>
      </c>
      <c r="CC24" s="219">
        <v>0</v>
      </c>
      <c r="CD24" s="219">
        <v>0</v>
      </c>
      <c r="CE24" s="219">
        <v>0</v>
      </c>
      <c r="CF24" s="219">
        <v>0</v>
      </c>
      <c r="CG24" s="219">
        <v>0</v>
      </c>
      <c r="CH24" s="219">
        <v>0</v>
      </c>
      <c r="CI24" s="219">
        <v>0</v>
      </c>
      <c r="CJ24" s="219">
        <v>0</v>
      </c>
      <c r="CK24" s="219">
        <v>0</v>
      </c>
      <c r="CL24" s="219">
        <v>0</v>
      </c>
      <c r="CM24" s="219">
        <v>0</v>
      </c>
      <c r="CN24" s="219">
        <v>0</v>
      </c>
    </row>
    <row r="25" spans="1:95" x14ac:dyDescent="0.2">
      <c r="A25" s="224" t="s">
        <v>799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19">
        <v>0</v>
      </c>
      <c r="AC25" s="219">
        <v>0</v>
      </c>
      <c r="AD25" s="219">
        <v>0</v>
      </c>
      <c r="AE25" s="219">
        <v>0</v>
      </c>
      <c r="AF25" s="219">
        <v>0</v>
      </c>
      <c r="AG25" s="219">
        <v>0</v>
      </c>
      <c r="AH25" s="219">
        <v>0</v>
      </c>
      <c r="AI25" s="219">
        <v>0</v>
      </c>
      <c r="AJ25" s="219">
        <v>0</v>
      </c>
      <c r="AK25" s="219">
        <v>0</v>
      </c>
      <c r="AL25" s="219">
        <v>0</v>
      </c>
      <c r="AM25" s="219">
        <v>0</v>
      </c>
      <c r="AN25" s="219">
        <v>0</v>
      </c>
      <c r="AO25" s="219">
        <v>0</v>
      </c>
      <c r="AP25" s="219">
        <v>0</v>
      </c>
      <c r="AQ25" s="219">
        <v>0</v>
      </c>
      <c r="AR25" s="219">
        <v>0</v>
      </c>
      <c r="AS25" s="219">
        <v>0</v>
      </c>
      <c r="AT25" s="219">
        <v>0</v>
      </c>
      <c r="AU25" s="219">
        <v>0</v>
      </c>
      <c r="AV25" s="219">
        <v>0</v>
      </c>
      <c r="AW25" s="219">
        <v>0</v>
      </c>
      <c r="AX25" s="219">
        <v>0</v>
      </c>
      <c r="AY25" s="219">
        <v>0</v>
      </c>
      <c r="AZ25" s="219">
        <v>0</v>
      </c>
      <c r="BA25" s="219">
        <v>0</v>
      </c>
      <c r="BB25" s="219">
        <v>0</v>
      </c>
      <c r="BC25" s="219">
        <v>0</v>
      </c>
      <c r="BD25" s="219">
        <v>0</v>
      </c>
      <c r="BE25" s="219">
        <v>0</v>
      </c>
      <c r="BF25" s="219">
        <v>0</v>
      </c>
      <c r="BG25" s="219">
        <v>0</v>
      </c>
      <c r="BH25" s="219">
        <v>0</v>
      </c>
      <c r="BI25" s="219">
        <v>0</v>
      </c>
      <c r="BJ25" s="219">
        <v>0</v>
      </c>
      <c r="BK25" s="219">
        <v>0</v>
      </c>
      <c r="BL25" s="219">
        <v>0</v>
      </c>
      <c r="BM25" s="219">
        <v>0</v>
      </c>
      <c r="BN25" s="219">
        <v>0</v>
      </c>
      <c r="BO25" s="219">
        <v>0</v>
      </c>
      <c r="BP25" s="219">
        <v>0</v>
      </c>
      <c r="BQ25" s="219">
        <v>0</v>
      </c>
      <c r="BR25" s="219">
        <v>0</v>
      </c>
      <c r="BS25" s="219">
        <v>0</v>
      </c>
      <c r="BT25" s="219">
        <v>0</v>
      </c>
      <c r="BU25" s="219">
        <v>0</v>
      </c>
      <c r="BV25" s="219">
        <v>0</v>
      </c>
      <c r="BW25" s="219">
        <v>0</v>
      </c>
      <c r="BX25" s="219">
        <v>0</v>
      </c>
      <c r="BY25" s="219">
        <v>0</v>
      </c>
      <c r="BZ25" s="219">
        <v>0</v>
      </c>
      <c r="CA25" s="219">
        <v>0</v>
      </c>
      <c r="CB25" s="219">
        <v>0</v>
      </c>
      <c r="CC25" s="219">
        <v>0</v>
      </c>
      <c r="CD25" s="219">
        <v>0</v>
      </c>
      <c r="CE25" s="219">
        <v>0</v>
      </c>
      <c r="CF25" s="219">
        <v>0</v>
      </c>
      <c r="CG25" s="219">
        <v>0</v>
      </c>
      <c r="CH25" s="219">
        <v>0</v>
      </c>
      <c r="CI25" s="219">
        <v>0</v>
      </c>
      <c r="CJ25" s="219">
        <v>0</v>
      </c>
      <c r="CK25" s="219">
        <v>0</v>
      </c>
      <c r="CL25" s="219">
        <v>0</v>
      </c>
      <c r="CM25" s="219">
        <v>0</v>
      </c>
      <c r="CN25" s="219">
        <v>0</v>
      </c>
    </row>
    <row r="26" spans="1:95" x14ac:dyDescent="0.2">
      <c r="A26" s="224" t="s">
        <v>800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19">
        <v>0</v>
      </c>
      <c r="AC26" s="219">
        <v>0</v>
      </c>
      <c r="AD26" s="219">
        <v>0</v>
      </c>
      <c r="AE26" s="219">
        <v>0</v>
      </c>
      <c r="AF26" s="219">
        <v>0</v>
      </c>
      <c r="AG26" s="219">
        <v>0</v>
      </c>
      <c r="AH26" s="219">
        <v>0</v>
      </c>
      <c r="AI26" s="219">
        <v>0</v>
      </c>
      <c r="AJ26" s="219">
        <v>0</v>
      </c>
      <c r="AK26" s="219">
        <v>0</v>
      </c>
      <c r="AL26" s="219">
        <v>0</v>
      </c>
      <c r="AM26" s="219">
        <v>0</v>
      </c>
      <c r="AN26" s="219">
        <v>0</v>
      </c>
      <c r="AO26" s="219">
        <v>0</v>
      </c>
      <c r="AP26" s="219">
        <v>0</v>
      </c>
      <c r="AQ26" s="219">
        <v>0</v>
      </c>
      <c r="AR26" s="219">
        <v>0</v>
      </c>
      <c r="AS26" s="219">
        <v>0</v>
      </c>
      <c r="AT26" s="219">
        <v>0</v>
      </c>
      <c r="AU26" s="219">
        <v>0</v>
      </c>
      <c r="AV26" s="219">
        <v>0</v>
      </c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19">
        <v>0</v>
      </c>
      <c r="BQ26" s="219">
        <v>0</v>
      </c>
      <c r="BR26" s="219">
        <v>0</v>
      </c>
      <c r="BS26" s="219">
        <v>0</v>
      </c>
      <c r="BT26" s="219">
        <v>0</v>
      </c>
      <c r="BU26" s="219">
        <v>0</v>
      </c>
      <c r="BV26" s="219">
        <v>0</v>
      </c>
      <c r="BW26" s="219">
        <v>0</v>
      </c>
      <c r="BX26" s="219">
        <v>0</v>
      </c>
      <c r="BY26" s="219">
        <v>0</v>
      </c>
      <c r="BZ26" s="219">
        <v>0</v>
      </c>
      <c r="CA26" s="219">
        <v>0</v>
      </c>
      <c r="CB26" s="219">
        <v>0</v>
      </c>
      <c r="CC26" s="219">
        <v>0</v>
      </c>
      <c r="CD26" s="219">
        <v>0</v>
      </c>
      <c r="CE26" s="219">
        <v>0</v>
      </c>
      <c r="CF26" s="219">
        <v>0</v>
      </c>
      <c r="CG26" s="219">
        <v>0</v>
      </c>
      <c r="CH26" s="219">
        <v>0</v>
      </c>
      <c r="CI26" s="219">
        <v>0</v>
      </c>
      <c r="CJ26" s="219">
        <v>0</v>
      </c>
      <c r="CK26" s="219">
        <v>0</v>
      </c>
      <c r="CL26" s="219">
        <v>0</v>
      </c>
      <c r="CM26" s="219">
        <v>0</v>
      </c>
      <c r="CN26" s="219">
        <v>0</v>
      </c>
    </row>
    <row r="27" spans="1:95" x14ac:dyDescent="0.2">
      <c r="A27" s="224" t="s">
        <v>801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19">
        <v>0</v>
      </c>
      <c r="AC27" s="219">
        <v>0</v>
      </c>
      <c r="AD27" s="219">
        <v>0</v>
      </c>
      <c r="AE27" s="219">
        <v>0</v>
      </c>
      <c r="AF27" s="219">
        <v>0</v>
      </c>
      <c r="AG27" s="219">
        <v>0</v>
      </c>
      <c r="AH27" s="219">
        <v>0</v>
      </c>
      <c r="AI27" s="219">
        <v>0</v>
      </c>
      <c r="AJ27" s="219">
        <v>0</v>
      </c>
      <c r="AK27" s="219">
        <v>0</v>
      </c>
      <c r="AL27" s="219">
        <v>0</v>
      </c>
      <c r="AM27" s="219">
        <v>0</v>
      </c>
      <c r="AN27" s="219">
        <v>0</v>
      </c>
      <c r="AO27" s="219">
        <v>0</v>
      </c>
      <c r="AP27" s="219">
        <v>0</v>
      </c>
      <c r="AQ27" s="219">
        <v>0</v>
      </c>
      <c r="AR27" s="219">
        <v>0</v>
      </c>
      <c r="AS27" s="219">
        <v>0</v>
      </c>
      <c r="AT27" s="219">
        <v>0</v>
      </c>
      <c r="AU27" s="219">
        <v>0</v>
      </c>
      <c r="AV27" s="219">
        <v>0</v>
      </c>
      <c r="AW27" s="219">
        <v>0</v>
      </c>
      <c r="AX27" s="219">
        <v>0</v>
      </c>
      <c r="AY27" s="219">
        <v>0</v>
      </c>
      <c r="AZ27" s="219">
        <v>0</v>
      </c>
      <c r="BA27" s="219">
        <v>0</v>
      </c>
      <c r="BB27" s="219">
        <v>0</v>
      </c>
      <c r="BC27" s="219">
        <v>0</v>
      </c>
      <c r="BD27" s="219">
        <v>0</v>
      </c>
      <c r="BE27" s="219">
        <v>0</v>
      </c>
      <c r="BF27" s="219">
        <v>0</v>
      </c>
      <c r="BG27" s="219">
        <v>0</v>
      </c>
      <c r="BH27" s="219">
        <v>0</v>
      </c>
      <c r="BI27" s="219">
        <v>0</v>
      </c>
      <c r="BJ27" s="219">
        <v>0</v>
      </c>
      <c r="BK27" s="219">
        <v>0</v>
      </c>
      <c r="BL27" s="219">
        <v>0</v>
      </c>
      <c r="BM27" s="219">
        <v>0</v>
      </c>
      <c r="BN27" s="219">
        <v>0</v>
      </c>
      <c r="BO27" s="219">
        <v>0</v>
      </c>
      <c r="BP27" s="219">
        <v>0</v>
      </c>
      <c r="BQ27" s="219">
        <v>0</v>
      </c>
      <c r="BR27" s="219">
        <v>0</v>
      </c>
      <c r="BS27" s="219">
        <v>0</v>
      </c>
      <c r="BT27" s="219">
        <v>0</v>
      </c>
      <c r="BU27" s="219">
        <v>0</v>
      </c>
      <c r="BV27" s="219">
        <v>0</v>
      </c>
      <c r="BW27" s="219">
        <v>0</v>
      </c>
      <c r="BX27" s="219">
        <v>0</v>
      </c>
      <c r="BY27" s="219">
        <v>0</v>
      </c>
      <c r="BZ27" s="219">
        <v>0</v>
      </c>
      <c r="CA27" s="219">
        <v>0</v>
      </c>
      <c r="CB27" s="219">
        <v>0</v>
      </c>
      <c r="CC27" s="219">
        <v>0</v>
      </c>
      <c r="CD27" s="219">
        <v>0</v>
      </c>
      <c r="CE27" s="219">
        <v>0</v>
      </c>
      <c r="CF27" s="219">
        <v>0</v>
      </c>
      <c r="CG27" s="219">
        <v>0</v>
      </c>
      <c r="CH27" s="219">
        <v>0</v>
      </c>
      <c r="CI27" s="219">
        <v>0</v>
      </c>
      <c r="CJ27" s="219">
        <v>0</v>
      </c>
      <c r="CK27" s="219">
        <v>0</v>
      </c>
      <c r="CL27" s="219">
        <v>0</v>
      </c>
      <c r="CM27" s="219">
        <v>0</v>
      </c>
      <c r="CN27" s="219">
        <v>0</v>
      </c>
    </row>
    <row r="28" spans="1:95" x14ac:dyDescent="0.2">
      <c r="A28" s="224" t="s">
        <v>802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</row>
    <row r="29" spans="1:95" x14ac:dyDescent="0.2">
      <c r="A29" s="224" t="s">
        <v>803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19">
        <v>104598211.902013</v>
      </c>
      <c r="AC29" s="219">
        <v>111603243.817195</v>
      </c>
      <c r="AD29" s="219">
        <v>119148522.14038999</v>
      </c>
      <c r="AE29" s="219">
        <v>126909448.999368</v>
      </c>
      <c r="AF29" s="219">
        <v>134618275.71559101</v>
      </c>
      <c r="AG29" s="219">
        <v>137308960.98752099</v>
      </c>
      <c r="AH29" s="219">
        <v>140124304.265156</v>
      </c>
      <c r="AI29" s="219">
        <v>144220528.47926599</v>
      </c>
      <c r="AJ29" s="219">
        <v>148837466.02754399</v>
      </c>
      <c r="AK29" s="219">
        <v>154153653.08076</v>
      </c>
      <c r="AL29" s="219">
        <v>157188000.09920201</v>
      </c>
      <c r="AM29" s="219">
        <v>160961261.75473499</v>
      </c>
      <c r="AN29" s="219">
        <v>160961261.75473499</v>
      </c>
      <c r="AO29" s="219">
        <v>164404697.15246999</v>
      </c>
      <c r="AP29" s="219">
        <v>167089580.01516199</v>
      </c>
      <c r="AQ29" s="219">
        <v>169535370.52204201</v>
      </c>
      <c r="AR29" s="219">
        <v>174021179.603109</v>
      </c>
      <c r="AS29" s="219">
        <v>177581193.701074</v>
      </c>
      <c r="AT29" s="219">
        <v>181095339.07650301</v>
      </c>
      <c r="AU29" s="219">
        <v>185364916.00534999</v>
      </c>
      <c r="AV29" s="219">
        <v>187411534.63376999</v>
      </c>
      <c r="AW29" s="219">
        <v>190030131.56022301</v>
      </c>
      <c r="AX29" s="219">
        <v>191906495.79530099</v>
      </c>
      <c r="AY29" s="219">
        <v>188280234.48778501</v>
      </c>
      <c r="AZ29" s="219">
        <v>184109934.085738</v>
      </c>
      <c r="BA29" s="219">
        <v>184109934.085738</v>
      </c>
      <c r="BB29" s="219">
        <v>184719872.67361599</v>
      </c>
      <c r="BC29" s="219">
        <v>185384840.17922899</v>
      </c>
      <c r="BD29" s="219">
        <v>185905809.568744</v>
      </c>
      <c r="BE29" s="219">
        <v>186383710.03919101</v>
      </c>
      <c r="BF29" s="219">
        <v>185305425.35833901</v>
      </c>
      <c r="BG29" s="219">
        <v>184693419.847767</v>
      </c>
      <c r="BH29" s="219">
        <v>184623997.60684901</v>
      </c>
      <c r="BI29" s="219">
        <v>182992230.44903699</v>
      </c>
      <c r="BJ29" s="219">
        <v>180827752.70074901</v>
      </c>
      <c r="BK29" s="219">
        <v>178390042.41012099</v>
      </c>
      <c r="BL29" s="219">
        <v>176319214.837713</v>
      </c>
      <c r="BM29" s="219">
        <v>174430974.867899</v>
      </c>
      <c r="BN29" s="219">
        <v>174430974.867899</v>
      </c>
      <c r="BO29" s="219">
        <v>175253547.669633</v>
      </c>
      <c r="BP29" s="219">
        <v>176083606.55173501</v>
      </c>
      <c r="BQ29" s="219">
        <v>177668538.53370699</v>
      </c>
      <c r="BR29" s="219">
        <v>179617735.04729599</v>
      </c>
      <c r="BS29" s="219">
        <v>181876735.75225201</v>
      </c>
      <c r="BT29" s="219">
        <v>182681424.927214</v>
      </c>
      <c r="BU29" s="219">
        <v>183884330.71647501</v>
      </c>
      <c r="BV29" s="219">
        <v>183785527.701592</v>
      </c>
      <c r="BW29" s="219">
        <v>185846038.79242</v>
      </c>
      <c r="BX29" s="219">
        <v>191839508.23624599</v>
      </c>
      <c r="BY29" s="219">
        <v>197739357.14026999</v>
      </c>
      <c r="BZ29" s="219">
        <v>193802970.57059199</v>
      </c>
      <c r="CA29" s="219">
        <v>193802970.57059199</v>
      </c>
      <c r="CB29" s="219">
        <v>194780502.62333301</v>
      </c>
      <c r="CC29" s="219">
        <v>196110420.001472</v>
      </c>
      <c r="CD29" s="219">
        <v>198154368.45654401</v>
      </c>
      <c r="CE29" s="219">
        <v>199779004.784987</v>
      </c>
      <c r="CF29" s="219">
        <v>201011086.02416199</v>
      </c>
      <c r="CG29" s="219">
        <v>200738942.39025</v>
      </c>
      <c r="CH29" s="219">
        <v>201595183.57025501</v>
      </c>
      <c r="CI29" s="219">
        <v>202861107.04186201</v>
      </c>
      <c r="CJ29" s="219">
        <v>205584107.098097</v>
      </c>
      <c r="CK29" s="219">
        <v>207956647.14853999</v>
      </c>
      <c r="CL29" s="219">
        <v>209574594.71490699</v>
      </c>
      <c r="CM29" s="219">
        <v>200757193.14934301</v>
      </c>
      <c r="CN29" s="219">
        <v>200757193.14934301</v>
      </c>
      <c r="CP29" s="250">
        <f>+CA29-BN29</f>
        <v>19371995.702692986</v>
      </c>
      <c r="CQ29" s="250">
        <f t="shared" ref="CQ29:CQ66" si="0">+CN29-CA29</f>
        <v>6954222.5787510276</v>
      </c>
    </row>
    <row r="30" spans="1:95" x14ac:dyDescent="0.2">
      <c r="A30" s="224" t="s">
        <v>804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19">
        <v>4660607.77461538</v>
      </c>
      <c r="AC30" s="219">
        <v>5381383.7284615301</v>
      </c>
      <c r="AD30" s="219">
        <v>6126465.7000000002</v>
      </c>
      <c r="AE30" s="219">
        <v>6880106.2699999996</v>
      </c>
      <c r="AF30" s="219">
        <v>7706963.4269230701</v>
      </c>
      <c r="AG30" s="219">
        <v>8521310.2384615391</v>
      </c>
      <c r="AH30" s="219">
        <v>9263945.3979488797</v>
      </c>
      <c r="AI30" s="219">
        <v>10179105.508974601</v>
      </c>
      <c r="AJ30" s="219">
        <v>11181765.4200004</v>
      </c>
      <c r="AK30" s="219">
        <v>12174990.1610133</v>
      </c>
      <c r="AL30" s="219">
        <v>13167354.1104878</v>
      </c>
      <c r="AM30" s="219">
        <v>14027196.061124999</v>
      </c>
      <c r="AN30" s="219">
        <v>14027196.061124999</v>
      </c>
      <c r="AO30" s="219">
        <v>15021071.8817623</v>
      </c>
      <c r="AP30" s="219">
        <v>15378587.610861</v>
      </c>
      <c r="AQ30" s="219">
        <v>15801375.1961137</v>
      </c>
      <c r="AR30" s="219">
        <v>16213522.4121355</v>
      </c>
      <c r="AS30" s="219">
        <v>16718815.672772801</v>
      </c>
      <c r="AT30" s="219">
        <v>17176831.1641513</v>
      </c>
      <c r="AU30" s="219">
        <v>17637922.4424529</v>
      </c>
      <c r="AV30" s="219">
        <v>18192788.3635749</v>
      </c>
      <c r="AW30" s="219">
        <v>18741119.8423892</v>
      </c>
      <c r="AX30" s="219">
        <v>19306814.038126498</v>
      </c>
      <c r="AY30" s="219">
        <v>19911801.3869537</v>
      </c>
      <c r="AZ30" s="219">
        <v>19910052.168447498</v>
      </c>
      <c r="BA30" s="219">
        <v>19910052.168447498</v>
      </c>
      <c r="BB30" s="219">
        <v>20668447.901807699</v>
      </c>
      <c r="BC30" s="219">
        <v>21521634.476385299</v>
      </c>
      <c r="BD30" s="219">
        <v>22510935.074299499</v>
      </c>
      <c r="BE30" s="219">
        <v>23247560.713760201</v>
      </c>
      <c r="BF30" s="219">
        <v>23251128.777328901</v>
      </c>
      <c r="BG30" s="219">
        <v>22850675.612683501</v>
      </c>
      <c r="BH30" s="219">
        <v>22728006.702053901</v>
      </c>
      <c r="BI30" s="219">
        <v>22794211.9174142</v>
      </c>
      <c r="BJ30" s="219">
        <v>23010845.229697399</v>
      </c>
      <c r="BK30" s="219">
        <v>23402751.6309058</v>
      </c>
      <c r="BL30" s="219">
        <v>24027349.622993901</v>
      </c>
      <c r="BM30" s="219">
        <v>23477341.629522402</v>
      </c>
      <c r="BN30" s="219">
        <v>23477341.629522402</v>
      </c>
      <c r="BO30" s="219">
        <v>23612301.026306901</v>
      </c>
      <c r="BP30" s="219">
        <v>23289141.960295599</v>
      </c>
      <c r="BQ30" s="219">
        <v>22622973.9631496</v>
      </c>
      <c r="BR30" s="219">
        <v>21715225.434815899</v>
      </c>
      <c r="BS30" s="219">
        <v>20851284.949754499</v>
      </c>
      <c r="BT30" s="219">
        <v>20747997.527529899</v>
      </c>
      <c r="BU30" s="219">
        <v>21101074.972510699</v>
      </c>
      <c r="BV30" s="219">
        <v>21353802.289696399</v>
      </c>
      <c r="BW30" s="219">
        <v>21506116.124855399</v>
      </c>
      <c r="BX30" s="219">
        <v>21559446.1550976</v>
      </c>
      <c r="BY30" s="219">
        <v>21525170.6019044</v>
      </c>
      <c r="BZ30" s="219">
        <v>20684336.232313499</v>
      </c>
      <c r="CA30" s="219">
        <v>20684336.232313499</v>
      </c>
      <c r="CB30" s="219">
        <v>21296204.472863499</v>
      </c>
      <c r="CC30" s="219">
        <v>22029510.834666699</v>
      </c>
      <c r="CD30" s="219">
        <v>22937206.985620499</v>
      </c>
      <c r="CE30" s="219">
        <v>24066219.479667701</v>
      </c>
      <c r="CF30" s="219">
        <v>25485157.5913748</v>
      </c>
      <c r="CG30" s="219">
        <v>27118313.5590887</v>
      </c>
      <c r="CH30" s="219">
        <v>28854358.167985901</v>
      </c>
      <c r="CI30" s="219">
        <v>30721364.877600901</v>
      </c>
      <c r="CJ30" s="219">
        <v>32622854.586639501</v>
      </c>
      <c r="CK30" s="219">
        <v>34102490.900329702</v>
      </c>
      <c r="CL30" s="219">
        <v>35704573.806362897</v>
      </c>
      <c r="CM30" s="219">
        <v>35743210.3498061</v>
      </c>
      <c r="CN30" s="219">
        <v>35743210.3498061</v>
      </c>
      <c r="CP30" s="250">
        <f t="shared" ref="CP30:CP66" si="1">+CA30-BN30</f>
        <v>-2793005.397208903</v>
      </c>
      <c r="CQ30" s="250">
        <f t="shared" si="0"/>
        <v>15058874.117492601</v>
      </c>
    </row>
    <row r="31" spans="1:95" x14ac:dyDescent="0.2">
      <c r="A31" s="224" t="s">
        <v>805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19">
        <v>16478603.9746153</v>
      </c>
      <c r="AC31" s="219">
        <v>16698469.439999999</v>
      </c>
      <c r="AD31" s="219">
        <v>17134194.418461502</v>
      </c>
      <c r="AE31" s="219">
        <v>17882678.103076901</v>
      </c>
      <c r="AF31" s="219">
        <v>18444234.935384601</v>
      </c>
      <c r="AG31" s="219">
        <v>18587052.420000002</v>
      </c>
      <c r="AH31" s="219">
        <v>18344217.756923001</v>
      </c>
      <c r="AI31" s="219">
        <v>18609829.59</v>
      </c>
      <c r="AJ31" s="219">
        <v>18616267.607692301</v>
      </c>
      <c r="AK31" s="219">
        <v>18352234.770769201</v>
      </c>
      <c r="AL31" s="219">
        <v>17957880.59</v>
      </c>
      <c r="AM31" s="219">
        <v>16900254.791538399</v>
      </c>
      <c r="AN31" s="219">
        <v>16900254.791538399</v>
      </c>
      <c r="AO31" s="219">
        <v>15427018.7992307</v>
      </c>
      <c r="AP31" s="219">
        <v>15428278.093846099</v>
      </c>
      <c r="AQ31" s="219">
        <v>15480475.4046153</v>
      </c>
      <c r="AR31" s="219">
        <v>15453500.537692299</v>
      </c>
      <c r="AS31" s="219">
        <v>15271177.5515384</v>
      </c>
      <c r="AT31" s="219">
        <v>15203797.780769199</v>
      </c>
      <c r="AU31" s="219">
        <v>14900159.0715384</v>
      </c>
      <c r="AV31" s="219">
        <v>14663216.0499999</v>
      </c>
      <c r="AW31" s="219">
        <v>14387929.8407692</v>
      </c>
      <c r="AX31" s="219">
        <v>14145649.5907692</v>
      </c>
      <c r="AY31" s="219">
        <v>14007615.022307601</v>
      </c>
      <c r="AZ31" s="219">
        <v>13766352.002307599</v>
      </c>
      <c r="BA31" s="219">
        <v>13766352.002307599</v>
      </c>
      <c r="BB31" s="219">
        <v>13818586.1982469</v>
      </c>
      <c r="BC31" s="219">
        <v>13912482.383977899</v>
      </c>
      <c r="BD31" s="219">
        <v>14042340.439545101</v>
      </c>
      <c r="BE31" s="219">
        <v>14077769.203152301</v>
      </c>
      <c r="BF31" s="219">
        <v>14035137.304730499</v>
      </c>
      <c r="BG31" s="219">
        <v>13992523.8376684</v>
      </c>
      <c r="BH31" s="219">
        <v>13971759.291864</v>
      </c>
      <c r="BI31" s="219">
        <v>14197152.6348064</v>
      </c>
      <c r="BJ31" s="219">
        <v>14460113.882385699</v>
      </c>
      <c r="BK31" s="219">
        <v>14759897.5642756</v>
      </c>
      <c r="BL31" s="219">
        <v>15097881.325303599</v>
      </c>
      <c r="BM31" s="219">
        <v>14954373.1157771</v>
      </c>
      <c r="BN31" s="219">
        <v>14954373.1157771</v>
      </c>
      <c r="BO31" s="219">
        <v>15036080.1546089</v>
      </c>
      <c r="BP31" s="219">
        <v>15147541.2708419</v>
      </c>
      <c r="BQ31" s="219">
        <v>15296304.772081999</v>
      </c>
      <c r="BR31" s="219">
        <v>15486311.126814</v>
      </c>
      <c r="BS31" s="219">
        <v>15759013.8671092</v>
      </c>
      <c r="BT31" s="219">
        <v>16120098.5891659</v>
      </c>
      <c r="BU31" s="219">
        <v>16509826.838974601</v>
      </c>
      <c r="BV31" s="219">
        <v>16880525.773815598</v>
      </c>
      <c r="BW31" s="219">
        <v>17274636.739170201</v>
      </c>
      <c r="BX31" s="219">
        <v>17602497.7934299</v>
      </c>
      <c r="BY31" s="219">
        <v>17335378.111241601</v>
      </c>
      <c r="BZ31" s="219">
        <v>16951663.051387001</v>
      </c>
      <c r="CA31" s="219">
        <v>16951663.051387001</v>
      </c>
      <c r="CB31" s="219">
        <v>17102795.3024722</v>
      </c>
      <c r="CC31" s="219">
        <v>17230202.078021899</v>
      </c>
      <c r="CD31" s="219">
        <v>17341333.458463401</v>
      </c>
      <c r="CE31" s="219">
        <v>17426954.507756099</v>
      </c>
      <c r="CF31" s="219">
        <v>17487392.269127201</v>
      </c>
      <c r="CG31" s="219">
        <v>17520923.047110599</v>
      </c>
      <c r="CH31" s="219">
        <v>17106816.887341101</v>
      </c>
      <c r="CI31" s="219">
        <v>16670350.3992119</v>
      </c>
      <c r="CJ31" s="219">
        <v>16259174.073674999</v>
      </c>
      <c r="CK31" s="219">
        <v>15824473.8543694</v>
      </c>
      <c r="CL31" s="219">
        <v>15386355.435565799</v>
      </c>
      <c r="CM31" s="219">
        <v>15345938.5941459</v>
      </c>
      <c r="CN31" s="219">
        <v>15345938.5941459</v>
      </c>
      <c r="CP31" s="250">
        <f t="shared" si="1"/>
        <v>1997289.9356099013</v>
      </c>
      <c r="CQ31" s="250">
        <f t="shared" si="0"/>
        <v>-1605724.4572411012</v>
      </c>
    </row>
    <row r="32" spans="1:95" x14ac:dyDescent="0.2">
      <c r="A32" s="224" t="s">
        <v>806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19">
        <v>143481.538461538</v>
      </c>
      <c r="AC32" s="219">
        <v>286963.07692307601</v>
      </c>
      <c r="AD32" s="219">
        <v>430444.61538461503</v>
      </c>
      <c r="AE32" s="219">
        <v>573926.15384615306</v>
      </c>
      <c r="AF32" s="219">
        <v>717407.69230769202</v>
      </c>
      <c r="AG32" s="219">
        <v>860889.23076923005</v>
      </c>
      <c r="AH32" s="219">
        <v>1004370.7692307601</v>
      </c>
      <c r="AI32" s="219">
        <v>1147852.3076923001</v>
      </c>
      <c r="AJ32" s="219">
        <v>1291333.84615384</v>
      </c>
      <c r="AK32" s="219">
        <v>1434815.3846153801</v>
      </c>
      <c r="AL32" s="219">
        <v>1578296.92307692</v>
      </c>
      <c r="AM32" s="219">
        <v>1721778.4615384601</v>
      </c>
      <c r="AN32" s="219">
        <v>1721778.4615384601</v>
      </c>
      <c r="AO32" s="219">
        <v>1865259.99999999</v>
      </c>
      <c r="AP32" s="219">
        <v>1865259.99999999</v>
      </c>
      <c r="AQ32" s="219">
        <v>1865259.99999999</v>
      </c>
      <c r="AR32" s="219">
        <v>1865259.99999999</v>
      </c>
      <c r="AS32" s="219">
        <v>1865259.99999999</v>
      </c>
      <c r="AT32" s="219">
        <v>1865259.99999999</v>
      </c>
      <c r="AU32" s="219">
        <v>1865259.99999999</v>
      </c>
      <c r="AV32" s="219">
        <v>1865259.99999999</v>
      </c>
      <c r="AW32" s="219">
        <v>1865259.99999999</v>
      </c>
      <c r="AX32" s="219">
        <v>1865259.99999999</v>
      </c>
      <c r="AY32" s="219">
        <v>1865259.99999999</v>
      </c>
      <c r="AZ32" s="219">
        <v>1865259.99999999</v>
      </c>
      <c r="BA32" s="219">
        <v>1865259.99999999</v>
      </c>
      <c r="BB32" s="219">
        <v>1865259.99999999</v>
      </c>
      <c r="BC32" s="219">
        <v>1865259.99999999</v>
      </c>
      <c r="BD32" s="219">
        <v>1865259.99999999</v>
      </c>
      <c r="BE32" s="219">
        <v>1865259.99999999</v>
      </c>
      <c r="BF32" s="219">
        <v>1865259.99999999</v>
      </c>
      <c r="BG32" s="219">
        <v>1865259.99999999</v>
      </c>
      <c r="BH32" s="219">
        <v>1865259.99999999</v>
      </c>
      <c r="BI32" s="219">
        <v>1865259.99999999</v>
      </c>
      <c r="BJ32" s="219">
        <v>1865259.99999999</v>
      </c>
      <c r="BK32" s="219">
        <v>1865259.99999999</v>
      </c>
      <c r="BL32" s="219">
        <v>1865259.99999999</v>
      </c>
      <c r="BM32" s="219">
        <v>1865259.99999999</v>
      </c>
      <c r="BN32" s="219">
        <v>1865259.99999999</v>
      </c>
      <c r="BO32" s="219">
        <v>1865259.99999999</v>
      </c>
      <c r="BP32" s="219">
        <v>1865259.99999999</v>
      </c>
      <c r="BQ32" s="219">
        <v>1865259.99999999</v>
      </c>
      <c r="BR32" s="219">
        <v>1865259.99999999</v>
      </c>
      <c r="BS32" s="219">
        <v>1865259.99999999</v>
      </c>
      <c r="BT32" s="219">
        <v>1865259.99999999</v>
      </c>
      <c r="BU32" s="219">
        <v>1865259.99999999</v>
      </c>
      <c r="BV32" s="219">
        <v>1865259.99999999</v>
      </c>
      <c r="BW32" s="219">
        <v>1865259.99999999</v>
      </c>
      <c r="BX32" s="219">
        <v>1865259.99999999</v>
      </c>
      <c r="BY32" s="219">
        <v>1865259.99999999</v>
      </c>
      <c r="BZ32" s="219">
        <v>1865259.99999999</v>
      </c>
      <c r="CA32" s="219">
        <v>1865259.99999999</v>
      </c>
      <c r="CB32" s="219">
        <v>1865259.99999999</v>
      </c>
      <c r="CC32" s="219">
        <v>1865259.99999999</v>
      </c>
      <c r="CD32" s="219">
        <v>1865259.99999999</v>
      </c>
      <c r="CE32" s="219">
        <v>1865259.99999999</v>
      </c>
      <c r="CF32" s="219">
        <v>1865259.99999999</v>
      </c>
      <c r="CG32" s="219">
        <v>1865259.99999999</v>
      </c>
      <c r="CH32" s="219">
        <v>1865259.99999999</v>
      </c>
      <c r="CI32" s="219">
        <v>1865259.99999999</v>
      </c>
      <c r="CJ32" s="219">
        <v>1865259.99999999</v>
      </c>
      <c r="CK32" s="219">
        <v>1865259.99999999</v>
      </c>
      <c r="CL32" s="219">
        <v>1865259.99999999</v>
      </c>
      <c r="CM32" s="219">
        <v>1865259.99999999</v>
      </c>
      <c r="CN32" s="219">
        <v>1865259.99999999</v>
      </c>
      <c r="CP32" s="250">
        <f t="shared" si="1"/>
        <v>0</v>
      </c>
      <c r="CQ32" s="250">
        <f t="shared" si="0"/>
        <v>0</v>
      </c>
    </row>
    <row r="33" spans="1:95" x14ac:dyDescent="0.2">
      <c r="A33" s="224" t="s">
        <v>807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19">
        <v>344483641.171538</v>
      </c>
      <c r="AC33" s="219">
        <v>314577462.47615302</v>
      </c>
      <c r="AD33" s="219">
        <v>282763322.56461501</v>
      </c>
      <c r="AE33" s="219">
        <v>248860958.408461</v>
      </c>
      <c r="AF33" s="219">
        <v>212581519.49923</v>
      </c>
      <c r="AG33" s="219">
        <v>174280008.74307701</v>
      </c>
      <c r="AH33" s="219">
        <v>153459806.50615299</v>
      </c>
      <c r="AI33" s="219">
        <v>130657116.594615</v>
      </c>
      <c r="AJ33" s="219">
        <v>110298235.69923</v>
      </c>
      <c r="AK33" s="219">
        <v>88952410.949230701</v>
      </c>
      <c r="AL33" s="219">
        <v>63683449.637692198</v>
      </c>
      <c r="AM33" s="219">
        <v>33799354.229230702</v>
      </c>
      <c r="AN33" s="219">
        <v>33799354.229230702</v>
      </c>
      <c r="AO33" s="219">
        <v>1333638.2115384601</v>
      </c>
      <c r="AP33" s="219">
        <v>1317666.2307692301</v>
      </c>
      <c r="AQ33" s="219">
        <v>1301694.25</v>
      </c>
      <c r="AR33" s="219">
        <v>1301694.25</v>
      </c>
      <c r="AS33" s="219">
        <v>1301694.25</v>
      </c>
      <c r="AT33" s="219">
        <v>1301694.25</v>
      </c>
      <c r="AU33" s="219">
        <v>1301694.25</v>
      </c>
      <c r="AV33" s="219">
        <v>1301694.25</v>
      </c>
      <c r="AW33" s="219">
        <v>1301694.25</v>
      </c>
      <c r="AX33" s="219">
        <v>1301694.25</v>
      </c>
      <c r="AY33" s="219">
        <v>1301694.25</v>
      </c>
      <c r="AZ33" s="219">
        <v>1285722.2692307599</v>
      </c>
      <c r="BA33" s="219">
        <v>1285722.2692307599</v>
      </c>
      <c r="BB33" s="219">
        <v>1271743.14583333</v>
      </c>
      <c r="BC33" s="219">
        <v>1259756.8798076899</v>
      </c>
      <c r="BD33" s="219">
        <v>1249763.47115384</v>
      </c>
      <c r="BE33" s="219">
        <v>1241762.9198717901</v>
      </c>
      <c r="BF33" s="219">
        <v>1235755.2259615301</v>
      </c>
      <c r="BG33" s="219">
        <v>1231740.38942307</v>
      </c>
      <c r="BH33" s="219">
        <v>1229718.41025641</v>
      </c>
      <c r="BI33" s="219">
        <v>1229689.2884615301</v>
      </c>
      <c r="BJ33" s="219">
        <v>1231653.0240384601</v>
      </c>
      <c r="BK33" s="219">
        <v>1235609.61698717</v>
      </c>
      <c r="BL33" s="219">
        <v>1241559.0673076899</v>
      </c>
      <c r="BM33" s="219">
        <v>1225587.0865384601</v>
      </c>
      <c r="BN33" s="219">
        <v>1225587.0865384601</v>
      </c>
      <c r="BO33" s="219">
        <v>1228241.8028846099</v>
      </c>
      <c r="BP33" s="219">
        <v>1231558.3782051201</v>
      </c>
      <c r="BQ33" s="219">
        <v>1235536.81249999</v>
      </c>
      <c r="BR33" s="219">
        <v>1240177.1057692301</v>
      </c>
      <c r="BS33" s="219">
        <v>1245479.25801282</v>
      </c>
      <c r="BT33" s="219">
        <v>1251443.2692307599</v>
      </c>
      <c r="BU33" s="219">
        <v>1258069.13942307</v>
      </c>
      <c r="BV33" s="219">
        <v>1265356.86858974</v>
      </c>
      <c r="BW33" s="219">
        <v>1273306.4567307599</v>
      </c>
      <c r="BX33" s="219">
        <v>1281917.90384615</v>
      </c>
      <c r="BY33" s="219">
        <v>1291191.20993589</v>
      </c>
      <c r="BZ33" s="219">
        <v>1269269.77884615</v>
      </c>
      <c r="CA33" s="219">
        <v>1269269.77884615</v>
      </c>
      <c r="CB33" s="219">
        <v>1271924.4951923001</v>
      </c>
      <c r="CC33" s="219">
        <v>1274579.2115384601</v>
      </c>
      <c r="CD33" s="219">
        <v>1277233.9278846099</v>
      </c>
      <c r="CE33" s="219">
        <v>1279888.6442307599</v>
      </c>
      <c r="CF33" s="219">
        <v>1282543.36057692</v>
      </c>
      <c r="CG33" s="219">
        <v>1285198.07692307</v>
      </c>
      <c r="CH33" s="219">
        <v>1287852.7932692301</v>
      </c>
      <c r="CI33" s="219">
        <v>1290507.5096153801</v>
      </c>
      <c r="CJ33" s="219">
        <v>1293162.2259615301</v>
      </c>
      <c r="CK33" s="219">
        <v>1295816.9423076899</v>
      </c>
      <c r="CL33" s="219">
        <v>1298471.65865384</v>
      </c>
      <c r="CM33" s="219">
        <v>1269269.77884615</v>
      </c>
      <c r="CN33" s="219">
        <v>1269269.77884615</v>
      </c>
      <c r="CP33" s="250">
        <f t="shared" si="1"/>
        <v>43682.692307689926</v>
      </c>
      <c r="CQ33" s="250">
        <f t="shared" si="0"/>
        <v>0</v>
      </c>
    </row>
    <row r="34" spans="1:95" x14ac:dyDescent="0.2">
      <c r="A34" s="224" t="s">
        <v>808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19">
        <v>35259260.666046001</v>
      </c>
      <c r="AC34" s="219">
        <v>65704713.4793282</v>
      </c>
      <c r="AD34" s="219">
        <v>84022141.847899303</v>
      </c>
      <c r="AE34" s="219">
        <v>97139603.498202205</v>
      </c>
      <c r="AF34" s="219">
        <v>112738812.45619699</v>
      </c>
      <c r="AG34" s="219">
        <v>130837337.64655399</v>
      </c>
      <c r="AH34" s="219">
        <v>151394816.52282399</v>
      </c>
      <c r="AI34" s="219">
        <v>174432331.068097</v>
      </c>
      <c r="AJ34" s="219">
        <v>199949930.01745</v>
      </c>
      <c r="AK34" s="219">
        <v>227947614.07523501</v>
      </c>
      <c r="AL34" s="219">
        <v>258425383.95314899</v>
      </c>
      <c r="AM34" s="219">
        <v>291383240.37032598</v>
      </c>
      <c r="AN34" s="219">
        <v>291383240.37032598</v>
      </c>
      <c r="AO34" s="219">
        <v>309596651.85568798</v>
      </c>
      <c r="AP34" s="219">
        <v>294862859.06747597</v>
      </c>
      <c r="AQ34" s="219">
        <v>287289745.50998902</v>
      </c>
      <c r="AR34" s="219">
        <v>294110875.61887199</v>
      </c>
      <c r="AS34" s="219">
        <v>308442227.10369802</v>
      </c>
      <c r="AT34" s="219">
        <v>307523542.33833998</v>
      </c>
      <c r="AU34" s="219">
        <v>305996716.93469399</v>
      </c>
      <c r="AV34" s="219">
        <v>303883780.75035399</v>
      </c>
      <c r="AW34" s="219">
        <v>301163702.985376</v>
      </c>
      <c r="AX34" s="219">
        <v>297836438.08636701</v>
      </c>
      <c r="AY34" s="219">
        <v>293901988.56383502</v>
      </c>
      <c r="AZ34" s="219">
        <v>289360356.95452601</v>
      </c>
      <c r="BA34" s="219">
        <v>289360356.95452601</v>
      </c>
      <c r="BB34" s="219">
        <v>286183646.964338</v>
      </c>
      <c r="BC34" s="219">
        <v>301596393.18341601</v>
      </c>
      <c r="BD34" s="219">
        <v>303989328.20781702</v>
      </c>
      <c r="BE34" s="219">
        <v>307559665.87662297</v>
      </c>
      <c r="BF34" s="219">
        <v>312388061.56250399</v>
      </c>
      <c r="BG34" s="219">
        <v>318430483.07904202</v>
      </c>
      <c r="BH34" s="219">
        <v>340765477.30962998</v>
      </c>
      <c r="BI34" s="219">
        <v>364733583.03497601</v>
      </c>
      <c r="BJ34" s="219">
        <v>390353136.29566503</v>
      </c>
      <c r="BK34" s="219">
        <v>417624089.29516703</v>
      </c>
      <c r="BL34" s="219">
        <v>446546442.273727</v>
      </c>
      <c r="BM34" s="219">
        <v>441943733.93569899</v>
      </c>
      <c r="BN34" s="219">
        <v>441943733.93569899</v>
      </c>
      <c r="BO34" s="219">
        <v>438399039.11073703</v>
      </c>
      <c r="BP34" s="219">
        <v>433940256.69378299</v>
      </c>
      <c r="BQ34" s="219">
        <v>428567386.91983902</v>
      </c>
      <c r="BR34" s="219">
        <v>436833199.25715899</v>
      </c>
      <c r="BS34" s="219">
        <v>444505668.30470598</v>
      </c>
      <c r="BT34" s="219">
        <v>425151217.38193601</v>
      </c>
      <c r="BU34" s="219">
        <v>403734891.605748</v>
      </c>
      <c r="BV34" s="219">
        <v>380256691.223849</v>
      </c>
      <c r="BW34" s="219">
        <v>354716616.48658299</v>
      </c>
      <c r="BX34" s="219">
        <v>327114667.64696503</v>
      </c>
      <c r="BY34" s="219">
        <v>297450844.96071202</v>
      </c>
      <c r="BZ34" s="219">
        <v>265725148.68628001</v>
      </c>
      <c r="CA34" s="219">
        <v>265725148.68628001</v>
      </c>
      <c r="CB34" s="219">
        <v>268425716.795286</v>
      </c>
      <c r="CC34" s="219">
        <v>270969474.74343801</v>
      </c>
      <c r="CD34" s="219">
        <v>273356422.78087598</v>
      </c>
      <c r="CE34" s="219">
        <v>275586561.16037899</v>
      </c>
      <c r="CF34" s="219">
        <v>277659890.13739598</v>
      </c>
      <c r="CG34" s="219">
        <v>253250371.50854</v>
      </c>
      <c r="CH34" s="219">
        <v>253655063.227011</v>
      </c>
      <c r="CI34" s="219">
        <v>253908920.68467599</v>
      </c>
      <c r="CJ34" s="219">
        <v>254011944.148004</v>
      </c>
      <c r="CK34" s="219">
        <v>253964133.88630599</v>
      </c>
      <c r="CL34" s="219">
        <v>253765490.17177001</v>
      </c>
      <c r="CM34" s="219">
        <v>253416013.27949801</v>
      </c>
      <c r="CN34" s="219">
        <v>253416013.27949801</v>
      </c>
      <c r="CP34" s="250">
        <f t="shared" si="1"/>
        <v>-176218585.24941897</v>
      </c>
      <c r="CQ34" s="250">
        <f t="shared" si="0"/>
        <v>-12309135.406782001</v>
      </c>
    </row>
    <row r="35" spans="1:95" x14ac:dyDescent="0.2">
      <c r="A35" s="224" t="s">
        <v>809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19">
        <v>0</v>
      </c>
      <c r="AC35" s="219">
        <v>0</v>
      </c>
      <c r="AD35" s="219">
        <v>0</v>
      </c>
      <c r="AE35" s="219">
        <v>0</v>
      </c>
      <c r="AF35" s="219">
        <v>0</v>
      </c>
      <c r="AG35" s="219">
        <v>0</v>
      </c>
      <c r="AH35" s="219">
        <v>0</v>
      </c>
      <c r="AI35" s="219">
        <v>0</v>
      </c>
      <c r="AJ35" s="219">
        <v>0</v>
      </c>
      <c r="AK35" s="219">
        <v>0</v>
      </c>
      <c r="AL35" s="219">
        <v>0</v>
      </c>
      <c r="AM35" s="219">
        <v>0</v>
      </c>
      <c r="AN35" s="219">
        <v>0</v>
      </c>
      <c r="AO35" s="219">
        <v>0</v>
      </c>
      <c r="AP35" s="219">
        <v>0</v>
      </c>
      <c r="AQ35" s="219">
        <v>0</v>
      </c>
      <c r="AR35" s="219">
        <v>0</v>
      </c>
      <c r="AS35" s="219">
        <v>0</v>
      </c>
      <c r="AT35" s="219">
        <v>0</v>
      </c>
      <c r="AU35" s="219">
        <v>0</v>
      </c>
      <c r="AV35" s="219">
        <v>0</v>
      </c>
      <c r="AW35" s="219">
        <v>0</v>
      </c>
      <c r="AX35" s="219">
        <v>0</v>
      </c>
      <c r="AY35" s="219">
        <v>0</v>
      </c>
      <c r="AZ35" s="219">
        <v>0</v>
      </c>
      <c r="BA35" s="219">
        <v>0</v>
      </c>
      <c r="BB35" s="219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219">
        <v>0</v>
      </c>
      <c r="BM35" s="219">
        <v>0</v>
      </c>
      <c r="BN35" s="219">
        <v>0</v>
      </c>
      <c r="BO35" s="219">
        <v>0</v>
      </c>
      <c r="BP35" s="219">
        <v>0</v>
      </c>
      <c r="BQ35" s="219">
        <v>0</v>
      </c>
      <c r="BR35" s="219">
        <v>0</v>
      </c>
      <c r="BS35" s="219">
        <v>0</v>
      </c>
      <c r="BT35" s="219">
        <v>0</v>
      </c>
      <c r="BU35" s="219">
        <v>0</v>
      </c>
      <c r="BV35" s="219">
        <v>0</v>
      </c>
      <c r="BW35" s="219">
        <v>0</v>
      </c>
      <c r="BX35" s="219">
        <v>0</v>
      </c>
      <c r="BY35" s="219">
        <v>0</v>
      </c>
      <c r="BZ35" s="219">
        <v>0</v>
      </c>
      <c r="CA35" s="219">
        <v>0</v>
      </c>
      <c r="CB35" s="219">
        <v>0</v>
      </c>
      <c r="CC35" s="219">
        <v>0</v>
      </c>
      <c r="CD35" s="219">
        <v>0</v>
      </c>
      <c r="CE35" s="219">
        <v>0</v>
      </c>
      <c r="CF35" s="219">
        <v>0</v>
      </c>
      <c r="CG35" s="219">
        <v>0</v>
      </c>
      <c r="CH35" s="219">
        <v>0</v>
      </c>
      <c r="CI35" s="219">
        <v>0</v>
      </c>
      <c r="CJ35" s="219">
        <v>0</v>
      </c>
      <c r="CK35" s="219">
        <v>0</v>
      </c>
      <c r="CL35" s="219">
        <v>0</v>
      </c>
      <c r="CM35" s="219">
        <v>0</v>
      </c>
      <c r="CN35" s="219">
        <v>0</v>
      </c>
      <c r="CP35" s="250">
        <f t="shared" si="1"/>
        <v>0</v>
      </c>
      <c r="CQ35" s="250">
        <f t="shared" si="0"/>
        <v>0</v>
      </c>
    </row>
    <row r="36" spans="1:95" x14ac:dyDescent="0.2">
      <c r="A36" s="224" t="s">
        <v>810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19">
        <v>497790610.91670799</v>
      </c>
      <c r="AC36" s="219">
        <v>523439198.85863</v>
      </c>
      <c r="AD36" s="219">
        <v>537950418.870345</v>
      </c>
      <c r="AE36" s="219">
        <v>554607219.09435797</v>
      </c>
      <c r="AF36" s="219">
        <v>563433020.58246696</v>
      </c>
      <c r="AG36" s="219">
        <v>573118743.36074495</v>
      </c>
      <c r="AH36" s="219">
        <v>583419703.953179</v>
      </c>
      <c r="AI36" s="219">
        <v>594286847.17272401</v>
      </c>
      <c r="AJ36" s="219">
        <v>601820846.01862204</v>
      </c>
      <c r="AK36" s="219">
        <v>611179549.60686398</v>
      </c>
      <c r="AL36" s="219">
        <v>618077956.21460795</v>
      </c>
      <c r="AM36" s="219">
        <v>618675180.23649299</v>
      </c>
      <c r="AN36" s="219">
        <v>618675180.23649299</v>
      </c>
      <c r="AO36" s="219">
        <v>623929519.54039097</v>
      </c>
      <c r="AP36" s="219">
        <v>609926084.05370402</v>
      </c>
      <c r="AQ36" s="219">
        <v>588921305.32714796</v>
      </c>
      <c r="AR36" s="219">
        <v>580182598.36824405</v>
      </c>
      <c r="AS36" s="219">
        <v>570455134.04114699</v>
      </c>
      <c r="AT36" s="219">
        <v>570371694.57509899</v>
      </c>
      <c r="AU36" s="219">
        <v>575924574.61660004</v>
      </c>
      <c r="AV36" s="219">
        <v>585799217.58035195</v>
      </c>
      <c r="AW36" s="219">
        <v>590805126.03019595</v>
      </c>
      <c r="AX36" s="219">
        <v>589488815.54586899</v>
      </c>
      <c r="AY36" s="219">
        <v>585792662.03667998</v>
      </c>
      <c r="AZ36" s="219">
        <v>565859319.78506696</v>
      </c>
      <c r="BA36" s="219">
        <v>565859319.78506696</v>
      </c>
      <c r="BB36" s="219">
        <v>547434896.57613599</v>
      </c>
      <c r="BC36" s="219">
        <v>529309124.01423699</v>
      </c>
      <c r="BD36" s="219">
        <v>518284277.954117</v>
      </c>
      <c r="BE36" s="219">
        <v>510673162.216968</v>
      </c>
      <c r="BF36" s="219">
        <v>502744395.044191</v>
      </c>
      <c r="BG36" s="219">
        <v>488809879.24551702</v>
      </c>
      <c r="BH36" s="219">
        <v>478411015.73417002</v>
      </c>
      <c r="BI36" s="219">
        <v>468403769.45705599</v>
      </c>
      <c r="BJ36" s="219">
        <v>450106537.44891298</v>
      </c>
      <c r="BK36" s="219">
        <v>437100608.19307101</v>
      </c>
      <c r="BL36" s="219">
        <v>434539854.748137</v>
      </c>
      <c r="BM36" s="219">
        <v>414570992.45163798</v>
      </c>
      <c r="BN36" s="219">
        <v>414570992.45163798</v>
      </c>
      <c r="BO36" s="219">
        <v>410600900.88011599</v>
      </c>
      <c r="BP36" s="219">
        <v>410092609.41362</v>
      </c>
      <c r="BQ36" s="219">
        <v>403826380.99309498</v>
      </c>
      <c r="BR36" s="219">
        <v>402508162.31533802</v>
      </c>
      <c r="BS36" s="219">
        <v>398880276.31347698</v>
      </c>
      <c r="BT36" s="219">
        <v>390683262.77195197</v>
      </c>
      <c r="BU36" s="219">
        <v>377832747.53561199</v>
      </c>
      <c r="BV36" s="219">
        <v>365857138.14812201</v>
      </c>
      <c r="BW36" s="219">
        <v>347982807.02329397</v>
      </c>
      <c r="BX36" s="219">
        <v>335359330.60044998</v>
      </c>
      <c r="BY36" s="219">
        <v>322038456.085684</v>
      </c>
      <c r="BZ36" s="219">
        <v>303578944.07270098</v>
      </c>
      <c r="CA36" s="219">
        <v>303578944.07270098</v>
      </c>
      <c r="CB36" s="219">
        <v>302780239.20912403</v>
      </c>
      <c r="CC36" s="219">
        <v>303260339.35622102</v>
      </c>
      <c r="CD36" s="219">
        <v>301185178.74463701</v>
      </c>
      <c r="CE36" s="219">
        <v>303098710.67384797</v>
      </c>
      <c r="CF36" s="219">
        <v>303729387.92340899</v>
      </c>
      <c r="CG36" s="219">
        <v>305603034.994564</v>
      </c>
      <c r="CH36" s="219">
        <v>300341741.10343498</v>
      </c>
      <c r="CI36" s="219">
        <v>305945517.52389598</v>
      </c>
      <c r="CJ36" s="219">
        <v>305357182.810004</v>
      </c>
      <c r="CK36" s="219">
        <v>305523448.53056902</v>
      </c>
      <c r="CL36" s="219">
        <v>306603368.21379298</v>
      </c>
      <c r="CM36" s="219">
        <v>305263175.269247</v>
      </c>
      <c r="CN36" s="219">
        <v>305263175.269247</v>
      </c>
      <c r="CP36" s="250">
        <f t="shared" si="1"/>
        <v>-110992048.37893701</v>
      </c>
      <c r="CQ36" s="250">
        <f t="shared" si="0"/>
        <v>1684231.1965460181</v>
      </c>
    </row>
    <row r="37" spans="1:95" x14ac:dyDescent="0.2">
      <c r="A37" s="224" t="s">
        <v>811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19">
        <v>4146.5999438461504</v>
      </c>
      <c r="AC37" s="219">
        <v>12439.799831538399</v>
      </c>
      <c r="AD37" s="219">
        <v>24879.5996630769</v>
      </c>
      <c r="AE37" s="219">
        <v>41465.999438461498</v>
      </c>
      <c r="AF37" s="219">
        <v>62198.999157692298</v>
      </c>
      <c r="AG37" s="219">
        <v>87078.598820769199</v>
      </c>
      <c r="AH37" s="219">
        <v>116104.798427692</v>
      </c>
      <c r="AI37" s="219">
        <v>149277.59797846101</v>
      </c>
      <c r="AJ37" s="219">
        <v>186596.99747307599</v>
      </c>
      <c r="AK37" s="219">
        <v>228062.99691153801</v>
      </c>
      <c r="AL37" s="219">
        <v>273675.59629384603</v>
      </c>
      <c r="AM37" s="219">
        <v>323434.79561999999</v>
      </c>
      <c r="AN37" s="219">
        <v>323434.79561999999</v>
      </c>
      <c r="AO37" s="219">
        <v>377340.59488999902</v>
      </c>
      <c r="AP37" s="219">
        <v>431246.39415999898</v>
      </c>
      <c r="AQ37" s="219">
        <v>485152.193429999</v>
      </c>
      <c r="AR37" s="219">
        <v>539057.99269999994</v>
      </c>
      <c r="AS37" s="219">
        <v>592963.79197000002</v>
      </c>
      <c r="AT37" s="219">
        <v>642722.99129615305</v>
      </c>
      <c r="AU37" s="219">
        <v>688335.59067846101</v>
      </c>
      <c r="AV37" s="219">
        <v>729801.59011692298</v>
      </c>
      <c r="AW37" s="219">
        <v>767120.98961153801</v>
      </c>
      <c r="AX37" s="219">
        <v>800293.78916230705</v>
      </c>
      <c r="AY37" s="219">
        <v>829319.98876922997</v>
      </c>
      <c r="AZ37" s="219">
        <v>854199.58843230701</v>
      </c>
      <c r="BA37" s="219">
        <v>854199.58843230701</v>
      </c>
      <c r="BB37" s="219">
        <v>874932.58815153805</v>
      </c>
      <c r="BC37" s="219">
        <v>891518.98792692297</v>
      </c>
      <c r="BD37" s="219">
        <v>903958.78775846097</v>
      </c>
      <c r="BE37" s="219">
        <v>912251.98764615296</v>
      </c>
      <c r="BF37" s="219">
        <v>916398.58758999896</v>
      </c>
      <c r="BG37" s="219">
        <v>916398.58758999896</v>
      </c>
      <c r="BH37" s="219">
        <v>916398.58758999896</v>
      </c>
      <c r="BI37" s="219">
        <v>916398.58758999896</v>
      </c>
      <c r="BJ37" s="219">
        <v>916398.58758999896</v>
      </c>
      <c r="BK37" s="219">
        <v>916398.58758999896</v>
      </c>
      <c r="BL37" s="219">
        <v>916398.58758999896</v>
      </c>
      <c r="BM37" s="219">
        <v>916398.58758999896</v>
      </c>
      <c r="BN37" s="219">
        <v>916398.58758999896</v>
      </c>
      <c r="BO37" s="219">
        <v>916398.58758999896</v>
      </c>
      <c r="BP37" s="219">
        <v>916398.58758999896</v>
      </c>
      <c r="BQ37" s="219">
        <v>916398.58758999896</v>
      </c>
      <c r="BR37" s="219">
        <v>916398.58758999896</v>
      </c>
      <c r="BS37" s="219">
        <v>916398.58758999896</v>
      </c>
      <c r="BT37" s="219">
        <v>916398.58758999896</v>
      </c>
      <c r="BU37" s="219">
        <v>916398.58758999896</v>
      </c>
      <c r="BV37" s="219">
        <v>916398.58758999896</v>
      </c>
      <c r="BW37" s="219">
        <v>916398.58758999896</v>
      </c>
      <c r="BX37" s="219">
        <v>916398.58758999896</v>
      </c>
      <c r="BY37" s="219">
        <v>916398.58758999896</v>
      </c>
      <c r="BZ37" s="219">
        <v>916398.58758999896</v>
      </c>
      <c r="CA37" s="219">
        <v>916398.58758999896</v>
      </c>
      <c r="CB37" s="219">
        <v>916398.58758999896</v>
      </c>
      <c r="CC37" s="219">
        <v>916398.58758999896</v>
      </c>
      <c r="CD37" s="219">
        <v>916398.58758999896</v>
      </c>
      <c r="CE37" s="219">
        <v>916398.58758999896</v>
      </c>
      <c r="CF37" s="219">
        <v>916398.58758999896</v>
      </c>
      <c r="CG37" s="219">
        <v>916398.58758999896</v>
      </c>
      <c r="CH37" s="219">
        <v>916398.58758999896</v>
      </c>
      <c r="CI37" s="219">
        <v>916398.58758999896</v>
      </c>
      <c r="CJ37" s="219">
        <v>916398.58758999896</v>
      </c>
      <c r="CK37" s="219">
        <v>916398.58758999896</v>
      </c>
      <c r="CL37" s="219">
        <v>916398.58758999896</v>
      </c>
      <c r="CM37" s="219">
        <v>916398.58758999896</v>
      </c>
      <c r="CN37" s="219">
        <v>916398.58758999896</v>
      </c>
      <c r="CP37" s="250">
        <f t="shared" si="1"/>
        <v>0</v>
      </c>
      <c r="CQ37" s="250">
        <f t="shared" si="0"/>
        <v>0</v>
      </c>
    </row>
    <row r="38" spans="1:95" x14ac:dyDescent="0.2">
      <c r="A38" s="224" t="s">
        <v>812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19">
        <v>328418531.77879798</v>
      </c>
      <c r="AC38" s="219">
        <v>343057264.37350899</v>
      </c>
      <c r="AD38" s="219">
        <v>353732600.98154497</v>
      </c>
      <c r="AE38" s="219">
        <v>367059860.69859898</v>
      </c>
      <c r="AF38" s="219">
        <v>383258289.80783498</v>
      </c>
      <c r="AG38" s="219">
        <v>400345032.92482698</v>
      </c>
      <c r="AH38" s="219">
        <v>418935348.77112597</v>
      </c>
      <c r="AI38" s="219">
        <v>440500279.94093198</v>
      </c>
      <c r="AJ38" s="219">
        <v>465334772.92675298</v>
      </c>
      <c r="AK38" s="219">
        <v>491237671.16987699</v>
      </c>
      <c r="AL38" s="219">
        <v>518661008.54201698</v>
      </c>
      <c r="AM38" s="219">
        <v>519938716.54188001</v>
      </c>
      <c r="AN38" s="219">
        <v>519938716.54188001</v>
      </c>
      <c r="AO38" s="219">
        <v>523664513.93591201</v>
      </c>
      <c r="AP38" s="219">
        <v>529945234.408687</v>
      </c>
      <c r="AQ38" s="219">
        <v>537569030.89947104</v>
      </c>
      <c r="AR38" s="219">
        <v>555245317.65902996</v>
      </c>
      <c r="AS38" s="219">
        <v>573917735.14323604</v>
      </c>
      <c r="AT38" s="219">
        <v>589606377.83967102</v>
      </c>
      <c r="AU38" s="219">
        <v>608417684.57651103</v>
      </c>
      <c r="AV38" s="219">
        <v>628243389.66154099</v>
      </c>
      <c r="AW38" s="219">
        <v>647929597.76808596</v>
      </c>
      <c r="AX38" s="219">
        <v>669599163.66465795</v>
      </c>
      <c r="AY38" s="219">
        <v>692525610.66507196</v>
      </c>
      <c r="AZ38" s="219">
        <v>676776546.10378003</v>
      </c>
      <c r="BA38" s="219">
        <v>676776546.10378003</v>
      </c>
      <c r="BB38" s="219">
        <v>690321678.82822895</v>
      </c>
      <c r="BC38" s="219">
        <v>704101773.87662899</v>
      </c>
      <c r="BD38" s="219">
        <v>717413352.55708897</v>
      </c>
      <c r="BE38" s="219">
        <v>731647999.64455497</v>
      </c>
      <c r="BF38" s="219">
        <v>746289143.79464197</v>
      </c>
      <c r="BG38" s="219">
        <v>756994598.71773505</v>
      </c>
      <c r="BH38" s="219">
        <v>771953830.66297197</v>
      </c>
      <c r="BI38" s="219">
        <v>787059929.11997402</v>
      </c>
      <c r="BJ38" s="219">
        <v>793635052.73162603</v>
      </c>
      <c r="BK38" s="219">
        <v>801259332.51226401</v>
      </c>
      <c r="BL38" s="219">
        <v>809083631.45975006</v>
      </c>
      <c r="BM38" s="219">
        <v>758516394.06812203</v>
      </c>
      <c r="BN38" s="219">
        <v>758516394.06812203</v>
      </c>
      <c r="BO38" s="219">
        <v>747747344.81185603</v>
      </c>
      <c r="BP38" s="219">
        <v>737025304.42827404</v>
      </c>
      <c r="BQ38" s="219">
        <v>725166348.425125</v>
      </c>
      <c r="BR38" s="219">
        <v>714054613.06129801</v>
      </c>
      <c r="BS38" s="219">
        <v>702769129.11860394</v>
      </c>
      <c r="BT38" s="219">
        <v>686674192.80369997</v>
      </c>
      <c r="BU38" s="219">
        <v>674631797.80176497</v>
      </c>
      <c r="BV38" s="219">
        <v>662479037.72955406</v>
      </c>
      <c r="BW38" s="219">
        <v>648923341.59012997</v>
      </c>
      <c r="BX38" s="219">
        <v>644030822.36671102</v>
      </c>
      <c r="BY38" s="219">
        <v>639187778.06945801</v>
      </c>
      <c r="BZ38" s="219">
        <v>614463366.99228799</v>
      </c>
      <c r="CA38" s="219">
        <v>614463366.99228799</v>
      </c>
      <c r="CB38" s="219">
        <v>647789240.04980302</v>
      </c>
      <c r="CC38" s="219">
        <v>680944881.70613503</v>
      </c>
      <c r="CD38" s="219">
        <v>712937028.26114595</v>
      </c>
      <c r="CE38" s="219">
        <v>745865577.48366499</v>
      </c>
      <c r="CF38" s="219">
        <v>778585018.26258397</v>
      </c>
      <c r="CG38" s="219">
        <v>805974548.21214902</v>
      </c>
      <c r="CH38" s="219">
        <v>837816771.11340499</v>
      </c>
      <c r="CI38" s="219">
        <v>869482357.53147495</v>
      </c>
      <c r="CJ38" s="219">
        <v>899734525.12956595</v>
      </c>
      <c r="CK38" s="219">
        <v>931176093.63549399</v>
      </c>
      <c r="CL38" s="219">
        <v>962420429.676314</v>
      </c>
      <c r="CM38" s="219">
        <v>981843934.00479496</v>
      </c>
      <c r="CN38" s="219">
        <v>981843934.00479496</v>
      </c>
      <c r="CP38" s="250">
        <f t="shared" si="1"/>
        <v>-144053027.07583404</v>
      </c>
      <c r="CQ38" s="250">
        <f t="shared" si="0"/>
        <v>367380567.01250696</v>
      </c>
    </row>
    <row r="39" spans="1:95" x14ac:dyDescent="0.2">
      <c r="A39" s="224" t="s">
        <v>813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19">
        <v>115507.69230769201</v>
      </c>
      <c r="AC39" s="219">
        <v>285502.30769230699</v>
      </c>
      <c r="AD39" s="219">
        <v>509983.84615384601</v>
      </c>
      <c r="AE39" s="219">
        <v>788952.30769230705</v>
      </c>
      <c r="AF39" s="219">
        <v>1122407.6923076899</v>
      </c>
      <c r="AG39" s="219">
        <v>1510350</v>
      </c>
      <c r="AH39" s="219">
        <v>1952779.2307692301</v>
      </c>
      <c r="AI39" s="219">
        <v>2449695.3846153799</v>
      </c>
      <c r="AJ39" s="219">
        <v>3001098.4615384601</v>
      </c>
      <c r="AK39" s="219">
        <v>3606988.4615384601</v>
      </c>
      <c r="AL39" s="219">
        <v>4267365.3846153803</v>
      </c>
      <c r="AM39" s="219">
        <v>4328386.1538461503</v>
      </c>
      <c r="AN39" s="219">
        <v>4328386.1538461503</v>
      </c>
      <c r="AO39" s="219">
        <v>4414406.9230769202</v>
      </c>
      <c r="AP39" s="219">
        <v>4409919.9999999898</v>
      </c>
      <c r="AQ39" s="219">
        <v>4375946.1538461503</v>
      </c>
      <c r="AR39" s="219">
        <v>4312485.3846153803</v>
      </c>
      <c r="AS39" s="219">
        <v>4219537.6923076902</v>
      </c>
      <c r="AT39" s="219">
        <v>4097103.07692307</v>
      </c>
      <c r="AU39" s="219">
        <v>3945181.5384615301</v>
      </c>
      <c r="AV39" s="219">
        <v>3763773.07692307</v>
      </c>
      <c r="AW39" s="219">
        <v>3552877.6923076902</v>
      </c>
      <c r="AX39" s="219">
        <v>3312495.3846153799</v>
      </c>
      <c r="AY39" s="219">
        <v>3042626.1538461498</v>
      </c>
      <c r="AZ39" s="219">
        <v>2743270</v>
      </c>
      <c r="BA39" s="219">
        <v>2743270</v>
      </c>
      <c r="BB39" s="219">
        <v>3093013.58974359</v>
      </c>
      <c r="BC39" s="219">
        <v>3467628.6978095998</v>
      </c>
      <c r="BD39" s="219">
        <v>3867373.01829457</v>
      </c>
      <c r="BE39" s="219">
        <v>4292507.1588423699</v>
      </c>
      <c r="BF39" s="219">
        <v>4743294.6761111701</v>
      </c>
      <c r="BG39" s="219">
        <v>4920002.1117328703</v>
      </c>
      <c r="BH39" s="219">
        <v>5122899.0287725003</v>
      </c>
      <c r="BI39" s="219">
        <v>5352258.04869565</v>
      </c>
      <c r="BJ39" s="219">
        <v>5608354.8888515299</v>
      </c>
      <c r="BK39" s="219">
        <v>5891468.4004800403</v>
      </c>
      <c r="BL39" s="219">
        <v>6201880.6072508199</v>
      </c>
      <c r="BM39" s="219">
        <v>6539876.7443427201</v>
      </c>
      <c r="BN39" s="219">
        <v>6539876.7443427201</v>
      </c>
      <c r="BO39" s="219">
        <v>7477683.5375548098</v>
      </c>
      <c r="BP39" s="219">
        <v>8992309.1898026094</v>
      </c>
      <c r="BQ39" s="219">
        <v>11086873.012211701</v>
      </c>
      <c r="BR39" s="219">
        <v>13764401.237978199</v>
      </c>
      <c r="BS39" s="219">
        <v>17027954.320940599</v>
      </c>
      <c r="BT39" s="219">
        <v>20880627.352915201</v>
      </c>
      <c r="BU39" s="219">
        <v>25625550.486836199</v>
      </c>
      <c r="BV39" s="219">
        <v>30965889.365791</v>
      </c>
      <c r="BW39" s="219">
        <v>36904845.5580424</v>
      </c>
      <c r="BX39" s="219">
        <v>43445656.998132199</v>
      </c>
      <c r="BY39" s="219">
        <v>50591598.434160396</v>
      </c>
      <c r="BZ39" s="219">
        <v>58345981.881337598</v>
      </c>
      <c r="CA39" s="219">
        <v>58345981.881337598</v>
      </c>
      <c r="CB39" s="219">
        <v>66754144.304696098</v>
      </c>
      <c r="CC39" s="219">
        <v>75247506.051116303</v>
      </c>
      <c r="CD39" s="219">
        <v>74319038.812156007</v>
      </c>
      <c r="CE39" s="219">
        <v>73075698.260104597</v>
      </c>
      <c r="CF39" s="219">
        <v>71515847.6967832</v>
      </c>
      <c r="CG39" s="219">
        <v>69637831.945908502</v>
      </c>
      <c r="CH39" s="219">
        <v>67439977.128162801</v>
      </c>
      <c r="CI39" s="219">
        <v>64920590.433139697</v>
      </c>
      <c r="CJ39" s="219">
        <v>62077959.888119601</v>
      </c>
      <c r="CK39" s="219">
        <v>58910354.123623297</v>
      </c>
      <c r="CL39" s="219">
        <v>55416022.135694899</v>
      </c>
      <c r="CM39" s="219">
        <v>51593193.044862598</v>
      </c>
      <c r="CN39" s="219">
        <v>51593193.044862598</v>
      </c>
      <c r="CP39" s="250">
        <f t="shared" si="1"/>
        <v>51806105.136994876</v>
      </c>
      <c r="CQ39" s="250">
        <f t="shared" si="0"/>
        <v>-6752788.8364749998</v>
      </c>
    </row>
    <row r="40" spans="1:95" x14ac:dyDescent="0.2">
      <c r="A40" s="224" t="s">
        <v>814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19">
        <v>116397168.482039</v>
      </c>
      <c r="AC40" s="219">
        <v>109140123.973221</v>
      </c>
      <c r="AD40" s="219">
        <v>99887506.628184602</v>
      </c>
      <c r="AE40" s="219">
        <v>91787858.296147093</v>
      </c>
      <c r="AF40" s="219">
        <v>84370256.946675599</v>
      </c>
      <c r="AG40" s="219">
        <v>75973829.6378759</v>
      </c>
      <c r="AH40" s="219">
        <v>68370404.800167799</v>
      </c>
      <c r="AI40" s="219">
        <v>61937527.495871603</v>
      </c>
      <c r="AJ40" s="219">
        <v>55888995.675154202</v>
      </c>
      <c r="AK40" s="219">
        <v>50395557.150943801</v>
      </c>
      <c r="AL40" s="219">
        <v>44699605.730368197</v>
      </c>
      <c r="AM40" s="219">
        <v>35491432.272241697</v>
      </c>
      <c r="AN40" s="219">
        <v>35491432.272241697</v>
      </c>
      <c r="AO40" s="219">
        <v>24997475.2905683</v>
      </c>
      <c r="AP40" s="219">
        <v>22557165.9674314</v>
      </c>
      <c r="AQ40" s="219">
        <v>19736099.062327899</v>
      </c>
      <c r="AR40" s="219">
        <v>19264994.104918599</v>
      </c>
      <c r="AS40" s="219">
        <v>18639686.1374164</v>
      </c>
      <c r="AT40" s="219">
        <v>17678538.916539099</v>
      </c>
      <c r="AU40" s="219">
        <v>17541065.468834799</v>
      </c>
      <c r="AV40" s="219">
        <v>17373082.0293453</v>
      </c>
      <c r="AW40" s="219">
        <v>16996559.387388501</v>
      </c>
      <c r="AX40" s="219">
        <v>17467802.709297799</v>
      </c>
      <c r="AY40" s="219">
        <v>18040317.636883501</v>
      </c>
      <c r="AZ40" s="219">
        <v>15610190.3995566</v>
      </c>
      <c r="BA40" s="219">
        <v>15610190.3995566</v>
      </c>
      <c r="BB40" s="219">
        <v>15861225.072175501</v>
      </c>
      <c r="BC40" s="219">
        <v>16146535.5290647</v>
      </c>
      <c r="BD40" s="219">
        <v>16129414.3523154</v>
      </c>
      <c r="BE40" s="219">
        <v>16358055.4941276</v>
      </c>
      <c r="BF40" s="219">
        <v>16654173.6766116</v>
      </c>
      <c r="BG40" s="219">
        <v>16604559.7459982</v>
      </c>
      <c r="BH40" s="219">
        <v>16788508.702858798</v>
      </c>
      <c r="BI40" s="219">
        <v>16906656.630710799</v>
      </c>
      <c r="BJ40" s="219">
        <v>16624943.749978101</v>
      </c>
      <c r="BK40" s="219">
        <v>16752279.3740068</v>
      </c>
      <c r="BL40" s="219">
        <v>16942486.413226001</v>
      </c>
      <c r="BM40" s="219">
        <v>14491906.3512238</v>
      </c>
      <c r="BN40" s="219">
        <v>14491906.3512238</v>
      </c>
      <c r="BO40" s="219">
        <v>14641737.2191015</v>
      </c>
      <c r="BP40" s="219">
        <v>14720745.6933218</v>
      </c>
      <c r="BQ40" s="219">
        <v>14307307.5784558</v>
      </c>
      <c r="BR40" s="219">
        <v>14181199.0496736</v>
      </c>
      <c r="BS40" s="219">
        <v>13984216.576406799</v>
      </c>
      <c r="BT40" s="219">
        <v>13330556.2032761</v>
      </c>
      <c r="BU40" s="219">
        <v>12994027.037696199</v>
      </c>
      <c r="BV40" s="219">
        <v>12554284.809550099</v>
      </c>
      <c r="BW40" s="219">
        <v>11658448.9299543</v>
      </c>
      <c r="BX40" s="219">
        <v>11230751.8959994</v>
      </c>
      <c r="BY40" s="219">
        <v>10674266.2049492</v>
      </c>
      <c r="BZ40" s="219">
        <v>8671880.2135091592</v>
      </c>
      <c r="CA40" s="219">
        <v>8671880.2135091592</v>
      </c>
      <c r="CB40" s="219">
        <v>8807265.8398879692</v>
      </c>
      <c r="CC40" s="219">
        <v>8903020.9733687509</v>
      </c>
      <c r="CD40" s="219">
        <v>8606541.2472775094</v>
      </c>
      <c r="CE40" s="219">
        <v>8668204.9810226001</v>
      </c>
      <c r="CF40" s="219">
        <v>8719396.7899886295</v>
      </c>
      <c r="CG40" s="219">
        <v>8383116.6741756098</v>
      </c>
      <c r="CH40" s="219">
        <v>8425823.0240910891</v>
      </c>
      <c r="CI40" s="219">
        <v>8431823.5320427399</v>
      </c>
      <c r="CJ40" s="219">
        <v>8070505.9613691904</v>
      </c>
      <c r="CK40" s="219">
        <v>8273589.8347920896</v>
      </c>
      <c r="CL40" s="219">
        <v>8458131.1563352793</v>
      </c>
      <c r="CM40" s="219">
        <v>7573182.9910946498</v>
      </c>
      <c r="CN40" s="219">
        <v>7573182.9910946498</v>
      </c>
      <c r="CP40" s="250">
        <f t="shared" si="1"/>
        <v>-5820026.1377146412</v>
      </c>
      <c r="CQ40" s="250">
        <f t="shared" si="0"/>
        <v>-1098697.2224145094</v>
      </c>
    </row>
    <row r="41" spans="1:95" x14ac:dyDescent="0.2">
      <c r="A41" s="224" t="s">
        <v>815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19">
        <v>47518767.742653802</v>
      </c>
      <c r="AC41" s="219">
        <v>48114234.495884597</v>
      </c>
      <c r="AD41" s="219">
        <v>48990067.918538399</v>
      </c>
      <c r="AE41" s="219">
        <v>49936146.969999999</v>
      </c>
      <c r="AF41" s="219">
        <v>50877824.173346102</v>
      </c>
      <c r="AG41" s="219">
        <v>51723771.300269201</v>
      </c>
      <c r="AH41" s="219">
        <v>52933258.776461497</v>
      </c>
      <c r="AI41" s="219">
        <v>54262679.253461502</v>
      </c>
      <c r="AJ41" s="219">
        <v>55600610.403884597</v>
      </c>
      <c r="AK41" s="219">
        <v>56953390.2460384</v>
      </c>
      <c r="AL41" s="219">
        <v>58197192.372999899</v>
      </c>
      <c r="AM41" s="219">
        <v>54397678.804061502</v>
      </c>
      <c r="AN41" s="219">
        <v>54397678.804061502</v>
      </c>
      <c r="AO41" s="219">
        <v>50592420.851533301</v>
      </c>
      <c r="AP41" s="219">
        <v>47754072.540223002</v>
      </c>
      <c r="AQ41" s="219">
        <v>45015384.292361498</v>
      </c>
      <c r="AR41" s="219">
        <v>42284345.314564101</v>
      </c>
      <c r="AS41" s="219">
        <v>39556773.376676902</v>
      </c>
      <c r="AT41" s="219">
        <v>36834585.699315302</v>
      </c>
      <c r="AU41" s="219">
        <v>34131928.087864101</v>
      </c>
      <c r="AV41" s="219">
        <v>31465426.988322999</v>
      </c>
      <c r="AW41" s="219">
        <v>28846083.582230698</v>
      </c>
      <c r="AX41" s="219">
        <v>26279351.385433301</v>
      </c>
      <c r="AY41" s="219">
        <v>23769996.1863923</v>
      </c>
      <c r="AZ41" s="219">
        <v>18790183.620573498</v>
      </c>
      <c r="BA41" s="219">
        <v>18790183.620573498</v>
      </c>
      <c r="BB41" s="219">
        <v>18851534.882867701</v>
      </c>
      <c r="BC41" s="219">
        <v>18811925.0654223</v>
      </c>
      <c r="BD41" s="219">
        <v>18687284.0390836</v>
      </c>
      <c r="BE41" s="219">
        <v>18405326.411346499</v>
      </c>
      <c r="BF41" s="219">
        <v>18032622.6807287</v>
      </c>
      <c r="BG41" s="219">
        <v>17580247.170377102</v>
      </c>
      <c r="BH41" s="219">
        <v>17098487.370408598</v>
      </c>
      <c r="BI41" s="219">
        <v>16539843.7601189</v>
      </c>
      <c r="BJ41" s="219">
        <v>15911457.7650085</v>
      </c>
      <c r="BK41" s="219">
        <v>15208600.4788088</v>
      </c>
      <c r="BL41" s="219">
        <v>14434797.2146434</v>
      </c>
      <c r="BM41" s="219">
        <v>12057874.756967301</v>
      </c>
      <c r="BN41" s="219">
        <v>12057874.756967301</v>
      </c>
      <c r="BO41" s="219">
        <v>12145490.401119299</v>
      </c>
      <c r="BP41" s="219">
        <v>12223902.2189928</v>
      </c>
      <c r="BQ41" s="219">
        <v>12297268.954703299</v>
      </c>
      <c r="BR41" s="219">
        <v>12362382.390239</v>
      </c>
      <c r="BS41" s="219">
        <v>12420489.052206701</v>
      </c>
      <c r="BT41" s="219">
        <v>12468824.876289999</v>
      </c>
      <c r="BU41" s="219">
        <v>12539209.659607301</v>
      </c>
      <c r="BV41" s="219">
        <v>12563419.9530911</v>
      </c>
      <c r="BW41" s="219">
        <v>12578060.566854401</v>
      </c>
      <c r="BX41" s="219">
        <v>12590817.681643199</v>
      </c>
      <c r="BY41" s="219">
        <v>12585812.110360401</v>
      </c>
      <c r="BZ41" s="219">
        <v>11167278.706091</v>
      </c>
      <c r="CA41" s="219">
        <v>11167278.706091</v>
      </c>
      <c r="CB41" s="219">
        <v>11236387.573101301</v>
      </c>
      <c r="CC41" s="219">
        <v>11272802.160783499</v>
      </c>
      <c r="CD41" s="219">
        <v>11269984.663803199</v>
      </c>
      <c r="CE41" s="219">
        <v>11224433.140026599</v>
      </c>
      <c r="CF41" s="219">
        <v>11139702.036119601</v>
      </c>
      <c r="CG41" s="219">
        <v>11022818.2537026</v>
      </c>
      <c r="CH41" s="219">
        <v>10876692.0598858</v>
      </c>
      <c r="CI41" s="219">
        <v>10732733.3950176</v>
      </c>
      <c r="CJ41" s="219">
        <v>10557215.454561699</v>
      </c>
      <c r="CK41" s="219">
        <v>10342674.271382799</v>
      </c>
      <c r="CL41" s="219">
        <v>10077952.940880399</v>
      </c>
      <c r="CM41" s="219">
        <v>8795019.4646105003</v>
      </c>
      <c r="CN41" s="219">
        <v>8795019.4646105003</v>
      </c>
      <c r="CP41" s="250">
        <f t="shared" si="1"/>
        <v>-890596.05087630078</v>
      </c>
      <c r="CQ41" s="250">
        <f t="shared" si="0"/>
        <v>-2372259.2414804995</v>
      </c>
    </row>
    <row r="42" spans="1:95" x14ac:dyDescent="0.2">
      <c r="A42" s="224" t="s">
        <v>816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19">
        <v>0</v>
      </c>
      <c r="AC42" s="219">
        <v>0</v>
      </c>
      <c r="AD42" s="219">
        <v>0</v>
      </c>
      <c r="AE42" s="219">
        <v>0</v>
      </c>
      <c r="AF42" s="219">
        <v>0</v>
      </c>
      <c r="AG42" s="219">
        <v>0</v>
      </c>
      <c r="AH42" s="219">
        <v>0</v>
      </c>
      <c r="AI42" s="219">
        <v>0</v>
      </c>
      <c r="AJ42" s="219">
        <v>0</v>
      </c>
      <c r="AK42" s="219">
        <v>0</v>
      </c>
      <c r="AL42" s="219">
        <v>0</v>
      </c>
      <c r="AM42" s="219">
        <v>0</v>
      </c>
      <c r="AN42" s="219">
        <v>0</v>
      </c>
      <c r="AO42" s="219">
        <v>0</v>
      </c>
      <c r="AP42" s="219">
        <v>0</v>
      </c>
      <c r="AQ42" s="219">
        <v>0</v>
      </c>
      <c r="AR42" s="219">
        <v>0</v>
      </c>
      <c r="AS42" s="219">
        <v>0</v>
      </c>
      <c r="AT42" s="219">
        <v>0</v>
      </c>
      <c r="AU42" s="219">
        <v>0</v>
      </c>
      <c r="AV42" s="219">
        <v>0</v>
      </c>
      <c r="AW42" s="219">
        <v>0</v>
      </c>
      <c r="AX42" s="219">
        <v>0</v>
      </c>
      <c r="AY42" s="219">
        <v>0</v>
      </c>
      <c r="AZ42" s="219">
        <v>0</v>
      </c>
      <c r="BA42" s="219">
        <v>0</v>
      </c>
      <c r="BB42" s="219">
        <v>0</v>
      </c>
      <c r="BC42" s="219">
        <v>0</v>
      </c>
      <c r="BD42" s="219">
        <v>0</v>
      </c>
      <c r="BE42" s="219">
        <v>0</v>
      </c>
      <c r="BF42" s="219">
        <v>0</v>
      </c>
      <c r="BG42" s="219">
        <v>0</v>
      </c>
      <c r="BH42" s="219">
        <v>0</v>
      </c>
      <c r="BI42" s="219">
        <v>0</v>
      </c>
      <c r="BJ42" s="219">
        <v>0</v>
      </c>
      <c r="BK42" s="219">
        <v>0</v>
      </c>
      <c r="BL42" s="219">
        <v>0</v>
      </c>
      <c r="BM42" s="219">
        <v>0</v>
      </c>
      <c r="BN42" s="219">
        <v>0</v>
      </c>
      <c r="BO42" s="219">
        <v>0</v>
      </c>
      <c r="BP42" s="219">
        <v>0</v>
      </c>
      <c r="BQ42" s="219">
        <v>0</v>
      </c>
      <c r="BR42" s="219">
        <v>0</v>
      </c>
      <c r="BS42" s="219">
        <v>0</v>
      </c>
      <c r="BT42" s="219">
        <v>0</v>
      </c>
      <c r="BU42" s="219">
        <v>0</v>
      </c>
      <c r="BV42" s="219">
        <v>0</v>
      </c>
      <c r="BW42" s="219">
        <v>0</v>
      </c>
      <c r="BX42" s="219">
        <v>0</v>
      </c>
      <c r="BY42" s="219">
        <v>0</v>
      </c>
      <c r="BZ42" s="219">
        <v>0</v>
      </c>
      <c r="CA42" s="219">
        <v>0</v>
      </c>
      <c r="CB42" s="219">
        <v>0</v>
      </c>
      <c r="CC42" s="219">
        <v>0</v>
      </c>
      <c r="CD42" s="219">
        <v>0</v>
      </c>
      <c r="CE42" s="219">
        <v>0</v>
      </c>
      <c r="CF42" s="219">
        <v>0</v>
      </c>
      <c r="CG42" s="219">
        <v>0</v>
      </c>
      <c r="CH42" s="219">
        <v>0</v>
      </c>
      <c r="CI42" s="219">
        <v>0</v>
      </c>
      <c r="CJ42" s="219">
        <v>0</v>
      </c>
      <c r="CK42" s="219">
        <v>0</v>
      </c>
      <c r="CL42" s="219">
        <v>0</v>
      </c>
      <c r="CM42" s="219">
        <v>0</v>
      </c>
      <c r="CN42" s="219">
        <v>0</v>
      </c>
      <c r="CP42" s="250">
        <f t="shared" si="1"/>
        <v>0</v>
      </c>
      <c r="CQ42" s="250">
        <f t="shared" si="0"/>
        <v>0</v>
      </c>
    </row>
    <row r="43" spans="1:95" x14ac:dyDescent="0.2">
      <c r="A43" s="224" t="s">
        <v>817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19">
        <v>946263.33333333302</v>
      </c>
      <c r="AC43" s="219">
        <v>2158013.84615384</v>
      </c>
      <c r="AD43" s="219">
        <v>3635251.5384615399</v>
      </c>
      <c r="AE43" s="219">
        <v>5377976.41025641</v>
      </c>
      <c r="AF43" s="219">
        <v>7386188.4615384601</v>
      </c>
      <c r="AG43" s="219">
        <v>9659887.6923076902</v>
      </c>
      <c r="AH43" s="219">
        <v>12199074.1025641</v>
      </c>
      <c r="AI43" s="219">
        <v>15003747.692307699</v>
      </c>
      <c r="AJ43" s="219">
        <v>18073908.461538401</v>
      </c>
      <c r="AK43" s="219">
        <v>21409556.410256401</v>
      </c>
      <c r="AL43" s="219">
        <v>25010691.538461499</v>
      </c>
      <c r="AM43" s="219">
        <v>28825310</v>
      </c>
      <c r="AN43" s="219">
        <v>28825310</v>
      </c>
      <c r="AO43" s="219">
        <v>32787364.3589743</v>
      </c>
      <c r="AP43" s="219">
        <v>35950591.282051302</v>
      </c>
      <c r="AQ43" s="219">
        <v>37156738.461538501</v>
      </c>
      <c r="AR43" s="219">
        <v>38244834.358974397</v>
      </c>
      <c r="AS43" s="219">
        <v>39214878.974358998</v>
      </c>
      <c r="AT43" s="219">
        <v>40066872.307692297</v>
      </c>
      <c r="AU43" s="219">
        <v>40800814.358974397</v>
      </c>
      <c r="AV43" s="219">
        <v>41416705.128205098</v>
      </c>
      <c r="AW43" s="219">
        <v>41914544.615384601</v>
      </c>
      <c r="AX43" s="219">
        <v>42294332.820512801</v>
      </c>
      <c r="AY43" s="219">
        <v>42556069.743589804</v>
      </c>
      <c r="AZ43" s="219">
        <v>39151832.307692297</v>
      </c>
      <c r="BA43" s="219">
        <v>39151832.307692297</v>
      </c>
      <c r="BB43" s="219">
        <v>35534111.538461499</v>
      </c>
      <c r="BC43" s="219">
        <v>31768954.871794902</v>
      </c>
      <c r="BD43" s="219">
        <v>27856362.307692301</v>
      </c>
      <c r="BE43" s="219">
        <v>25635362.307692301</v>
      </c>
      <c r="BF43" s="219">
        <v>23266926.410256401</v>
      </c>
      <c r="BG43" s="219">
        <v>20554156.923076902</v>
      </c>
      <c r="BH43" s="219">
        <v>17693951.538461499</v>
      </c>
      <c r="BI43" s="219">
        <v>14686310.2564102</v>
      </c>
      <c r="BJ43" s="219">
        <v>11531233.0769231</v>
      </c>
      <c r="BK43" s="219">
        <v>8228720.0000000102</v>
      </c>
      <c r="BL43" s="219">
        <v>4778771.0256410297</v>
      </c>
      <c r="BM43" s="219">
        <v>1181386.15384615</v>
      </c>
      <c r="BN43" s="219">
        <v>1181386.15384615</v>
      </c>
      <c r="BO43" s="219">
        <v>984488.46153846197</v>
      </c>
      <c r="BP43" s="219">
        <v>787590.76923076995</v>
      </c>
      <c r="BQ43" s="219">
        <v>590693.07692307699</v>
      </c>
      <c r="BR43" s="219">
        <v>393795.38461538497</v>
      </c>
      <c r="BS43" s="219">
        <v>196897.69230769199</v>
      </c>
      <c r="BT43" s="219">
        <v>0</v>
      </c>
      <c r="BU43" s="219">
        <v>0</v>
      </c>
      <c r="BV43" s="219">
        <v>0</v>
      </c>
      <c r="BW43" s="219">
        <v>0</v>
      </c>
      <c r="BX43" s="219">
        <v>0</v>
      </c>
      <c r="BY43" s="219">
        <v>0</v>
      </c>
      <c r="BZ43" s="219">
        <v>0</v>
      </c>
      <c r="CA43" s="219">
        <v>0</v>
      </c>
      <c r="CB43" s="219">
        <v>0</v>
      </c>
      <c r="CC43" s="219">
        <v>0</v>
      </c>
      <c r="CD43" s="219">
        <v>0</v>
      </c>
      <c r="CE43" s="219">
        <v>0</v>
      </c>
      <c r="CF43" s="219">
        <v>0</v>
      </c>
      <c r="CG43" s="219">
        <v>0</v>
      </c>
      <c r="CH43" s="219">
        <v>0</v>
      </c>
      <c r="CI43" s="219">
        <v>0</v>
      </c>
      <c r="CJ43" s="219">
        <v>0</v>
      </c>
      <c r="CK43" s="219">
        <v>0</v>
      </c>
      <c r="CL43" s="219">
        <v>0</v>
      </c>
      <c r="CM43" s="219">
        <v>0</v>
      </c>
      <c r="CN43" s="219">
        <v>0</v>
      </c>
      <c r="CP43" s="250">
        <f t="shared" si="1"/>
        <v>-1181386.15384615</v>
      </c>
      <c r="CQ43" s="250">
        <f t="shared" si="0"/>
        <v>0</v>
      </c>
    </row>
    <row r="44" spans="1:95" x14ac:dyDescent="0.2">
      <c r="A44" s="224" t="s">
        <v>818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19">
        <v>46795.436923076799</v>
      </c>
      <c r="AC44" s="219">
        <v>43806.6499999999</v>
      </c>
      <c r="AD44" s="219">
        <v>40727.192307692203</v>
      </c>
      <c r="AE44" s="219">
        <v>37530.819999999898</v>
      </c>
      <c r="AF44" s="219">
        <v>34200.896153845999</v>
      </c>
      <c r="AG44" s="219">
        <v>30560.0999999999</v>
      </c>
      <c r="AH44" s="219">
        <v>26645.882307692202</v>
      </c>
      <c r="AI44" s="219">
        <v>22617.219999999899</v>
      </c>
      <c r="AJ44" s="219">
        <v>18473.586153846099</v>
      </c>
      <c r="AK44" s="219">
        <v>14124.753846153801</v>
      </c>
      <c r="AL44" s="219">
        <v>9753.5353846153703</v>
      </c>
      <c r="AM44" s="219">
        <v>4978.7484615384301</v>
      </c>
      <c r="AN44" s="219">
        <v>4978.7484615384301</v>
      </c>
      <c r="AO44" s="219">
        <v>0</v>
      </c>
      <c r="AP44" s="219">
        <v>0</v>
      </c>
      <c r="AQ44" s="219">
        <v>0</v>
      </c>
      <c r="AR44" s="219">
        <v>0</v>
      </c>
      <c r="AS44" s="219">
        <v>0</v>
      </c>
      <c r="AT44" s="219">
        <v>0</v>
      </c>
      <c r="AU44" s="219">
        <v>0</v>
      </c>
      <c r="AV44" s="219">
        <v>0</v>
      </c>
      <c r="AW44" s="219">
        <v>0</v>
      </c>
      <c r="AX44" s="219">
        <v>0</v>
      </c>
      <c r="AY44" s="219">
        <v>0</v>
      </c>
      <c r="AZ44" s="219">
        <v>0</v>
      </c>
      <c r="BA44" s="219">
        <v>0</v>
      </c>
      <c r="BB44" s="219">
        <v>0</v>
      </c>
      <c r="BC44" s="219">
        <v>0</v>
      </c>
      <c r="BD44" s="219">
        <v>0</v>
      </c>
      <c r="BE44" s="219">
        <v>0</v>
      </c>
      <c r="BF44" s="219">
        <v>0</v>
      </c>
      <c r="BG44" s="219">
        <v>0</v>
      </c>
      <c r="BH44" s="219">
        <v>0</v>
      </c>
      <c r="BI44" s="219">
        <v>0</v>
      </c>
      <c r="BJ44" s="219">
        <v>0</v>
      </c>
      <c r="BK44" s="219">
        <v>0</v>
      </c>
      <c r="BL44" s="219">
        <v>0</v>
      </c>
      <c r="BM44" s="219">
        <v>0</v>
      </c>
      <c r="BN44" s="219">
        <v>0</v>
      </c>
      <c r="BO44" s="219">
        <v>0</v>
      </c>
      <c r="BP44" s="219">
        <v>0</v>
      </c>
      <c r="BQ44" s="219">
        <v>0</v>
      </c>
      <c r="BR44" s="219">
        <v>0</v>
      </c>
      <c r="BS44" s="219">
        <v>0</v>
      </c>
      <c r="BT44" s="219">
        <v>0</v>
      </c>
      <c r="BU44" s="219">
        <v>0</v>
      </c>
      <c r="BV44" s="219">
        <v>0</v>
      </c>
      <c r="BW44" s="219">
        <v>0</v>
      </c>
      <c r="BX44" s="219">
        <v>0</v>
      </c>
      <c r="BY44" s="219">
        <v>0</v>
      </c>
      <c r="BZ44" s="219">
        <v>0</v>
      </c>
      <c r="CA44" s="219">
        <v>0</v>
      </c>
      <c r="CB44" s="219">
        <v>0</v>
      </c>
      <c r="CC44" s="219">
        <v>0</v>
      </c>
      <c r="CD44" s="219">
        <v>0</v>
      </c>
      <c r="CE44" s="219">
        <v>0</v>
      </c>
      <c r="CF44" s="219">
        <v>0</v>
      </c>
      <c r="CG44" s="219">
        <v>0</v>
      </c>
      <c r="CH44" s="219">
        <v>0</v>
      </c>
      <c r="CI44" s="219">
        <v>0</v>
      </c>
      <c r="CJ44" s="219">
        <v>0</v>
      </c>
      <c r="CK44" s="219">
        <v>0</v>
      </c>
      <c r="CL44" s="219">
        <v>0</v>
      </c>
      <c r="CM44" s="219">
        <v>0</v>
      </c>
      <c r="CN44" s="219">
        <v>0</v>
      </c>
      <c r="CP44" s="250">
        <f t="shared" si="1"/>
        <v>0</v>
      </c>
      <c r="CQ44" s="250">
        <f t="shared" si="0"/>
        <v>0</v>
      </c>
    </row>
    <row r="45" spans="1:95" x14ac:dyDescent="0.2">
      <c r="A45" s="224" t="s">
        <v>819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19">
        <v>0</v>
      </c>
      <c r="AC45" s="219">
        <v>0</v>
      </c>
      <c r="AD45" s="219">
        <v>0</v>
      </c>
      <c r="AE45" s="219">
        <v>0</v>
      </c>
      <c r="AF45" s="219">
        <v>0</v>
      </c>
      <c r="AG45" s="219">
        <v>0</v>
      </c>
      <c r="AH45" s="219">
        <v>0</v>
      </c>
      <c r="AI45" s="219">
        <v>0</v>
      </c>
      <c r="AJ45" s="219">
        <v>0</v>
      </c>
      <c r="AK45" s="219">
        <v>0</v>
      </c>
      <c r="AL45" s="219">
        <v>0</v>
      </c>
      <c r="AM45" s="219">
        <v>0</v>
      </c>
      <c r="AN45" s="219">
        <v>0</v>
      </c>
      <c r="AO45" s="219">
        <v>0</v>
      </c>
      <c r="AP45" s="219">
        <v>0</v>
      </c>
      <c r="AQ45" s="219">
        <v>0</v>
      </c>
      <c r="AR45" s="219">
        <v>0</v>
      </c>
      <c r="AS45" s="219">
        <v>0</v>
      </c>
      <c r="AT45" s="219">
        <v>0</v>
      </c>
      <c r="AU45" s="219">
        <v>0</v>
      </c>
      <c r="AV45" s="219">
        <v>0</v>
      </c>
      <c r="AW45" s="219">
        <v>0</v>
      </c>
      <c r="AX45" s="219">
        <v>0</v>
      </c>
      <c r="AY45" s="219">
        <v>0</v>
      </c>
      <c r="AZ45" s="219">
        <v>0</v>
      </c>
      <c r="BA45" s="219">
        <v>0</v>
      </c>
      <c r="BB45" s="219">
        <v>0</v>
      </c>
      <c r="BC45" s="219">
        <v>0</v>
      </c>
      <c r="BD45" s="219">
        <v>0</v>
      </c>
      <c r="BE45" s="219">
        <v>0</v>
      </c>
      <c r="BF45" s="219">
        <v>0</v>
      </c>
      <c r="BG45" s="219">
        <v>0</v>
      </c>
      <c r="BH45" s="219">
        <v>0</v>
      </c>
      <c r="BI45" s="219">
        <v>0</v>
      </c>
      <c r="BJ45" s="219">
        <v>0</v>
      </c>
      <c r="BK45" s="219">
        <v>0</v>
      </c>
      <c r="BL45" s="219">
        <v>0</v>
      </c>
      <c r="BM45" s="219">
        <v>0</v>
      </c>
      <c r="BN45" s="219">
        <v>0</v>
      </c>
      <c r="BO45" s="219">
        <v>0</v>
      </c>
      <c r="BP45" s="219">
        <v>0</v>
      </c>
      <c r="BQ45" s="219">
        <v>0</v>
      </c>
      <c r="BR45" s="219">
        <v>0</v>
      </c>
      <c r="BS45" s="219">
        <v>0</v>
      </c>
      <c r="BT45" s="219">
        <v>0</v>
      </c>
      <c r="BU45" s="219">
        <v>0</v>
      </c>
      <c r="BV45" s="219">
        <v>0</v>
      </c>
      <c r="BW45" s="219">
        <v>0</v>
      </c>
      <c r="BX45" s="219">
        <v>0</v>
      </c>
      <c r="BY45" s="219">
        <v>0</v>
      </c>
      <c r="BZ45" s="219">
        <v>0</v>
      </c>
      <c r="CA45" s="219">
        <v>0</v>
      </c>
      <c r="CB45" s="219">
        <v>0</v>
      </c>
      <c r="CC45" s="219">
        <v>0</v>
      </c>
      <c r="CD45" s="219">
        <v>0</v>
      </c>
      <c r="CE45" s="219">
        <v>0</v>
      </c>
      <c r="CF45" s="219">
        <v>0</v>
      </c>
      <c r="CG45" s="219">
        <v>0</v>
      </c>
      <c r="CH45" s="219">
        <v>0</v>
      </c>
      <c r="CI45" s="219">
        <v>0</v>
      </c>
      <c r="CJ45" s="219">
        <v>0</v>
      </c>
      <c r="CK45" s="219">
        <v>0</v>
      </c>
      <c r="CL45" s="219">
        <v>0</v>
      </c>
      <c r="CM45" s="219">
        <v>0</v>
      </c>
      <c r="CN45" s="219">
        <v>0</v>
      </c>
      <c r="CP45" s="250">
        <f t="shared" si="1"/>
        <v>0</v>
      </c>
      <c r="CQ45" s="250">
        <f t="shared" si="0"/>
        <v>0</v>
      </c>
    </row>
    <row r="46" spans="1:95" x14ac:dyDescent="0.2">
      <c r="A46" s="223" t="s">
        <v>820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P46" s="250">
        <f t="shared" si="1"/>
        <v>0</v>
      </c>
      <c r="CQ46" s="250">
        <f t="shared" si="0"/>
        <v>0</v>
      </c>
    </row>
    <row r="47" spans="1:95" x14ac:dyDescent="0.2">
      <c r="A47" s="224" t="s">
        <v>821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19">
        <v>29198897.691882201</v>
      </c>
      <c r="AC47" s="219">
        <v>29242777.513877802</v>
      </c>
      <c r="AD47" s="219">
        <v>28987128.641838402</v>
      </c>
      <c r="AE47" s="219">
        <v>28579237.248743199</v>
      </c>
      <c r="AF47" s="219">
        <v>27884990.794350401</v>
      </c>
      <c r="AG47" s="219">
        <v>26727361.345557399</v>
      </c>
      <c r="AH47" s="219">
        <v>25173931.374610499</v>
      </c>
      <c r="AI47" s="219">
        <v>23766403.3718924</v>
      </c>
      <c r="AJ47" s="219">
        <v>21934274.804687802</v>
      </c>
      <c r="AK47" s="219">
        <v>20165250.0174907</v>
      </c>
      <c r="AL47" s="219">
        <v>19242055.949131399</v>
      </c>
      <c r="AM47" s="219">
        <v>18251654.458370801</v>
      </c>
      <c r="AN47" s="219">
        <v>18251654.458370801</v>
      </c>
      <c r="AO47" s="219">
        <v>17905269.999999899</v>
      </c>
      <c r="AP47" s="219">
        <v>17905269.999999899</v>
      </c>
      <c r="AQ47" s="219">
        <v>17905269.999999899</v>
      </c>
      <c r="AR47" s="219">
        <v>17905269.999999899</v>
      </c>
      <c r="AS47" s="219">
        <v>17905269.999999899</v>
      </c>
      <c r="AT47" s="219">
        <v>17905269.999999899</v>
      </c>
      <c r="AU47" s="219">
        <v>17905269.999999899</v>
      </c>
      <c r="AV47" s="219">
        <v>17905269.999999899</v>
      </c>
      <c r="AW47" s="219">
        <v>17905269.999999899</v>
      </c>
      <c r="AX47" s="219">
        <v>17905269.999999899</v>
      </c>
      <c r="AY47" s="219">
        <v>17905269.999999899</v>
      </c>
      <c r="AZ47" s="219">
        <v>17905269.999999899</v>
      </c>
      <c r="BA47" s="219">
        <v>17905269.999999899</v>
      </c>
      <c r="BB47" s="219">
        <v>17905269.999999899</v>
      </c>
      <c r="BC47" s="219">
        <v>17905269.999999899</v>
      </c>
      <c r="BD47" s="219">
        <v>17905269.999999899</v>
      </c>
      <c r="BE47" s="219">
        <v>17905269.999999899</v>
      </c>
      <c r="BF47" s="219">
        <v>17905269.999999899</v>
      </c>
      <c r="BG47" s="219">
        <v>17905269.999999899</v>
      </c>
      <c r="BH47" s="219">
        <v>17905269.999999899</v>
      </c>
      <c r="BI47" s="219">
        <v>17905269.999999899</v>
      </c>
      <c r="BJ47" s="219">
        <v>17905269.999999899</v>
      </c>
      <c r="BK47" s="219">
        <v>17905269.999999899</v>
      </c>
      <c r="BL47" s="219">
        <v>17905269.999999899</v>
      </c>
      <c r="BM47" s="219">
        <v>17905269.999999899</v>
      </c>
      <c r="BN47" s="219">
        <v>17905269.999999899</v>
      </c>
      <c r="BO47" s="219">
        <v>17905269.999999899</v>
      </c>
      <c r="BP47" s="219">
        <v>17905269.999999899</v>
      </c>
      <c r="BQ47" s="219">
        <v>17905269.999999899</v>
      </c>
      <c r="BR47" s="219">
        <v>17905269.999999899</v>
      </c>
      <c r="BS47" s="219">
        <v>17905269.999999899</v>
      </c>
      <c r="BT47" s="219">
        <v>17905269.999999899</v>
      </c>
      <c r="BU47" s="219">
        <v>17905269.999999899</v>
      </c>
      <c r="BV47" s="219">
        <v>17905269.999999899</v>
      </c>
      <c r="BW47" s="219">
        <v>17905269.999999899</v>
      </c>
      <c r="BX47" s="219">
        <v>17905269.999999899</v>
      </c>
      <c r="BY47" s="219">
        <v>17905269.999999899</v>
      </c>
      <c r="BZ47" s="219">
        <v>17905269.999999899</v>
      </c>
      <c r="CA47" s="219">
        <v>17905269.999999899</v>
      </c>
      <c r="CB47" s="219">
        <v>17905269.999999899</v>
      </c>
      <c r="CC47" s="219">
        <v>17905269.999999899</v>
      </c>
      <c r="CD47" s="219">
        <v>17905269.999999899</v>
      </c>
      <c r="CE47" s="219">
        <v>17905269.999999899</v>
      </c>
      <c r="CF47" s="219">
        <v>17905269.999999899</v>
      </c>
      <c r="CG47" s="219">
        <v>17905269.999999899</v>
      </c>
      <c r="CH47" s="219">
        <v>17905269.999999899</v>
      </c>
      <c r="CI47" s="219">
        <v>17905269.999999899</v>
      </c>
      <c r="CJ47" s="219">
        <v>17905269.999999899</v>
      </c>
      <c r="CK47" s="219">
        <v>17905269.999999899</v>
      </c>
      <c r="CL47" s="219">
        <v>17905269.999999899</v>
      </c>
      <c r="CM47" s="219">
        <v>17905269.999999899</v>
      </c>
      <c r="CN47" s="219">
        <v>17905269.999999899</v>
      </c>
      <c r="CP47" s="250">
        <f t="shared" si="1"/>
        <v>0</v>
      </c>
      <c r="CQ47" s="250">
        <f t="shared" si="0"/>
        <v>0</v>
      </c>
    </row>
    <row r="48" spans="1:95" x14ac:dyDescent="0.2">
      <c r="A48" s="224" t="s">
        <v>822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19">
        <v>84530131.539765701</v>
      </c>
      <c r="AC48" s="219">
        <v>90329462.531373799</v>
      </c>
      <c r="AD48" s="219">
        <v>98377498.459025905</v>
      </c>
      <c r="AE48" s="219">
        <v>108221177.294817</v>
      </c>
      <c r="AF48" s="219">
        <v>119639199.261638</v>
      </c>
      <c r="AG48" s="219">
        <v>132752809.239124</v>
      </c>
      <c r="AH48" s="219">
        <v>147224005.27658001</v>
      </c>
      <c r="AI48" s="219">
        <v>162962974.38181001</v>
      </c>
      <c r="AJ48" s="219">
        <v>180559517.78179699</v>
      </c>
      <c r="AK48" s="219">
        <v>198588035.30291301</v>
      </c>
      <c r="AL48" s="219">
        <v>217550183.624668</v>
      </c>
      <c r="AM48" s="219">
        <v>224603188.96869001</v>
      </c>
      <c r="AN48" s="219">
        <v>224603188.96869001</v>
      </c>
      <c r="AO48" s="219">
        <v>232086770.58089</v>
      </c>
      <c r="AP48" s="219">
        <v>250292858.657217</v>
      </c>
      <c r="AQ48" s="219">
        <v>269958692.85504103</v>
      </c>
      <c r="AR48" s="219">
        <v>290465655.90451699</v>
      </c>
      <c r="AS48" s="219">
        <v>311582547.71258301</v>
      </c>
      <c r="AT48" s="219">
        <v>333266859.757339</v>
      </c>
      <c r="AU48" s="219">
        <v>355479382.04737997</v>
      </c>
      <c r="AV48" s="219">
        <v>378231962.109079</v>
      </c>
      <c r="AW48" s="219">
        <v>401470387.210235</v>
      </c>
      <c r="AX48" s="219">
        <v>425278625.31685501</v>
      </c>
      <c r="AY48" s="219">
        <v>449714009.80763698</v>
      </c>
      <c r="AZ48" s="219">
        <v>446409270.99492502</v>
      </c>
      <c r="BA48" s="219">
        <v>446409270.99492502</v>
      </c>
      <c r="BB48" s="219">
        <v>457547612.87892902</v>
      </c>
      <c r="BC48" s="219">
        <v>469061322.67625397</v>
      </c>
      <c r="BD48" s="219">
        <v>481116647.05120099</v>
      </c>
      <c r="BE48" s="219">
        <v>493672925.174366</v>
      </c>
      <c r="BF48" s="219">
        <v>506703761.62365502</v>
      </c>
      <c r="BG48" s="219">
        <v>520179161.62028497</v>
      </c>
      <c r="BH48" s="219">
        <v>534138218.74932897</v>
      </c>
      <c r="BI48" s="219">
        <v>548477580.66184795</v>
      </c>
      <c r="BJ48" s="219">
        <v>555787616.57958603</v>
      </c>
      <c r="BK48" s="219">
        <v>563493549.02822495</v>
      </c>
      <c r="BL48" s="219">
        <v>571476141.51630604</v>
      </c>
      <c r="BM48" s="219">
        <v>533276874.11002201</v>
      </c>
      <c r="BN48" s="219">
        <v>533276874.11002201</v>
      </c>
      <c r="BO48" s="219">
        <v>523721365.499542</v>
      </c>
      <c r="BP48" s="219">
        <v>514122897.84488201</v>
      </c>
      <c r="BQ48" s="219">
        <v>504412008.400962</v>
      </c>
      <c r="BR48" s="219">
        <v>494428242.74084198</v>
      </c>
      <c r="BS48" s="219">
        <v>484234025.09787899</v>
      </c>
      <c r="BT48" s="219">
        <v>473863882.48985398</v>
      </c>
      <c r="BU48" s="219">
        <v>463335483.40412402</v>
      </c>
      <c r="BV48" s="219">
        <v>452642744.98597801</v>
      </c>
      <c r="BW48" s="219">
        <v>441884331.643453</v>
      </c>
      <c r="BX48" s="219">
        <v>438442971.24577498</v>
      </c>
      <c r="BY48" s="219">
        <v>434896095.60449302</v>
      </c>
      <c r="BZ48" s="219">
        <v>418160681.70163298</v>
      </c>
      <c r="CA48" s="219">
        <v>418160681.70163298</v>
      </c>
      <c r="CB48" s="219">
        <v>447651020.85072201</v>
      </c>
      <c r="CC48" s="219">
        <v>476932994.27596402</v>
      </c>
      <c r="CD48" s="219">
        <v>506016217.56638902</v>
      </c>
      <c r="CE48" s="219">
        <v>534891159.18866599</v>
      </c>
      <c r="CF48" s="219">
        <v>563557733.68900299</v>
      </c>
      <c r="CG48" s="219">
        <v>592012917.38710904</v>
      </c>
      <c r="CH48" s="219">
        <v>620259446.26440799</v>
      </c>
      <c r="CI48" s="219">
        <v>648297443.09872103</v>
      </c>
      <c r="CJ48" s="219">
        <v>676126595.33540702</v>
      </c>
      <c r="CK48" s="219">
        <v>703746894.10965002</v>
      </c>
      <c r="CL48" s="219">
        <v>731153506.43678498</v>
      </c>
      <c r="CM48" s="219">
        <v>758351680.86496401</v>
      </c>
      <c r="CN48" s="219">
        <v>758351680.86496401</v>
      </c>
      <c r="CP48" s="250">
        <f t="shared" si="1"/>
        <v>-115116192.40838903</v>
      </c>
      <c r="CQ48" s="250">
        <f t="shared" si="0"/>
        <v>340190999.16333103</v>
      </c>
    </row>
    <row r="49" spans="1:95" x14ac:dyDescent="0.2">
      <c r="A49" s="224" t="s">
        <v>823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19">
        <v>-29198897.691882201</v>
      </c>
      <c r="AC49" s="219">
        <v>-29242777.513877802</v>
      </c>
      <c r="AD49" s="219">
        <v>-28987128.641838402</v>
      </c>
      <c r="AE49" s="219">
        <v>-28579237.248743199</v>
      </c>
      <c r="AF49" s="219">
        <v>-27884990.794350401</v>
      </c>
      <c r="AG49" s="219">
        <v>-26727361.345557399</v>
      </c>
      <c r="AH49" s="219">
        <v>-25173931.374610499</v>
      </c>
      <c r="AI49" s="219">
        <v>-23766403.3718924</v>
      </c>
      <c r="AJ49" s="219">
        <v>-21934274.804687802</v>
      </c>
      <c r="AK49" s="219">
        <v>-20165250.0174907</v>
      </c>
      <c r="AL49" s="219">
        <v>-19242055.949131399</v>
      </c>
      <c r="AM49" s="219">
        <v>-18251654.458370801</v>
      </c>
      <c r="AN49" s="219">
        <v>-18251654.458370801</v>
      </c>
      <c r="AO49" s="219">
        <v>-17905269.999999899</v>
      </c>
      <c r="AP49" s="219">
        <v>-17905269.999999899</v>
      </c>
      <c r="AQ49" s="219">
        <v>-17905269.999999899</v>
      </c>
      <c r="AR49" s="219">
        <v>-17905269.999999899</v>
      </c>
      <c r="AS49" s="219">
        <v>-17905269.999999899</v>
      </c>
      <c r="AT49" s="219">
        <v>-17905269.999999899</v>
      </c>
      <c r="AU49" s="219">
        <v>-17905269.999999899</v>
      </c>
      <c r="AV49" s="219">
        <v>-17905269.999999899</v>
      </c>
      <c r="AW49" s="219">
        <v>-17905269.999999899</v>
      </c>
      <c r="AX49" s="219">
        <v>-17905269.999999899</v>
      </c>
      <c r="AY49" s="219">
        <v>-17905269.999999899</v>
      </c>
      <c r="AZ49" s="219">
        <v>-17905269.999999899</v>
      </c>
      <c r="BA49" s="219">
        <v>-17905269.999999899</v>
      </c>
      <c r="BB49" s="219">
        <v>-17905269.999999899</v>
      </c>
      <c r="BC49" s="219">
        <v>-17905269.999999899</v>
      </c>
      <c r="BD49" s="219">
        <v>-17905269.999999899</v>
      </c>
      <c r="BE49" s="219">
        <v>-17905269.999999899</v>
      </c>
      <c r="BF49" s="219">
        <v>-17905269.999999899</v>
      </c>
      <c r="BG49" s="219">
        <v>-17905269.999999899</v>
      </c>
      <c r="BH49" s="219">
        <v>-17905269.999999899</v>
      </c>
      <c r="BI49" s="219">
        <v>-17905269.999999899</v>
      </c>
      <c r="BJ49" s="219">
        <v>-17905269.999999899</v>
      </c>
      <c r="BK49" s="219">
        <v>-17905269.999999899</v>
      </c>
      <c r="BL49" s="219">
        <v>-17905269.999999899</v>
      </c>
      <c r="BM49" s="219">
        <v>-17905269.999999899</v>
      </c>
      <c r="BN49" s="219">
        <v>-17905269.999999899</v>
      </c>
      <c r="BO49" s="219">
        <v>-17905269.999999899</v>
      </c>
      <c r="BP49" s="219">
        <v>-17905269.999999899</v>
      </c>
      <c r="BQ49" s="219">
        <v>-17905269.999999899</v>
      </c>
      <c r="BR49" s="219">
        <v>-17905269.999999899</v>
      </c>
      <c r="BS49" s="219">
        <v>-17905269.999999899</v>
      </c>
      <c r="BT49" s="219">
        <v>-17905269.999999899</v>
      </c>
      <c r="BU49" s="219">
        <v>-17905269.999999899</v>
      </c>
      <c r="BV49" s="219">
        <v>-17905269.999999899</v>
      </c>
      <c r="BW49" s="219">
        <v>-17905269.999999899</v>
      </c>
      <c r="BX49" s="219">
        <v>-17905269.999999899</v>
      </c>
      <c r="BY49" s="219">
        <v>-17905269.999999899</v>
      </c>
      <c r="BZ49" s="219">
        <v>-17905269.999999899</v>
      </c>
      <c r="CA49" s="219">
        <v>-17905269.999999899</v>
      </c>
      <c r="CB49" s="219">
        <v>-17905269.999999899</v>
      </c>
      <c r="CC49" s="219">
        <v>-17905269.999999899</v>
      </c>
      <c r="CD49" s="219">
        <v>-17905269.999999899</v>
      </c>
      <c r="CE49" s="219">
        <v>-17905269.999999899</v>
      </c>
      <c r="CF49" s="219">
        <v>-17905269.999999899</v>
      </c>
      <c r="CG49" s="219">
        <v>-17905269.999999899</v>
      </c>
      <c r="CH49" s="219">
        <v>-17905269.999999899</v>
      </c>
      <c r="CI49" s="219">
        <v>-17905269.999999899</v>
      </c>
      <c r="CJ49" s="219">
        <v>-17905269.999999899</v>
      </c>
      <c r="CK49" s="219">
        <v>-17905269.999999899</v>
      </c>
      <c r="CL49" s="219">
        <v>-17905269.999999899</v>
      </c>
      <c r="CM49" s="219">
        <v>-17905269.999999899</v>
      </c>
      <c r="CN49" s="219">
        <v>-17905269.999999899</v>
      </c>
      <c r="CP49" s="250">
        <f t="shared" si="1"/>
        <v>0</v>
      </c>
      <c r="CQ49" s="250">
        <f t="shared" si="0"/>
        <v>0</v>
      </c>
    </row>
    <row r="50" spans="1:95" x14ac:dyDescent="0.2">
      <c r="A50" s="224" t="s">
        <v>824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19">
        <v>-84530131.539765701</v>
      </c>
      <c r="AC50" s="219">
        <v>-90329462.531373799</v>
      </c>
      <c r="AD50" s="219">
        <v>-98377498.459025905</v>
      </c>
      <c r="AE50" s="219">
        <v>-108221177.294817</v>
      </c>
      <c r="AF50" s="219">
        <v>-119639199.261638</v>
      </c>
      <c r="AG50" s="219">
        <v>-132752809.239124</v>
      </c>
      <c r="AH50" s="219">
        <v>-147224005.27658001</v>
      </c>
      <c r="AI50" s="219">
        <v>-162962974.38181001</v>
      </c>
      <c r="AJ50" s="219">
        <v>-180559517.78179699</v>
      </c>
      <c r="AK50" s="219">
        <v>-198588035.30291301</v>
      </c>
      <c r="AL50" s="219">
        <v>-217550183.624668</v>
      </c>
      <c r="AM50" s="219">
        <v>-224603188.96869001</v>
      </c>
      <c r="AN50" s="219">
        <v>-224603188.96869001</v>
      </c>
      <c r="AO50" s="219">
        <v>-232086770.58089</v>
      </c>
      <c r="AP50" s="219">
        <v>-250292858.657217</v>
      </c>
      <c r="AQ50" s="219">
        <v>-269958692.85504103</v>
      </c>
      <c r="AR50" s="219">
        <v>-290465655.90451699</v>
      </c>
      <c r="AS50" s="219">
        <v>-311582547.71258301</v>
      </c>
      <c r="AT50" s="219">
        <v>-333266859.757339</v>
      </c>
      <c r="AU50" s="219">
        <v>-355479382.04737997</v>
      </c>
      <c r="AV50" s="219">
        <v>-378231962.109079</v>
      </c>
      <c r="AW50" s="219">
        <v>-401470387.210235</v>
      </c>
      <c r="AX50" s="219">
        <v>-425278625.31685501</v>
      </c>
      <c r="AY50" s="219">
        <v>-449714009.80763698</v>
      </c>
      <c r="AZ50" s="219">
        <v>-446409270.99492502</v>
      </c>
      <c r="BA50" s="219">
        <v>-446409270.99492502</v>
      </c>
      <c r="BB50" s="219">
        <v>-457547612.87892902</v>
      </c>
      <c r="BC50" s="219">
        <v>-469061322.67625397</v>
      </c>
      <c r="BD50" s="219">
        <v>-481116647.05120099</v>
      </c>
      <c r="BE50" s="219">
        <v>-493672925.174366</v>
      </c>
      <c r="BF50" s="219">
        <v>-506703761.62365502</v>
      </c>
      <c r="BG50" s="219">
        <v>-520179161.62028497</v>
      </c>
      <c r="BH50" s="219">
        <v>-534138218.74932897</v>
      </c>
      <c r="BI50" s="219">
        <v>-548477580.66184795</v>
      </c>
      <c r="BJ50" s="219">
        <v>-555787616.57958603</v>
      </c>
      <c r="BK50" s="219">
        <v>-563493549.02822495</v>
      </c>
      <c r="BL50" s="219">
        <v>-571476141.51630604</v>
      </c>
      <c r="BM50" s="219">
        <v>-533276874.11002201</v>
      </c>
      <c r="BN50" s="219">
        <v>-533276874.11002201</v>
      </c>
      <c r="BO50" s="219">
        <v>-523721365.499542</v>
      </c>
      <c r="BP50" s="219">
        <v>-514122897.84488201</v>
      </c>
      <c r="BQ50" s="219">
        <v>-504412008.400962</v>
      </c>
      <c r="BR50" s="219">
        <v>-494428242.74084198</v>
      </c>
      <c r="BS50" s="219">
        <v>-484234025.09787899</v>
      </c>
      <c r="BT50" s="219">
        <v>-473863882.48985398</v>
      </c>
      <c r="BU50" s="219">
        <v>-463335483.40412402</v>
      </c>
      <c r="BV50" s="219">
        <v>-452642744.98597801</v>
      </c>
      <c r="BW50" s="219">
        <v>-441884331.643453</v>
      </c>
      <c r="BX50" s="219">
        <v>-438442971.24577498</v>
      </c>
      <c r="BY50" s="219">
        <v>-434896095.60449302</v>
      </c>
      <c r="BZ50" s="219">
        <v>-418160681.70163298</v>
      </c>
      <c r="CA50" s="219">
        <v>-418160681.70163298</v>
      </c>
      <c r="CB50" s="219">
        <v>-447651020.85072201</v>
      </c>
      <c r="CC50" s="219">
        <v>-476932994.27596402</v>
      </c>
      <c r="CD50" s="219">
        <v>-506016217.56638902</v>
      </c>
      <c r="CE50" s="219">
        <v>-534891159.18866599</v>
      </c>
      <c r="CF50" s="219">
        <v>-563557733.68900299</v>
      </c>
      <c r="CG50" s="219">
        <v>-592012917.38710904</v>
      </c>
      <c r="CH50" s="219">
        <v>-620259446.26440799</v>
      </c>
      <c r="CI50" s="219">
        <v>-648297443.09872103</v>
      </c>
      <c r="CJ50" s="219">
        <v>-676126595.33540702</v>
      </c>
      <c r="CK50" s="219">
        <v>-703746894.10965002</v>
      </c>
      <c r="CL50" s="219">
        <v>-731153506.43678498</v>
      </c>
      <c r="CM50" s="219">
        <v>-758351680.86496401</v>
      </c>
      <c r="CN50" s="219">
        <v>-758351680.86496401</v>
      </c>
      <c r="CP50" s="250">
        <f t="shared" si="1"/>
        <v>115116192.40838903</v>
      </c>
      <c r="CQ50" s="250">
        <f t="shared" si="0"/>
        <v>-340190999.16333103</v>
      </c>
    </row>
    <row r="51" spans="1:95" x14ac:dyDescent="0.2">
      <c r="A51" s="223" t="s">
        <v>825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219"/>
      <c r="CL51" s="219"/>
      <c r="CM51" s="219"/>
      <c r="CN51" s="219"/>
      <c r="CP51" s="250">
        <f t="shared" si="1"/>
        <v>0</v>
      </c>
      <c r="CQ51" s="250">
        <f t="shared" si="0"/>
        <v>0</v>
      </c>
    </row>
    <row r="52" spans="1:95" x14ac:dyDescent="0.2">
      <c r="A52" s="224" t="s">
        <v>826</v>
      </c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19">
        <v>-153.22695384615301</v>
      </c>
      <c r="AC52" s="219">
        <v>-306.45393846153797</v>
      </c>
      <c r="AD52" s="219">
        <v>-306.45393846153797</v>
      </c>
      <c r="AE52" s="219">
        <v>-306.45427692307601</v>
      </c>
      <c r="AF52" s="219">
        <v>11614.3619692307</v>
      </c>
      <c r="AG52" s="219">
        <v>11614.3619692307</v>
      </c>
      <c r="AH52" s="219">
        <v>15587.5731692307</v>
      </c>
      <c r="AI52" s="219">
        <v>19560.784030769199</v>
      </c>
      <c r="AJ52" s="219">
        <v>19560.784030769199</v>
      </c>
      <c r="AK52" s="219">
        <v>19560.783692307599</v>
      </c>
      <c r="AL52" s="219">
        <v>19560.783015384601</v>
      </c>
      <c r="AM52" s="219">
        <v>19560.783015384601</v>
      </c>
      <c r="AN52" s="219">
        <v>19560.783015384601</v>
      </c>
      <c r="AO52" s="219">
        <v>19560.783176923</v>
      </c>
      <c r="AP52" s="219">
        <v>19714.010453846098</v>
      </c>
      <c r="AQ52" s="219">
        <v>19867.2374384615</v>
      </c>
      <c r="AR52" s="219">
        <v>19867.237530769198</v>
      </c>
      <c r="AS52" s="219">
        <v>19867.238215384601</v>
      </c>
      <c r="AT52" s="219">
        <v>7946.4219692307697</v>
      </c>
      <c r="AU52" s="219">
        <v>7946.4220615384602</v>
      </c>
      <c r="AV52" s="219">
        <v>3973.21104615384</v>
      </c>
      <c r="AW52" s="219">
        <v>1.8461538461538401E-4</v>
      </c>
      <c r="AX52" s="219">
        <v>2.7692307692307597E-4</v>
      </c>
      <c r="AY52" s="219">
        <v>9.6153846153846105E-4</v>
      </c>
      <c r="AZ52" s="219">
        <v>1.63846153846153E-3</v>
      </c>
      <c r="BA52" s="219">
        <v>1.63846153846153E-3</v>
      </c>
      <c r="BB52" s="219">
        <v>191.639779487179</v>
      </c>
      <c r="BC52" s="219">
        <v>574.91589999999906</v>
      </c>
      <c r="BD52" s="219">
        <v>574.91557692307595</v>
      </c>
      <c r="BE52" s="219">
        <v>766.55371794871598</v>
      </c>
      <c r="BF52" s="219">
        <v>1149.8299076922999</v>
      </c>
      <c r="BG52" s="219">
        <v>1149.82956153846</v>
      </c>
      <c r="BH52" s="219">
        <v>1341.4677025640999</v>
      </c>
      <c r="BI52" s="219">
        <v>1724.74389230769</v>
      </c>
      <c r="BJ52" s="219">
        <v>1724.7437076922999</v>
      </c>
      <c r="BK52" s="219">
        <v>1916.3818487179401</v>
      </c>
      <c r="BL52" s="219">
        <v>2299.6580384615299</v>
      </c>
      <c r="BM52" s="219">
        <v>2299.65769230768</v>
      </c>
      <c r="BN52" s="219">
        <v>2299.65769230768</v>
      </c>
      <c r="BO52" s="219">
        <v>2491.2958333333299</v>
      </c>
      <c r="BP52" s="219">
        <v>2682.9339743589699</v>
      </c>
      <c r="BQ52" s="219">
        <v>2299.65769230768</v>
      </c>
      <c r="BR52" s="219">
        <v>2491.2958333333299</v>
      </c>
      <c r="BS52" s="219">
        <v>2682.9339743589699</v>
      </c>
      <c r="BT52" s="219">
        <v>2299.65769230768</v>
      </c>
      <c r="BU52" s="219">
        <v>2491.2958333333299</v>
      </c>
      <c r="BV52" s="219">
        <v>2682.9339743589699</v>
      </c>
      <c r="BW52" s="219">
        <v>2299.65769230768</v>
      </c>
      <c r="BX52" s="219">
        <v>2491.2958333333299</v>
      </c>
      <c r="BY52" s="219">
        <v>2682.9339743589699</v>
      </c>
      <c r="BZ52" s="219">
        <v>2299.65769230768</v>
      </c>
      <c r="CA52" s="219">
        <v>2299.65769230768</v>
      </c>
      <c r="CB52" s="219">
        <v>2491.2958333333299</v>
      </c>
      <c r="CC52" s="219">
        <v>2682.9339743589699</v>
      </c>
      <c r="CD52" s="219">
        <v>2299.65769230768</v>
      </c>
      <c r="CE52" s="219">
        <v>2491.2958333333299</v>
      </c>
      <c r="CF52" s="219">
        <v>2682.9339743589699</v>
      </c>
      <c r="CG52" s="219">
        <v>2299.65769230768</v>
      </c>
      <c r="CH52" s="219">
        <v>2491.2958333333299</v>
      </c>
      <c r="CI52" s="219">
        <v>2682.9339743589699</v>
      </c>
      <c r="CJ52" s="219">
        <v>2299.65769230768</v>
      </c>
      <c r="CK52" s="219">
        <v>2491.2958333333299</v>
      </c>
      <c r="CL52" s="219">
        <v>2682.9339743589699</v>
      </c>
      <c r="CM52" s="219">
        <v>2299.65769230768</v>
      </c>
      <c r="CN52" s="219">
        <v>2299.65769230768</v>
      </c>
      <c r="CP52" s="250">
        <f t="shared" si="1"/>
        <v>0</v>
      </c>
      <c r="CQ52" s="250">
        <f t="shared" si="0"/>
        <v>0</v>
      </c>
    </row>
    <row r="53" spans="1:95" x14ac:dyDescent="0.2">
      <c r="A53" s="224" t="s">
        <v>827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19">
        <v>0</v>
      </c>
      <c r="AC53" s="219">
        <v>0</v>
      </c>
      <c r="AD53" s="219">
        <v>0</v>
      </c>
      <c r="AE53" s="219">
        <v>0</v>
      </c>
      <c r="AF53" s="219">
        <v>0</v>
      </c>
      <c r="AG53" s="219">
        <v>0</v>
      </c>
      <c r="AH53" s="219">
        <v>0</v>
      </c>
      <c r="AI53" s="219">
        <v>0</v>
      </c>
      <c r="AJ53" s="219">
        <v>0</v>
      </c>
      <c r="AK53" s="219">
        <v>0</v>
      </c>
      <c r="AL53" s="219">
        <v>0</v>
      </c>
      <c r="AM53" s="219">
        <v>0</v>
      </c>
      <c r="AN53" s="219">
        <v>0</v>
      </c>
      <c r="AO53" s="219">
        <v>0</v>
      </c>
      <c r="AP53" s="219">
        <v>0</v>
      </c>
      <c r="AQ53" s="219">
        <v>0</v>
      </c>
      <c r="AR53" s="219">
        <v>0</v>
      </c>
      <c r="AS53" s="219">
        <v>0</v>
      </c>
      <c r="AT53" s="219">
        <v>0</v>
      </c>
      <c r="AU53" s="219">
        <v>0</v>
      </c>
      <c r="AV53" s="219">
        <v>0</v>
      </c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0</v>
      </c>
      <c r="BM53" s="219">
        <v>0</v>
      </c>
      <c r="BN53" s="219">
        <v>0</v>
      </c>
      <c r="BO53" s="219">
        <v>0</v>
      </c>
      <c r="BP53" s="219">
        <v>0</v>
      </c>
      <c r="BQ53" s="219">
        <v>0</v>
      </c>
      <c r="BR53" s="219">
        <v>0</v>
      </c>
      <c r="BS53" s="219">
        <v>0</v>
      </c>
      <c r="BT53" s="219">
        <v>0</v>
      </c>
      <c r="BU53" s="219">
        <v>0</v>
      </c>
      <c r="BV53" s="219">
        <v>0</v>
      </c>
      <c r="BW53" s="219">
        <v>0</v>
      </c>
      <c r="BX53" s="219">
        <v>0</v>
      </c>
      <c r="BY53" s="219">
        <v>0</v>
      </c>
      <c r="BZ53" s="219">
        <v>0</v>
      </c>
      <c r="CA53" s="219">
        <v>0</v>
      </c>
      <c r="CB53" s="219">
        <v>0</v>
      </c>
      <c r="CC53" s="219">
        <v>0</v>
      </c>
      <c r="CD53" s="219">
        <v>0</v>
      </c>
      <c r="CE53" s="219">
        <v>0</v>
      </c>
      <c r="CF53" s="219">
        <v>0</v>
      </c>
      <c r="CG53" s="219">
        <v>0</v>
      </c>
      <c r="CH53" s="219">
        <v>0</v>
      </c>
      <c r="CI53" s="219">
        <v>0</v>
      </c>
      <c r="CJ53" s="219">
        <v>0</v>
      </c>
      <c r="CK53" s="219">
        <v>0</v>
      </c>
      <c r="CL53" s="219">
        <v>0</v>
      </c>
      <c r="CM53" s="219">
        <v>0</v>
      </c>
      <c r="CN53" s="219">
        <v>0</v>
      </c>
      <c r="CP53" s="250">
        <f t="shared" si="1"/>
        <v>0</v>
      </c>
      <c r="CQ53" s="250">
        <f t="shared" si="0"/>
        <v>0</v>
      </c>
    </row>
    <row r="54" spans="1:95" x14ac:dyDescent="0.2">
      <c r="A54" s="224" t="s">
        <v>828</v>
      </c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19">
        <v>0</v>
      </c>
      <c r="AC54" s="219">
        <v>0</v>
      </c>
      <c r="AD54" s="219">
        <v>0</v>
      </c>
      <c r="AE54" s="219">
        <v>0</v>
      </c>
      <c r="AF54" s="219">
        <v>0</v>
      </c>
      <c r="AG54" s="219">
        <v>0</v>
      </c>
      <c r="AH54" s="219">
        <v>0</v>
      </c>
      <c r="AI54" s="219">
        <v>0</v>
      </c>
      <c r="AJ54" s="219">
        <v>0</v>
      </c>
      <c r="AK54" s="219">
        <v>0</v>
      </c>
      <c r="AL54" s="219">
        <v>0</v>
      </c>
      <c r="AM54" s="219">
        <v>0</v>
      </c>
      <c r="AN54" s="219">
        <v>0</v>
      </c>
      <c r="AO54" s="219">
        <v>0</v>
      </c>
      <c r="AP54" s="219">
        <v>0</v>
      </c>
      <c r="AQ54" s="219">
        <v>0</v>
      </c>
      <c r="AR54" s="219">
        <v>0</v>
      </c>
      <c r="AS54" s="219">
        <v>0</v>
      </c>
      <c r="AT54" s="219">
        <v>0</v>
      </c>
      <c r="AU54" s="219">
        <v>0</v>
      </c>
      <c r="AV54" s="219">
        <v>0</v>
      </c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  <c r="CP54" s="250">
        <f t="shared" si="1"/>
        <v>0</v>
      </c>
      <c r="CQ54" s="250">
        <f t="shared" si="0"/>
        <v>0</v>
      </c>
    </row>
    <row r="55" spans="1:95" x14ac:dyDescent="0.2">
      <c r="A55" s="224" t="s">
        <v>829</v>
      </c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19">
        <v>0</v>
      </c>
      <c r="AC55" s="219">
        <v>0</v>
      </c>
      <c r="AD55" s="219">
        <v>0</v>
      </c>
      <c r="AE55" s="219">
        <v>0</v>
      </c>
      <c r="AF55" s="219">
        <v>0</v>
      </c>
      <c r="AG55" s="219">
        <v>0</v>
      </c>
      <c r="AH55" s="219">
        <v>0</v>
      </c>
      <c r="AI55" s="219">
        <v>0</v>
      </c>
      <c r="AJ55" s="219">
        <v>0</v>
      </c>
      <c r="AK55" s="219">
        <v>0</v>
      </c>
      <c r="AL55" s="219">
        <v>0</v>
      </c>
      <c r="AM55" s="219">
        <v>0</v>
      </c>
      <c r="AN55" s="219">
        <v>0</v>
      </c>
      <c r="AO55" s="219">
        <v>0</v>
      </c>
      <c r="AP55" s="219">
        <v>0</v>
      </c>
      <c r="AQ55" s="219">
        <v>0</v>
      </c>
      <c r="AR55" s="219">
        <v>0</v>
      </c>
      <c r="AS55" s="219">
        <v>0</v>
      </c>
      <c r="AT55" s="219">
        <v>0</v>
      </c>
      <c r="AU55" s="219">
        <v>0</v>
      </c>
      <c r="AV55" s="219">
        <v>0</v>
      </c>
      <c r="AW55" s="219">
        <v>0</v>
      </c>
      <c r="AX55" s="219">
        <v>0</v>
      </c>
      <c r="AY55" s="219">
        <v>0</v>
      </c>
      <c r="AZ55" s="219">
        <v>0</v>
      </c>
      <c r="BA55" s="219">
        <v>0</v>
      </c>
      <c r="BB55" s="219">
        <v>0</v>
      </c>
      <c r="BC55" s="219">
        <v>0</v>
      </c>
      <c r="BD55" s="219">
        <v>0</v>
      </c>
      <c r="BE55" s="219">
        <v>0</v>
      </c>
      <c r="BF55" s="219">
        <v>0</v>
      </c>
      <c r="BG55" s="219">
        <v>0</v>
      </c>
      <c r="BH55" s="219">
        <v>0</v>
      </c>
      <c r="BI55" s="219">
        <v>0</v>
      </c>
      <c r="BJ55" s="219">
        <v>0</v>
      </c>
      <c r="BK55" s="219">
        <v>0</v>
      </c>
      <c r="BL55" s="219">
        <v>0</v>
      </c>
      <c r="BM55" s="219">
        <v>0</v>
      </c>
      <c r="BN55" s="219">
        <v>0</v>
      </c>
      <c r="BO55" s="219">
        <v>0</v>
      </c>
      <c r="BP55" s="219">
        <v>0</v>
      </c>
      <c r="BQ55" s="219">
        <v>0</v>
      </c>
      <c r="BR55" s="219">
        <v>0</v>
      </c>
      <c r="BS55" s="219">
        <v>0</v>
      </c>
      <c r="BT55" s="219">
        <v>0</v>
      </c>
      <c r="BU55" s="219">
        <v>0</v>
      </c>
      <c r="BV55" s="219">
        <v>0</v>
      </c>
      <c r="BW55" s="219">
        <v>0</v>
      </c>
      <c r="BX55" s="219">
        <v>0</v>
      </c>
      <c r="BY55" s="219">
        <v>0</v>
      </c>
      <c r="BZ55" s="219">
        <v>0</v>
      </c>
      <c r="CA55" s="219">
        <v>0</v>
      </c>
      <c r="CB55" s="219">
        <v>0</v>
      </c>
      <c r="CC55" s="219">
        <v>0</v>
      </c>
      <c r="CD55" s="219">
        <v>0</v>
      </c>
      <c r="CE55" s="219">
        <v>0</v>
      </c>
      <c r="CF55" s="219">
        <v>0</v>
      </c>
      <c r="CG55" s="219">
        <v>0</v>
      </c>
      <c r="CH55" s="219">
        <v>0</v>
      </c>
      <c r="CI55" s="219">
        <v>0</v>
      </c>
      <c r="CJ55" s="219">
        <v>0</v>
      </c>
      <c r="CK55" s="219">
        <v>0</v>
      </c>
      <c r="CL55" s="219">
        <v>0</v>
      </c>
      <c r="CM55" s="219">
        <v>0</v>
      </c>
      <c r="CN55" s="219">
        <v>0</v>
      </c>
      <c r="CP55" s="250">
        <f t="shared" si="1"/>
        <v>0</v>
      </c>
      <c r="CQ55" s="250">
        <f t="shared" si="0"/>
        <v>0</v>
      </c>
    </row>
    <row r="56" spans="1:95" x14ac:dyDescent="0.2">
      <c r="A56" s="224" t="s">
        <v>830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19">
        <v>153.22695384615301</v>
      </c>
      <c r="AC56" s="219">
        <v>306.45393846153797</v>
      </c>
      <c r="AD56" s="219">
        <v>306.45393846153797</v>
      </c>
      <c r="AE56" s="219">
        <v>306.45427692307601</v>
      </c>
      <c r="AF56" s="219">
        <v>-11614.3619692307</v>
      </c>
      <c r="AG56" s="219">
        <v>-11614.3619692307</v>
      </c>
      <c r="AH56" s="219">
        <v>-15587.5731692307</v>
      </c>
      <c r="AI56" s="219">
        <v>-19560.784030769199</v>
      </c>
      <c r="AJ56" s="219">
        <v>-19560.784030769199</v>
      </c>
      <c r="AK56" s="219">
        <v>-19560.783692307599</v>
      </c>
      <c r="AL56" s="219">
        <v>-19560.783015384601</v>
      </c>
      <c r="AM56" s="219">
        <v>-19560.783015384601</v>
      </c>
      <c r="AN56" s="219">
        <v>-19560.783015384601</v>
      </c>
      <c r="AO56" s="219">
        <v>-19560.783176923</v>
      </c>
      <c r="AP56" s="219">
        <v>-19714.010453846098</v>
      </c>
      <c r="AQ56" s="219">
        <v>-19867.2374384615</v>
      </c>
      <c r="AR56" s="219">
        <v>-19867.237530769198</v>
      </c>
      <c r="AS56" s="219">
        <v>-19867.238215384601</v>
      </c>
      <c r="AT56" s="219">
        <v>-7946.4219692307697</v>
      </c>
      <c r="AU56" s="219">
        <v>-7946.4220615384602</v>
      </c>
      <c r="AV56" s="219">
        <v>-3973.21104615384</v>
      </c>
      <c r="AW56" s="219">
        <v>-1.8461538461538401E-4</v>
      </c>
      <c r="AX56" s="219">
        <v>-2.7692307692307597E-4</v>
      </c>
      <c r="AY56" s="219">
        <v>-9.6153846153846105E-4</v>
      </c>
      <c r="AZ56" s="219">
        <v>-1.63846153846153E-3</v>
      </c>
      <c r="BA56" s="219">
        <v>-1.63846153846153E-3</v>
      </c>
      <c r="BB56" s="219">
        <v>-191.639779487179</v>
      </c>
      <c r="BC56" s="219">
        <v>-574.91589999999906</v>
      </c>
      <c r="BD56" s="219">
        <v>-574.91557692307595</v>
      </c>
      <c r="BE56" s="219">
        <v>-766.55371794871598</v>
      </c>
      <c r="BF56" s="219">
        <v>-1149.8299076922999</v>
      </c>
      <c r="BG56" s="219">
        <v>-1149.82956153846</v>
      </c>
      <c r="BH56" s="219">
        <v>-1341.4677025640999</v>
      </c>
      <c r="BI56" s="219">
        <v>-1724.74389230769</v>
      </c>
      <c r="BJ56" s="219">
        <v>-1724.7437076922999</v>
      </c>
      <c r="BK56" s="219">
        <v>-1916.3818487179401</v>
      </c>
      <c r="BL56" s="219">
        <v>-2299.6580384615299</v>
      </c>
      <c r="BM56" s="219">
        <v>-2299.65769230768</v>
      </c>
      <c r="BN56" s="219">
        <v>-2299.65769230768</v>
      </c>
      <c r="BO56" s="219">
        <v>-2491.2958333333299</v>
      </c>
      <c r="BP56" s="219">
        <v>-2682.9339743589699</v>
      </c>
      <c r="BQ56" s="219">
        <v>-2299.65769230768</v>
      </c>
      <c r="BR56" s="219">
        <v>-2491.2958333333299</v>
      </c>
      <c r="BS56" s="219">
        <v>-2682.9339743589699</v>
      </c>
      <c r="BT56" s="219">
        <v>-2299.65769230768</v>
      </c>
      <c r="BU56" s="219">
        <v>-2491.2958333333299</v>
      </c>
      <c r="BV56" s="219">
        <v>-2682.9339743589699</v>
      </c>
      <c r="BW56" s="219">
        <v>-2299.65769230768</v>
      </c>
      <c r="BX56" s="219">
        <v>-2491.2958333333299</v>
      </c>
      <c r="BY56" s="219">
        <v>-2682.9339743589699</v>
      </c>
      <c r="BZ56" s="219">
        <v>-2299.65769230768</v>
      </c>
      <c r="CA56" s="219">
        <v>-2299.65769230768</v>
      </c>
      <c r="CB56" s="219">
        <v>-2491.2958333333299</v>
      </c>
      <c r="CC56" s="219">
        <v>-2682.9339743589699</v>
      </c>
      <c r="CD56" s="219">
        <v>-2299.65769230768</v>
      </c>
      <c r="CE56" s="219">
        <v>-2491.2958333333299</v>
      </c>
      <c r="CF56" s="219">
        <v>-2682.9339743589699</v>
      </c>
      <c r="CG56" s="219">
        <v>-2299.65769230768</v>
      </c>
      <c r="CH56" s="219">
        <v>-2491.2958333333299</v>
      </c>
      <c r="CI56" s="219">
        <v>-2682.9339743589699</v>
      </c>
      <c r="CJ56" s="219">
        <v>-2299.65769230768</v>
      </c>
      <c r="CK56" s="219">
        <v>-2491.2958333333299</v>
      </c>
      <c r="CL56" s="219">
        <v>-2682.9339743589699</v>
      </c>
      <c r="CM56" s="219">
        <v>-2299.65769230768</v>
      </c>
      <c r="CN56" s="219">
        <v>-2299.65769230768</v>
      </c>
      <c r="CP56" s="250">
        <f t="shared" si="1"/>
        <v>0</v>
      </c>
      <c r="CQ56" s="250">
        <f t="shared" si="0"/>
        <v>0</v>
      </c>
    </row>
    <row r="57" spans="1:95" x14ac:dyDescent="0.2">
      <c r="A57" s="224" t="s">
        <v>334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P57" s="250">
        <f t="shared" si="1"/>
        <v>0</v>
      </c>
      <c r="CQ57" s="250">
        <f t="shared" si="0"/>
        <v>0</v>
      </c>
    </row>
    <row r="58" spans="1:95" x14ac:dyDescent="0.2">
      <c r="A58" s="223" t="s">
        <v>831</v>
      </c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19">
        <v>1496861599.00999</v>
      </c>
      <c r="AC58" s="219">
        <v>1540502820.3229799</v>
      </c>
      <c r="AD58" s="219">
        <v>1554396527.8619499</v>
      </c>
      <c r="AE58" s="219">
        <v>1567883732.0294399</v>
      </c>
      <c r="AF58" s="219">
        <v>1577351601.28511</v>
      </c>
      <c r="AG58" s="219">
        <v>1582844812.8812201</v>
      </c>
      <c r="AH58" s="219">
        <v>1611544781.5332401</v>
      </c>
      <c r="AI58" s="219">
        <v>1647859435.30653</v>
      </c>
      <c r="AJ58" s="219">
        <v>1690100301.1491899</v>
      </c>
      <c r="AK58" s="219">
        <v>1738040619.2179</v>
      </c>
      <c r="AL58" s="219">
        <v>1781197614.2283499</v>
      </c>
      <c r="AM58" s="219">
        <v>1780778203.2210901</v>
      </c>
      <c r="AN58" s="219">
        <v>1780778203.2210901</v>
      </c>
      <c r="AO58" s="219">
        <v>1768411379.3960299</v>
      </c>
      <c r="AP58" s="219">
        <v>1746916545.6643701</v>
      </c>
      <c r="AQ58" s="219">
        <v>1724533577.2728801</v>
      </c>
      <c r="AR58" s="219">
        <v>1743039665.6048501</v>
      </c>
      <c r="AS58" s="219">
        <v>1767777077.4361899</v>
      </c>
      <c r="AT58" s="219">
        <v>1783464360.0163</v>
      </c>
      <c r="AU58" s="219">
        <v>1808516252.9419601</v>
      </c>
      <c r="AV58" s="219">
        <v>1836109670.1025</v>
      </c>
      <c r="AW58" s="219">
        <v>1858301748.5439601</v>
      </c>
      <c r="AX58" s="219">
        <v>1875604607.0601101</v>
      </c>
      <c r="AY58" s="219">
        <v>1885825196.1221099</v>
      </c>
      <c r="AZ58" s="219">
        <v>1830083219.2853501</v>
      </c>
      <c r="BA58" s="219">
        <v>1830083219.2853501</v>
      </c>
      <c r="BB58" s="219">
        <v>1820498949.9596</v>
      </c>
      <c r="BC58" s="219">
        <v>1830037828.1457</v>
      </c>
      <c r="BD58" s="219">
        <v>1832705459.77791</v>
      </c>
      <c r="BE58" s="219">
        <v>1842300393.9737699</v>
      </c>
      <c r="BF58" s="219">
        <v>1850727723.09899</v>
      </c>
      <c r="BG58" s="219">
        <v>1849443945.26861</v>
      </c>
      <c r="BH58" s="219">
        <v>1873169310.9458799</v>
      </c>
      <c r="BI58" s="219">
        <v>1897677293.18525</v>
      </c>
      <c r="BJ58" s="219">
        <v>1906082739.3814199</v>
      </c>
      <c r="BK58" s="219">
        <v>1922635058.0636699</v>
      </c>
      <c r="BL58" s="219">
        <v>1951995527.18328</v>
      </c>
      <c r="BM58" s="219">
        <v>1866172099.7491601</v>
      </c>
      <c r="BN58" s="219">
        <v>1866172099.7491601</v>
      </c>
      <c r="BO58" s="219">
        <v>1849908513.6630399</v>
      </c>
      <c r="BP58" s="219">
        <v>1836316225.15569</v>
      </c>
      <c r="BQ58" s="219">
        <v>1815447271.62938</v>
      </c>
      <c r="BR58" s="219">
        <v>1814938859.99858</v>
      </c>
      <c r="BS58" s="219">
        <v>1812298803.79336</v>
      </c>
      <c r="BT58" s="219">
        <v>1772771304.2908001</v>
      </c>
      <c r="BU58" s="219">
        <v>1732893184.3822401</v>
      </c>
      <c r="BV58" s="219">
        <v>1690743332.4512401</v>
      </c>
      <c r="BW58" s="219">
        <v>1641445876.8556199</v>
      </c>
      <c r="BX58" s="219">
        <v>1608837075.8661101</v>
      </c>
      <c r="BY58" s="219">
        <v>1573201511.5162599</v>
      </c>
      <c r="BZ58" s="219">
        <v>1497442498.7729299</v>
      </c>
      <c r="CA58" s="219">
        <v>1497442498.7729299</v>
      </c>
      <c r="CB58" s="219">
        <v>1543026079.25335</v>
      </c>
      <c r="CC58" s="219">
        <v>1590024395.70435</v>
      </c>
      <c r="CD58" s="219">
        <v>1624165995.9260001</v>
      </c>
      <c r="CE58" s="219">
        <v>1662852911.70327</v>
      </c>
      <c r="CF58" s="219">
        <v>1699397080.6791101</v>
      </c>
      <c r="CG58" s="219">
        <v>1703316757.25</v>
      </c>
      <c r="CH58" s="219">
        <v>1730181937.66243</v>
      </c>
      <c r="CI58" s="219">
        <v>1767746931.51613</v>
      </c>
      <c r="CJ58" s="219">
        <v>1798350289.9635799</v>
      </c>
      <c r="CK58" s="219">
        <v>1830151381.7153001</v>
      </c>
      <c r="CL58" s="219">
        <v>1861487048.49786</v>
      </c>
      <c r="CM58" s="219">
        <v>1864381788.51384</v>
      </c>
      <c r="CN58" s="219">
        <v>1864381788.51384</v>
      </c>
      <c r="CP58" s="250">
        <f t="shared" si="1"/>
        <v>-368729600.97623014</v>
      </c>
      <c r="CQ58" s="250">
        <f t="shared" si="0"/>
        <v>366939289.74091005</v>
      </c>
    </row>
    <row r="59" spans="1:95" x14ac:dyDescent="0.2">
      <c r="A59" s="223" t="s">
        <v>832</v>
      </c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P59" s="250">
        <f t="shared" si="1"/>
        <v>0</v>
      </c>
      <c r="CQ59" s="250">
        <f t="shared" si="0"/>
        <v>0</v>
      </c>
    </row>
    <row r="60" spans="1:95" x14ac:dyDescent="0.2">
      <c r="A60" s="224" t="s">
        <v>833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19">
        <v>231871.94461538401</v>
      </c>
      <c r="AC60" s="219">
        <v>251250.761538461</v>
      </c>
      <c r="AD60" s="219">
        <v>270629.57846153801</v>
      </c>
      <c r="AE60" s="219">
        <v>290008.395384615</v>
      </c>
      <c r="AF60" s="219">
        <v>309387.21230769198</v>
      </c>
      <c r="AG60" s="219">
        <v>328557.58307692298</v>
      </c>
      <c r="AH60" s="219">
        <v>347727.95384615299</v>
      </c>
      <c r="AI60" s="219">
        <v>366898.32461538399</v>
      </c>
      <c r="AJ60" s="219">
        <v>386068.69538461498</v>
      </c>
      <c r="AK60" s="219">
        <v>405239.06615384598</v>
      </c>
      <c r="AL60" s="219">
        <v>440606.51923076902</v>
      </c>
      <c r="AM60" s="219">
        <v>459776.89</v>
      </c>
      <c r="AN60" s="219">
        <v>459776.89</v>
      </c>
      <c r="AO60" s="219">
        <v>459776.89</v>
      </c>
      <c r="AP60" s="219">
        <v>459776.89</v>
      </c>
      <c r="AQ60" s="219">
        <v>459776.89</v>
      </c>
      <c r="AR60" s="219">
        <v>459776.89</v>
      </c>
      <c r="AS60" s="219">
        <v>459776.89</v>
      </c>
      <c r="AT60" s="219">
        <v>459776.89</v>
      </c>
      <c r="AU60" s="219">
        <v>459776.89</v>
      </c>
      <c r="AV60" s="219">
        <v>459776.89</v>
      </c>
      <c r="AW60" s="219">
        <v>459776.89</v>
      </c>
      <c r="AX60" s="219">
        <v>459776.89</v>
      </c>
      <c r="AY60" s="219">
        <v>459776.89</v>
      </c>
      <c r="AZ60" s="219">
        <v>459776.89</v>
      </c>
      <c r="BA60" s="219">
        <v>459776.89</v>
      </c>
      <c r="BB60" s="219">
        <v>459776.89</v>
      </c>
      <c r="BC60" s="219">
        <v>459776.89</v>
      </c>
      <c r="BD60" s="219">
        <v>459776.89</v>
      </c>
      <c r="BE60" s="219">
        <v>459776.89</v>
      </c>
      <c r="BF60" s="219">
        <v>459776.89</v>
      </c>
      <c r="BG60" s="219">
        <v>459776.89</v>
      </c>
      <c r="BH60" s="219">
        <v>459776.89</v>
      </c>
      <c r="BI60" s="219">
        <v>459776.89</v>
      </c>
      <c r="BJ60" s="219">
        <v>459776.89</v>
      </c>
      <c r="BK60" s="219">
        <v>459776.89</v>
      </c>
      <c r="BL60" s="219">
        <v>459776.89</v>
      </c>
      <c r="BM60" s="219">
        <v>459776.89</v>
      </c>
      <c r="BN60" s="219">
        <v>459776.89</v>
      </c>
      <c r="BO60" s="219">
        <v>459776.89</v>
      </c>
      <c r="BP60" s="219">
        <v>459776.89</v>
      </c>
      <c r="BQ60" s="219">
        <v>459776.89</v>
      </c>
      <c r="BR60" s="219">
        <v>459776.89</v>
      </c>
      <c r="BS60" s="219">
        <v>459776.89</v>
      </c>
      <c r="BT60" s="219">
        <v>459776.89</v>
      </c>
      <c r="BU60" s="219">
        <v>459776.89</v>
      </c>
      <c r="BV60" s="219">
        <v>459776.89</v>
      </c>
      <c r="BW60" s="219">
        <v>459776.89</v>
      </c>
      <c r="BX60" s="219">
        <v>459776.89</v>
      </c>
      <c r="BY60" s="219">
        <v>459776.89</v>
      </c>
      <c r="BZ60" s="219">
        <v>459776.89</v>
      </c>
      <c r="CA60" s="219">
        <v>459776.89</v>
      </c>
      <c r="CB60" s="219">
        <v>459776.89</v>
      </c>
      <c r="CC60" s="219">
        <v>459776.89</v>
      </c>
      <c r="CD60" s="219">
        <v>459776.89</v>
      </c>
      <c r="CE60" s="219">
        <v>459776.89</v>
      </c>
      <c r="CF60" s="219">
        <v>459776.89</v>
      </c>
      <c r="CG60" s="219">
        <v>459776.89</v>
      </c>
      <c r="CH60" s="219">
        <v>459776.89</v>
      </c>
      <c r="CI60" s="219">
        <v>459776.89</v>
      </c>
      <c r="CJ60" s="219">
        <v>459776.89</v>
      </c>
      <c r="CK60" s="219">
        <v>459776.89</v>
      </c>
      <c r="CL60" s="219">
        <v>459776.89</v>
      </c>
      <c r="CM60" s="219">
        <v>459776.89</v>
      </c>
      <c r="CN60" s="219">
        <v>459776.89</v>
      </c>
      <c r="CP60" s="250">
        <f t="shared" si="1"/>
        <v>0</v>
      </c>
      <c r="CQ60" s="250">
        <f t="shared" si="0"/>
        <v>0</v>
      </c>
    </row>
    <row r="61" spans="1:95" x14ac:dyDescent="0.2">
      <c r="A61" s="224" t="s">
        <v>834</v>
      </c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19">
        <v>295183.612307692</v>
      </c>
      <c r="AC61" s="219">
        <v>295183.612307692</v>
      </c>
      <c r="AD61" s="219">
        <v>295183.612307692</v>
      </c>
      <c r="AE61" s="219">
        <v>295183.612307692</v>
      </c>
      <c r="AF61" s="219">
        <v>295183.612307692</v>
      </c>
      <c r="AG61" s="219">
        <v>295183.612307692</v>
      </c>
      <c r="AH61" s="219">
        <v>295183.612307692</v>
      </c>
      <c r="AI61" s="219">
        <v>295183.612307692</v>
      </c>
      <c r="AJ61" s="219">
        <v>295183.612307692</v>
      </c>
      <c r="AK61" s="219">
        <v>295183.612307692</v>
      </c>
      <c r="AL61" s="219">
        <v>278986.53000000003</v>
      </c>
      <c r="AM61" s="219">
        <v>278986.53000000003</v>
      </c>
      <c r="AN61" s="219">
        <v>278986.53000000003</v>
      </c>
      <c r="AO61" s="219">
        <v>278986.53000000003</v>
      </c>
      <c r="AP61" s="219">
        <v>278986.53000000003</v>
      </c>
      <c r="AQ61" s="219">
        <v>278986.53000000003</v>
      </c>
      <c r="AR61" s="219">
        <v>278986.53000000003</v>
      </c>
      <c r="AS61" s="219">
        <v>278986.53000000003</v>
      </c>
      <c r="AT61" s="219">
        <v>278986.53000000003</v>
      </c>
      <c r="AU61" s="219">
        <v>278986.53000000003</v>
      </c>
      <c r="AV61" s="219">
        <v>278986.53000000003</v>
      </c>
      <c r="AW61" s="219">
        <v>278986.53000000003</v>
      </c>
      <c r="AX61" s="219">
        <v>278986.53000000003</v>
      </c>
      <c r="AY61" s="219">
        <v>278986.53000000003</v>
      </c>
      <c r="AZ61" s="219">
        <v>278986.53000000003</v>
      </c>
      <c r="BA61" s="219">
        <v>278986.53000000003</v>
      </c>
      <c r="BB61" s="219">
        <v>278986.53000000003</v>
      </c>
      <c r="BC61" s="219">
        <v>278986.53000000003</v>
      </c>
      <c r="BD61" s="219">
        <v>278986.53000000003</v>
      </c>
      <c r="BE61" s="219">
        <v>278986.53000000003</v>
      </c>
      <c r="BF61" s="219">
        <v>278986.53000000003</v>
      </c>
      <c r="BG61" s="219">
        <v>278986.53000000003</v>
      </c>
      <c r="BH61" s="219">
        <v>278986.53000000003</v>
      </c>
      <c r="BI61" s="219">
        <v>278986.53000000003</v>
      </c>
      <c r="BJ61" s="219">
        <v>278986.53000000003</v>
      </c>
      <c r="BK61" s="219">
        <v>278986.53000000003</v>
      </c>
      <c r="BL61" s="219">
        <v>278986.53000000003</v>
      </c>
      <c r="BM61" s="219">
        <v>278986.53000000003</v>
      </c>
      <c r="BN61" s="219">
        <v>278986.53000000003</v>
      </c>
      <c r="BO61" s="219">
        <v>278986.53000000003</v>
      </c>
      <c r="BP61" s="219">
        <v>278986.53000000003</v>
      </c>
      <c r="BQ61" s="219">
        <v>278986.53000000003</v>
      </c>
      <c r="BR61" s="219">
        <v>278986.53000000003</v>
      </c>
      <c r="BS61" s="219">
        <v>278986.53000000003</v>
      </c>
      <c r="BT61" s="219">
        <v>278986.53000000003</v>
      </c>
      <c r="BU61" s="219">
        <v>278986.53000000003</v>
      </c>
      <c r="BV61" s="219">
        <v>278986.53000000003</v>
      </c>
      <c r="BW61" s="219">
        <v>278986.53000000003</v>
      </c>
      <c r="BX61" s="219">
        <v>278986.53000000003</v>
      </c>
      <c r="BY61" s="219">
        <v>278986.53000000003</v>
      </c>
      <c r="BZ61" s="219">
        <v>278986.53000000003</v>
      </c>
      <c r="CA61" s="219">
        <v>278986.53000000003</v>
      </c>
      <c r="CB61" s="219">
        <v>278986.53000000003</v>
      </c>
      <c r="CC61" s="219">
        <v>278986.53000000003</v>
      </c>
      <c r="CD61" s="219">
        <v>278986.53000000003</v>
      </c>
      <c r="CE61" s="219">
        <v>278986.53000000003</v>
      </c>
      <c r="CF61" s="219">
        <v>278986.53000000003</v>
      </c>
      <c r="CG61" s="219">
        <v>278986.53000000003</v>
      </c>
      <c r="CH61" s="219">
        <v>278986.53000000003</v>
      </c>
      <c r="CI61" s="219">
        <v>278986.53000000003</v>
      </c>
      <c r="CJ61" s="219">
        <v>278986.53000000003</v>
      </c>
      <c r="CK61" s="219">
        <v>278986.53000000003</v>
      </c>
      <c r="CL61" s="219">
        <v>278986.53000000003</v>
      </c>
      <c r="CM61" s="219">
        <v>278986.53000000003</v>
      </c>
      <c r="CN61" s="219">
        <v>278986.53000000003</v>
      </c>
      <c r="CP61" s="250">
        <f>+CA61-BN61</f>
        <v>0</v>
      </c>
      <c r="CQ61" s="250">
        <f t="shared" si="0"/>
        <v>0</v>
      </c>
    </row>
    <row r="62" spans="1:95" x14ac:dyDescent="0.2">
      <c r="A62" s="223" t="s">
        <v>835</v>
      </c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19">
        <v>527055.55692307698</v>
      </c>
      <c r="AC62" s="219">
        <v>546434.37384615396</v>
      </c>
      <c r="AD62" s="219">
        <v>565813.19076923095</v>
      </c>
      <c r="AE62" s="219">
        <v>585192.007692307</v>
      </c>
      <c r="AF62" s="219">
        <v>604570.82461538399</v>
      </c>
      <c r="AG62" s="219">
        <v>623741.19538461498</v>
      </c>
      <c r="AH62" s="219">
        <v>642911.56615384598</v>
      </c>
      <c r="AI62" s="219">
        <v>662081.93692307698</v>
      </c>
      <c r="AJ62" s="219">
        <v>681252.30769230705</v>
      </c>
      <c r="AK62" s="219">
        <v>700422.67846153805</v>
      </c>
      <c r="AL62" s="219">
        <v>719593.04923076904</v>
      </c>
      <c r="AM62" s="219">
        <v>738763.42</v>
      </c>
      <c r="AN62" s="219">
        <v>738763.42</v>
      </c>
      <c r="AO62" s="219">
        <v>738763.42</v>
      </c>
      <c r="AP62" s="219">
        <v>738763.42</v>
      </c>
      <c r="AQ62" s="219">
        <v>738763.42</v>
      </c>
      <c r="AR62" s="219">
        <v>738763.42</v>
      </c>
      <c r="AS62" s="219">
        <v>738763.42</v>
      </c>
      <c r="AT62" s="219">
        <v>738763.42</v>
      </c>
      <c r="AU62" s="219">
        <v>738763.42</v>
      </c>
      <c r="AV62" s="219">
        <v>738763.42</v>
      </c>
      <c r="AW62" s="219">
        <v>738763.42</v>
      </c>
      <c r="AX62" s="219">
        <v>738763.42</v>
      </c>
      <c r="AY62" s="219">
        <v>738763.42</v>
      </c>
      <c r="AZ62" s="219">
        <v>738763.42</v>
      </c>
      <c r="BA62" s="219">
        <v>738763.42</v>
      </c>
      <c r="BB62" s="219">
        <v>738763.42</v>
      </c>
      <c r="BC62" s="219">
        <v>738763.42</v>
      </c>
      <c r="BD62" s="219">
        <v>738763.42</v>
      </c>
      <c r="BE62" s="219">
        <v>738763.42</v>
      </c>
      <c r="BF62" s="219">
        <v>738763.42</v>
      </c>
      <c r="BG62" s="219">
        <v>738763.42</v>
      </c>
      <c r="BH62" s="219">
        <v>738763.42</v>
      </c>
      <c r="BI62" s="219">
        <v>738763.42</v>
      </c>
      <c r="BJ62" s="219">
        <v>738763.42</v>
      </c>
      <c r="BK62" s="219">
        <v>738763.42</v>
      </c>
      <c r="BL62" s="219">
        <v>738763.42</v>
      </c>
      <c r="BM62" s="219">
        <v>738763.42</v>
      </c>
      <c r="BN62" s="219">
        <v>738763.42</v>
      </c>
      <c r="BO62" s="219">
        <v>738763.42</v>
      </c>
      <c r="BP62" s="219">
        <v>738763.42</v>
      </c>
      <c r="BQ62" s="219">
        <v>738763.42</v>
      </c>
      <c r="BR62" s="219">
        <v>738763.42</v>
      </c>
      <c r="BS62" s="219">
        <v>738763.42</v>
      </c>
      <c r="BT62" s="219">
        <v>738763.42</v>
      </c>
      <c r="BU62" s="219">
        <v>738763.42</v>
      </c>
      <c r="BV62" s="219">
        <v>738763.42</v>
      </c>
      <c r="BW62" s="219">
        <v>738763.42</v>
      </c>
      <c r="BX62" s="219">
        <v>738763.42</v>
      </c>
      <c r="BY62" s="219">
        <v>738763.42</v>
      </c>
      <c r="BZ62" s="219">
        <v>738763.42</v>
      </c>
      <c r="CA62" s="219">
        <v>738763.42</v>
      </c>
      <c r="CB62" s="219">
        <v>738763.42</v>
      </c>
      <c r="CC62" s="219">
        <v>738763.42</v>
      </c>
      <c r="CD62" s="219">
        <v>738763.42</v>
      </c>
      <c r="CE62" s="219">
        <v>738763.42</v>
      </c>
      <c r="CF62" s="219">
        <v>738763.42</v>
      </c>
      <c r="CG62" s="219">
        <v>738763.42</v>
      </c>
      <c r="CH62" s="219">
        <v>738763.42</v>
      </c>
      <c r="CI62" s="219">
        <v>738763.42</v>
      </c>
      <c r="CJ62" s="219">
        <v>738763.42</v>
      </c>
      <c r="CK62" s="219">
        <v>738763.42</v>
      </c>
      <c r="CL62" s="219">
        <v>738763.42</v>
      </c>
      <c r="CM62" s="219">
        <v>738763.42</v>
      </c>
      <c r="CN62" s="219">
        <v>738763.42</v>
      </c>
      <c r="CP62" s="250">
        <f t="shared" si="1"/>
        <v>0</v>
      </c>
      <c r="CQ62" s="250">
        <f t="shared" si="0"/>
        <v>0</v>
      </c>
    </row>
    <row r="63" spans="1:95" x14ac:dyDescent="0.2">
      <c r="A63" s="224" t="s">
        <v>836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P63" s="250">
        <f t="shared" si="1"/>
        <v>0</v>
      </c>
      <c r="CQ63" s="250">
        <f t="shared" si="0"/>
        <v>0</v>
      </c>
    </row>
    <row r="64" spans="1:95" x14ac:dyDescent="0.2">
      <c r="A64" s="224" t="s">
        <v>837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19">
        <v>1497388654.56692</v>
      </c>
      <c r="AC64" s="219">
        <v>1541049254.69683</v>
      </c>
      <c r="AD64" s="219">
        <v>1554962341.0527201</v>
      </c>
      <c r="AE64" s="219">
        <v>1568468924.0371399</v>
      </c>
      <c r="AF64" s="219">
        <v>1577956172.10973</v>
      </c>
      <c r="AG64" s="219">
        <v>1583468554.0766101</v>
      </c>
      <c r="AH64" s="219">
        <v>1612187693.09939</v>
      </c>
      <c r="AI64" s="219">
        <v>1648521517.2434599</v>
      </c>
      <c r="AJ64" s="219">
        <v>1690781553.4568801</v>
      </c>
      <c r="AK64" s="219">
        <v>1738741041.8963599</v>
      </c>
      <c r="AL64" s="219">
        <v>1781917207.27758</v>
      </c>
      <c r="AM64" s="219">
        <v>1781516966.6410899</v>
      </c>
      <c r="AN64" s="219">
        <v>1781516966.6410899</v>
      </c>
      <c r="AO64" s="219">
        <v>1769150142.81603</v>
      </c>
      <c r="AP64" s="219">
        <v>1747655309.0843699</v>
      </c>
      <c r="AQ64" s="219">
        <v>1725272340.6928799</v>
      </c>
      <c r="AR64" s="219">
        <v>1743778429.0248499</v>
      </c>
      <c r="AS64" s="219">
        <v>1768515840.85619</v>
      </c>
      <c r="AT64" s="219">
        <v>1784203123.4363</v>
      </c>
      <c r="AU64" s="219">
        <v>1809255016.3619599</v>
      </c>
      <c r="AV64" s="219">
        <v>1836848433.5225</v>
      </c>
      <c r="AW64" s="219">
        <v>1859040511.9639599</v>
      </c>
      <c r="AX64" s="219">
        <v>1876343370.4801099</v>
      </c>
      <c r="AY64" s="219">
        <v>1886563959.54211</v>
      </c>
      <c r="AZ64" s="219">
        <v>1830821982.7053499</v>
      </c>
      <c r="BA64" s="219">
        <v>1830821982.7053499</v>
      </c>
      <c r="BB64" s="219">
        <v>1821237713.3796</v>
      </c>
      <c r="BC64" s="219">
        <v>1830776591.5657001</v>
      </c>
      <c r="BD64" s="219">
        <v>1833444223.1979101</v>
      </c>
      <c r="BE64" s="219">
        <v>1843039157.39377</v>
      </c>
      <c r="BF64" s="219">
        <v>1851466486.51899</v>
      </c>
      <c r="BG64" s="219">
        <v>1850182708.6886101</v>
      </c>
      <c r="BH64" s="219">
        <v>1873908074.36588</v>
      </c>
      <c r="BI64" s="219">
        <v>1898416056.6052499</v>
      </c>
      <c r="BJ64" s="219">
        <v>1906821502.80142</v>
      </c>
      <c r="BK64" s="219">
        <v>1923373821.48367</v>
      </c>
      <c r="BL64" s="219">
        <v>1952734290.6032801</v>
      </c>
      <c r="BM64" s="219">
        <v>1866910863.1691599</v>
      </c>
      <c r="BN64" s="219">
        <v>1866910863.1691599</v>
      </c>
      <c r="BO64" s="219">
        <v>1850647277.08304</v>
      </c>
      <c r="BP64" s="219">
        <v>1837054988.57569</v>
      </c>
      <c r="BQ64" s="219">
        <v>1816186035.0493801</v>
      </c>
      <c r="BR64" s="219">
        <v>1815677623.4185801</v>
      </c>
      <c r="BS64" s="219">
        <v>1813037567.2133601</v>
      </c>
      <c r="BT64" s="219">
        <v>1773510067.7107999</v>
      </c>
      <c r="BU64" s="219">
        <v>1733631947.8022399</v>
      </c>
      <c r="BV64" s="219">
        <v>1691482095.8712399</v>
      </c>
      <c r="BW64" s="219">
        <v>1642184640.27562</v>
      </c>
      <c r="BX64" s="219">
        <v>1609575839.2861099</v>
      </c>
      <c r="BY64" s="219">
        <v>1573940274.93626</v>
      </c>
      <c r="BZ64" s="219">
        <v>1498181262.19293</v>
      </c>
      <c r="CA64" s="219">
        <v>1498181262.19293</v>
      </c>
      <c r="CB64" s="219">
        <v>1543764842.6733501</v>
      </c>
      <c r="CC64" s="219">
        <v>1590763159.1243501</v>
      </c>
      <c r="CD64" s="219">
        <v>1624904759.346</v>
      </c>
      <c r="CE64" s="219">
        <v>1663591675.12327</v>
      </c>
      <c r="CF64" s="219">
        <v>1700135844.0991099</v>
      </c>
      <c r="CG64" s="219">
        <v>1704055520.6700001</v>
      </c>
      <c r="CH64" s="219">
        <v>1730920701.0824299</v>
      </c>
      <c r="CI64" s="219">
        <v>1768485694.93613</v>
      </c>
      <c r="CJ64" s="219">
        <v>1799089053.38358</v>
      </c>
      <c r="CK64" s="219">
        <v>1830890145.1352999</v>
      </c>
      <c r="CL64" s="219">
        <v>1862225811.91786</v>
      </c>
      <c r="CM64" s="219">
        <v>1865120551.93384</v>
      </c>
      <c r="CN64" s="219">
        <v>1865120551.93384</v>
      </c>
      <c r="CP64" s="250">
        <f t="shared" si="1"/>
        <v>-368729600.97622991</v>
      </c>
      <c r="CQ64" s="250">
        <f t="shared" si="0"/>
        <v>366939289.74091005</v>
      </c>
    </row>
    <row r="65" spans="1:95" x14ac:dyDescent="0.2">
      <c r="A65" s="224" t="s">
        <v>838</v>
      </c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19">
        <v>-1004238.0502611001</v>
      </c>
      <c r="AC65" s="219">
        <v>-2008507.9857071899</v>
      </c>
      <c r="AD65" s="219">
        <v>-3012624.63393794</v>
      </c>
      <c r="AE65" s="219">
        <v>-4016741.2076611202</v>
      </c>
      <c r="AF65" s="219">
        <v>-5008936.9513380798</v>
      </c>
      <c r="AG65" s="219">
        <v>-6013053.4760304</v>
      </c>
      <c r="AH65" s="219">
        <v>-7013196.8315995699</v>
      </c>
      <c r="AI65" s="219">
        <v>-8013340.1655842196</v>
      </c>
      <c r="AJ65" s="219">
        <v>-9017456.7111226693</v>
      </c>
      <c r="AK65" s="219">
        <v>-10021577.1385381</v>
      </c>
      <c r="AL65" s="219">
        <v>-11025697.540138301</v>
      </c>
      <c r="AM65" s="219">
        <v>-12029817.897600099</v>
      </c>
      <c r="AN65" s="219">
        <v>-12029817.897600099</v>
      </c>
      <c r="AO65" s="219">
        <v>-13033938.156823199</v>
      </c>
      <c r="AP65" s="219">
        <v>-13033784.9295463</v>
      </c>
      <c r="AQ65" s="219">
        <v>-13033631.702561799</v>
      </c>
      <c r="AR65" s="219">
        <v>-13033631.7024695</v>
      </c>
      <c r="AS65" s="219">
        <v>-13033631.701784899</v>
      </c>
      <c r="AT65" s="219">
        <v>-13045552.518030999</v>
      </c>
      <c r="AU65" s="219">
        <v>-13045552.5179387</v>
      </c>
      <c r="AV65" s="219">
        <v>-13049525.728954</v>
      </c>
      <c r="AW65" s="219">
        <v>-13053498.939815599</v>
      </c>
      <c r="AX65" s="219">
        <v>-13053498.9397234</v>
      </c>
      <c r="AY65" s="219">
        <v>-13053498.939038699</v>
      </c>
      <c r="AZ65" s="219">
        <v>-13053498.938361701</v>
      </c>
      <c r="BA65" s="219">
        <v>-13053498.938361701</v>
      </c>
      <c r="BB65" s="219">
        <v>-13053307.300220599</v>
      </c>
      <c r="BC65" s="219">
        <v>-13052924.024100101</v>
      </c>
      <c r="BD65" s="219">
        <v>-13052924.0244231</v>
      </c>
      <c r="BE65" s="219">
        <v>-13052732.386282001</v>
      </c>
      <c r="BF65" s="219">
        <v>-13052349.110092301</v>
      </c>
      <c r="BG65" s="219">
        <v>-13052349.110438401</v>
      </c>
      <c r="BH65" s="219">
        <v>-13052157.4722974</v>
      </c>
      <c r="BI65" s="219">
        <v>-13051774.1961076</v>
      </c>
      <c r="BJ65" s="219">
        <v>-13051774.1962923</v>
      </c>
      <c r="BK65" s="219">
        <v>-13051582.5581512</v>
      </c>
      <c r="BL65" s="219">
        <v>-13051199.281961501</v>
      </c>
      <c r="BM65" s="219">
        <v>-13051199.282307601</v>
      </c>
      <c r="BN65" s="219">
        <v>-13051199.282307601</v>
      </c>
      <c r="BO65" s="219">
        <v>-13051007.6441666</v>
      </c>
      <c r="BP65" s="219">
        <v>-13050816.006025599</v>
      </c>
      <c r="BQ65" s="219">
        <v>-13051199.282307601</v>
      </c>
      <c r="BR65" s="219">
        <v>-13051007.6441666</v>
      </c>
      <c r="BS65" s="219">
        <v>-13050816.006025599</v>
      </c>
      <c r="BT65" s="219">
        <v>-13051199.2823075</v>
      </c>
      <c r="BU65" s="219">
        <v>-13051007.644166401</v>
      </c>
      <c r="BV65" s="219">
        <v>-13050816.006025201</v>
      </c>
      <c r="BW65" s="219">
        <v>-13051199.2823072</v>
      </c>
      <c r="BX65" s="219">
        <v>-13051007.644166</v>
      </c>
      <c r="BY65" s="219">
        <v>-13050816.0060248</v>
      </c>
      <c r="BZ65" s="219">
        <v>-13051199.2823066</v>
      </c>
      <c r="CA65" s="219">
        <v>-13051199.2823066</v>
      </c>
      <c r="CB65" s="219">
        <v>-13051007.6441654</v>
      </c>
      <c r="CC65" s="219">
        <v>-13050816.0060242</v>
      </c>
      <c r="CD65" s="219">
        <v>-13051199.2823062</v>
      </c>
      <c r="CE65" s="219">
        <v>-13051007.644165</v>
      </c>
      <c r="CF65" s="219">
        <v>-13050816.006023901</v>
      </c>
      <c r="CG65" s="219">
        <v>-13051199.282305799</v>
      </c>
      <c r="CH65" s="219">
        <v>-13051007.644164801</v>
      </c>
      <c r="CI65" s="219">
        <v>-13050816.0060238</v>
      </c>
      <c r="CJ65" s="219">
        <v>-13051199.2823059</v>
      </c>
      <c r="CK65" s="219">
        <v>-13051007.644164899</v>
      </c>
      <c r="CL65" s="219">
        <v>-13050816.006023999</v>
      </c>
      <c r="CM65" s="219">
        <v>-13051199.282306099</v>
      </c>
      <c r="CN65" s="219">
        <v>-13051199.282306099</v>
      </c>
      <c r="CP65" s="250">
        <f t="shared" si="1"/>
        <v>1.0002404451370239E-6</v>
      </c>
      <c r="CQ65" s="250">
        <f t="shared" si="0"/>
        <v>5.0105154514312744E-7</v>
      </c>
    </row>
    <row r="66" spans="1:95" x14ac:dyDescent="0.2">
      <c r="A66" s="224" t="s">
        <v>839</v>
      </c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19">
        <v>1496384416.51666</v>
      </c>
      <c r="AC66" s="219">
        <v>1539040746.7111199</v>
      </c>
      <c r="AD66" s="219">
        <v>1551949716.4187801</v>
      </c>
      <c r="AE66" s="219">
        <v>1564452182.8294699</v>
      </c>
      <c r="AF66" s="219">
        <v>1572947235.15839</v>
      </c>
      <c r="AG66" s="219">
        <v>1577455500.60058</v>
      </c>
      <c r="AH66" s="219">
        <v>1605174496.2677901</v>
      </c>
      <c r="AI66" s="219">
        <v>1640508177.0778699</v>
      </c>
      <c r="AJ66" s="219">
        <v>1681764096.74576</v>
      </c>
      <c r="AK66" s="219">
        <v>1728719464.7578199</v>
      </c>
      <c r="AL66" s="219">
        <v>1770891509.7374499</v>
      </c>
      <c r="AM66" s="219">
        <v>1769487148.74349</v>
      </c>
      <c r="AN66" s="219">
        <v>1769487148.74349</v>
      </c>
      <c r="AO66" s="219">
        <v>1756116204.65921</v>
      </c>
      <c r="AP66" s="219">
        <v>1734621524.15482</v>
      </c>
      <c r="AQ66" s="219">
        <v>1712238708.99032</v>
      </c>
      <c r="AR66" s="219">
        <v>1730744797.3223801</v>
      </c>
      <c r="AS66" s="219">
        <v>1755482209.1544099</v>
      </c>
      <c r="AT66" s="219">
        <v>1771157570.9182601</v>
      </c>
      <c r="AU66" s="219">
        <v>1796209463.8440199</v>
      </c>
      <c r="AV66" s="219">
        <v>1823798907.79355</v>
      </c>
      <c r="AW66" s="219">
        <v>1845987013.0241399</v>
      </c>
      <c r="AX66" s="219">
        <v>1863289871.54039</v>
      </c>
      <c r="AY66" s="219">
        <v>1873510460.60307</v>
      </c>
      <c r="AZ66" s="219">
        <v>1817768483.7669899</v>
      </c>
      <c r="BA66" s="219">
        <v>1817768483.7669899</v>
      </c>
      <c r="BB66" s="219">
        <v>1808184406.07938</v>
      </c>
      <c r="BC66" s="219">
        <v>1817723667.5416</v>
      </c>
      <c r="BD66" s="219">
        <v>1820391299.17348</v>
      </c>
      <c r="BE66" s="219">
        <v>1829986425.0074899</v>
      </c>
      <c r="BF66" s="219">
        <v>1838414137.4089</v>
      </c>
      <c r="BG66" s="219">
        <v>1837130359.5781701</v>
      </c>
      <c r="BH66" s="219">
        <v>1860855916.89359</v>
      </c>
      <c r="BI66" s="219">
        <v>1885364282.4091401</v>
      </c>
      <c r="BJ66" s="219">
        <v>1893769728.60513</v>
      </c>
      <c r="BK66" s="219">
        <v>1910322238.9255199</v>
      </c>
      <c r="BL66" s="219">
        <v>1939683091.3213201</v>
      </c>
      <c r="BM66" s="219">
        <v>1853859663.8868599</v>
      </c>
      <c r="BN66" s="219">
        <v>1853859663.8868599</v>
      </c>
      <c r="BO66" s="219">
        <v>1837596269.43888</v>
      </c>
      <c r="BP66" s="219">
        <v>1824004172.5696599</v>
      </c>
      <c r="BQ66" s="219">
        <v>1803134835.7670701</v>
      </c>
      <c r="BR66" s="219">
        <v>1802626615.77442</v>
      </c>
      <c r="BS66" s="219">
        <v>1799986751.20734</v>
      </c>
      <c r="BT66" s="219">
        <v>1760458868.4284899</v>
      </c>
      <c r="BU66" s="219">
        <v>1720580940.1580701</v>
      </c>
      <c r="BV66" s="219">
        <v>1678431279.8652101</v>
      </c>
      <c r="BW66" s="219">
        <v>1629133440.99331</v>
      </c>
      <c r="BX66" s="219">
        <v>1596524831.6419401</v>
      </c>
      <c r="BY66" s="219">
        <v>1560889458.9302399</v>
      </c>
      <c r="BZ66" s="219">
        <v>1485130062.91063</v>
      </c>
      <c r="CA66" s="219">
        <v>1485130062.91063</v>
      </c>
      <c r="CB66" s="219">
        <v>1530713835.02918</v>
      </c>
      <c r="CC66" s="219">
        <v>1577712343.11832</v>
      </c>
      <c r="CD66" s="219">
        <v>1611853560.0636899</v>
      </c>
      <c r="CE66" s="219">
        <v>1650540667.47911</v>
      </c>
      <c r="CF66" s="219">
        <v>1687085028.0930901</v>
      </c>
      <c r="CG66" s="219">
        <v>1691004321.3876901</v>
      </c>
      <c r="CH66" s="219">
        <v>1717869693.4382601</v>
      </c>
      <c r="CI66" s="219">
        <v>1755434878.9301</v>
      </c>
      <c r="CJ66" s="219">
        <v>1786037854.10128</v>
      </c>
      <c r="CK66" s="219">
        <v>1817839137.4911399</v>
      </c>
      <c r="CL66" s="219">
        <v>1849174995.91184</v>
      </c>
      <c r="CM66" s="219">
        <v>1852069352.65153</v>
      </c>
      <c r="CN66" s="219">
        <v>1852069352.65153</v>
      </c>
      <c r="CP66" s="250">
        <f t="shared" si="1"/>
        <v>-368729600.97622991</v>
      </c>
      <c r="CQ66" s="250">
        <f t="shared" si="0"/>
        <v>366939289.74090004</v>
      </c>
    </row>
    <row r="67" spans="1:95" x14ac:dyDescent="0.2">
      <c r="A67" s="224" t="s">
        <v>840</v>
      </c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</row>
    <row r="68" spans="1:95" x14ac:dyDescent="0.2">
      <c r="A68" s="223" t="s">
        <v>841</v>
      </c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219"/>
      <c r="CC68" s="219"/>
      <c r="CD68" s="219"/>
      <c r="CE68" s="219"/>
      <c r="CF68" s="219"/>
      <c r="CG68" s="219"/>
      <c r="CH68" s="219"/>
      <c r="CI68" s="219"/>
      <c r="CJ68" s="219"/>
      <c r="CK68" s="219"/>
      <c r="CL68" s="219"/>
      <c r="CM68" s="219"/>
      <c r="CN68" s="219"/>
    </row>
    <row r="69" spans="1:95" x14ac:dyDescent="0.2">
      <c r="A69" s="224" t="s">
        <v>842</v>
      </c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19">
        <v>1496857299.1831</v>
      </c>
      <c r="AC69" s="219">
        <v>1540490074.0692101</v>
      </c>
      <c r="AD69" s="219">
        <v>1554371341.8083501</v>
      </c>
      <c r="AE69" s="219">
        <v>1567841959.5757301</v>
      </c>
      <c r="AF69" s="219">
        <v>1577301016.6479199</v>
      </c>
      <c r="AG69" s="219">
        <v>1582769348.6443701</v>
      </c>
      <c r="AH69" s="219">
        <v>1611444264.3079801</v>
      </c>
      <c r="AI69" s="219">
        <v>1647729718.49259</v>
      </c>
      <c r="AJ69" s="219">
        <v>1689933264.93574</v>
      </c>
      <c r="AK69" s="219">
        <v>1737832117.0046799</v>
      </c>
      <c r="AL69" s="219">
        <v>1780943499.4150801</v>
      </c>
      <c r="AM69" s="219">
        <v>1780474329.2084899</v>
      </c>
      <c r="AN69" s="219">
        <v>1780474329.2084899</v>
      </c>
      <c r="AO69" s="219">
        <v>1768053599.5843201</v>
      </c>
      <c r="AP69" s="219">
        <v>1746505013.2806599</v>
      </c>
      <c r="AQ69" s="219">
        <v>1724068292.31689</v>
      </c>
      <c r="AR69" s="219">
        <v>1742520474.8496799</v>
      </c>
      <c r="AS69" s="219">
        <v>1767203980.8824401</v>
      </c>
      <c r="AT69" s="219">
        <v>1782829583.44697</v>
      </c>
      <c r="AU69" s="219">
        <v>1807835863.77334</v>
      </c>
      <c r="AV69" s="219">
        <v>1835383841.7234299</v>
      </c>
      <c r="AW69" s="219">
        <v>1857534627.5545299</v>
      </c>
      <c r="AX69" s="219">
        <v>1874804313.27122</v>
      </c>
      <c r="AY69" s="219">
        <v>1884995876.1343</v>
      </c>
      <c r="AZ69" s="219">
        <v>1829229019.69856</v>
      </c>
      <c r="BA69" s="219">
        <v>1829229019.69856</v>
      </c>
      <c r="BB69" s="219">
        <v>1819624209.01123</v>
      </c>
      <c r="BC69" s="219">
        <v>1829146884.0736699</v>
      </c>
      <c r="BD69" s="219">
        <v>1831802075.90573</v>
      </c>
      <c r="BE69" s="219">
        <v>1841388908.53985</v>
      </c>
      <c r="BF69" s="219">
        <v>1849812474.34131</v>
      </c>
      <c r="BG69" s="219">
        <v>1848528696.5105801</v>
      </c>
      <c r="BH69" s="219">
        <v>1872254253.826</v>
      </c>
      <c r="BI69" s="219">
        <v>1896762619.3415501</v>
      </c>
      <c r="BJ69" s="219">
        <v>1905168065.53754</v>
      </c>
      <c r="BK69" s="219">
        <v>1921720575.8579299</v>
      </c>
      <c r="BL69" s="219">
        <v>1951081428.2537301</v>
      </c>
      <c r="BM69" s="219">
        <v>1865258000.8192599</v>
      </c>
      <c r="BN69" s="219">
        <v>1865258000.8192599</v>
      </c>
      <c r="BO69" s="219">
        <v>1848994606.37129</v>
      </c>
      <c r="BP69" s="219">
        <v>1835402509.50207</v>
      </c>
      <c r="BQ69" s="219">
        <v>1814533172.6994801</v>
      </c>
      <c r="BR69" s="219">
        <v>1814024952.70683</v>
      </c>
      <c r="BS69" s="219">
        <v>1811385088.13975</v>
      </c>
      <c r="BT69" s="219">
        <v>1771857205.3608999</v>
      </c>
      <c r="BU69" s="219">
        <v>1731979277.0904801</v>
      </c>
      <c r="BV69" s="219">
        <v>1689829616.7976201</v>
      </c>
      <c r="BW69" s="219">
        <v>1640531777.92572</v>
      </c>
      <c r="BX69" s="219">
        <v>1607923168.5743501</v>
      </c>
      <c r="BY69" s="219">
        <v>1572287795.8626499</v>
      </c>
      <c r="BZ69" s="219">
        <v>1496528399.84304</v>
      </c>
      <c r="CA69" s="219">
        <v>1496528399.84304</v>
      </c>
      <c r="CB69" s="219">
        <v>1542112171.9615901</v>
      </c>
      <c r="CC69" s="219">
        <v>1589110680.05073</v>
      </c>
      <c r="CD69" s="219">
        <v>1623251896.9960999</v>
      </c>
      <c r="CE69" s="219">
        <v>1661939004.41152</v>
      </c>
      <c r="CF69" s="219">
        <v>1698483365.02549</v>
      </c>
      <c r="CG69" s="219">
        <v>1702402658.3201001</v>
      </c>
      <c r="CH69" s="219">
        <v>1729268030.3706701</v>
      </c>
      <c r="CI69" s="219">
        <v>1766833215.86251</v>
      </c>
      <c r="CJ69" s="219">
        <v>1797436191.03369</v>
      </c>
      <c r="CK69" s="219">
        <v>1829237474.4235401</v>
      </c>
      <c r="CL69" s="219">
        <v>1860573332.84425</v>
      </c>
      <c r="CM69" s="219">
        <v>1863467689.58394</v>
      </c>
      <c r="CN69" s="219">
        <v>1863467689.58394</v>
      </c>
    </row>
    <row r="70" spans="1:95" x14ac:dyDescent="0.2">
      <c r="A70" s="224" t="s">
        <v>843</v>
      </c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19">
        <v>-34147093.076922998</v>
      </c>
      <c r="AC70" s="219">
        <v>-34708951.538461499</v>
      </c>
      <c r="AD70" s="219">
        <v>-35245726.923076898</v>
      </c>
      <c r="AE70" s="219">
        <v>-35681342.307692297</v>
      </c>
      <c r="AF70" s="219">
        <v>-36073234.615384601</v>
      </c>
      <c r="AG70" s="219">
        <v>-36402119.230769202</v>
      </c>
      <c r="AH70" s="219">
        <v>-36722003.076922998</v>
      </c>
      <c r="AI70" s="219">
        <v>-36988459.230769202</v>
      </c>
      <c r="AJ70" s="219">
        <v>-37209142.307692297</v>
      </c>
      <c r="AK70" s="219">
        <v>-37363551.538461499</v>
      </c>
      <c r="AL70" s="219">
        <v>-37481854.615384601</v>
      </c>
      <c r="AM70" s="219">
        <v>-37538049.999999903</v>
      </c>
      <c r="AN70" s="219">
        <v>-37538049.999999903</v>
      </c>
      <c r="AO70" s="219">
        <v>-37538049.999999903</v>
      </c>
      <c r="AP70" s="219">
        <v>-37538049.999999903</v>
      </c>
      <c r="AQ70" s="219">
        <v>-37538049.999999903</v>
      </c>
      <c r="AR70" s="219">
        <v>-37538049.999999903</v>
      </c>
      <c r="AS70" s="219">
        <v>-37538049.999999903</v>
      </c>
      <c r="AT70" s="219">
        <v>-37538049.999999903</v>
      </c>
      <c r="AU70" s="219">
        <v>-37538049.999999903</v>
      </c>
      <c r="AV70" s="219">
        <v>-37538049.999999903</v>
      </c>
      <c r="AW70" s="219">
        <v>-37538049.999999903</v>
      </c>
      <c r="AX70" s="219">
        <v>-37538049.999999903</v>
      </c>
      <c r="AY70" s="219">
        <v>-37538049.999999903</v>
      </c>
      <c r="AZ70" s="219">
        <v>-37538049.999999903</v>
      </c>
      <c r="BA70" s="219">
        <v>-37538049.999999903</v>
      </c>
      <c r="BB70" s="219">
        <v>-37538049.999999903</v>
      </c>
      <c r="BC70" s="219">
        <v>-37538049.999999903</v>
      </c>
      <c r="BD70" s="219">
        <v>-37538049.999999903</v>
      </c>
      <c r="BE70" s="219">
        <v>-37538049.999999903</v>
      </c>
      <c r="BF70" s="219">
        <v>-37538049.999999903</v>
      </c>
      <c r="BG70" s="219">
        <v>-37538049.999999903</v>
      </c>
      <c r="BH70" s="219">
        <v>-37538049.999999903</v>
      </c>
      <c r="BI70" s="219">
        <v>-37538049.999999903</v>
      </c>
      <c r="BJ70" s="219">
        <v>-37538049.999999903</v>
      </c>
      <c r="BK70" s="219">
        <v>-37538049.999999903</v>
      </c>
      <c r="BL70" s="219">
        <v>-37538049.999999903</v>
      </c>
      <c r="BM70" s="219">
        <v>-37538049.999999903</v>
      </c>
      <c r="BN70" s="219">
        <v>-37538049.999999903</v>
      </c>
      <c r="BO70" s="219">
        <v>-37538049.999999903</v>
      </c>
      <c r="BP70" s="219">
        <v>-37538049.999999903</v>
      </c>
      <c r="BQ70" s="219">
        <v>-37538049.999999903</v>
      </c>
      <c r="BR70" s="219">
        <v>-37538049.999999903</v>
      </c>
      <c r="BS70" s="219">
        <v>-37538049.999999903</v>
      </c>
      <c r="BT70" s="219">
        <v>-37538049.999999903</v>
      </c>
      <c r="BU70" s="219">
        <v>-37538049.999999903</v>
      </c>
      <c r="BV70" s="219">
        <v>-37538049.999999903</v>
      </c>
      <c r="BW70" s="219">
        <v>-37538049.999999903</v>
      </c>
      <c r="BX70" s="219">
        <v>-37538049.999999903</v>
      </c>
      <c r="BY70" s="219">
        <v>-37538049.999999903</v>
      </c>
      <c r="BZ70" s="219">
        <v>-37538049.999999903</v>
      </c>
      <c r="CA70" s="219">
        <v>-37538049.999999903</v>
      </c>
      <c r="CB70" s="219">
        <v>-37538049.999999903</v>
      </c>
      <c r="CC70" s="219">
        <v>-37538049.999999903</v>
      </c>
      <c r="CD70" s="219">
        <v>-37538049.999999903</v>
      </c>
      <c r="CE70" s="219">
        <v>-37538049.999999903</v>
      </c>
      <c r="CF70" s="219">
        <v>-37538049.999999903</v>
      </c>
      <c r="CG70" s="219">
        <v>-37538049.999999903</v>
      </c>
      <c r="CH70" s="219">
        <v>-37538049.999999903</v>
      </c>
      <c r="CI70" s="219">
        <v>-37538049.999999903</v>
      </c>
      <c r="CJ70" s="219">
        <v>-37538049.999999903</v>
      </c>
      <c r="CK70" s="219">
        <v>-37538049.999999903</v>
      </c>
      <c r="CL70" s="219">
        <v>-37538049.999999903</v>
      </c>
      <c r="CM70" s="219">
        <v>-37538049.999999903</v>
      </c>
      <c r="CN70" s="219">
        <v>-37538049.999999903</v>
      </c>
    </row>
    <row r="71" spans="1:95" x14ac:dyDescent="0.2">
      <c r="A71" s="224" t="s">
        <v>844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19">
        <v>1462710206.1061699</v>
      </c>
      <c r="AC71" s="219">
        <v>1505781122.53075</v>
      </c>
      <c r="AD71" s="219">
        <v>1519125614.8852701</v>
      </c>
      <c r="AE71" s="219">
        <v>1532160617.2680399</v>
      </c>
      <c r="AF71" s="219">
        <v>1541227782.0325401</v>
      </c>
      <c r="AG71" s="219">
        <v>1546367229.4136</v>
      </c>
      <c r="AH71" s="219">
        <v>1574722261.23105</v>
      </c>
      <c r="AI71" s="219">
        <v>1610741259.2618201</v>
      </c>
      <c r="AJ71" s="219">
        <v>1652724122.6280501</v>
      </c>
      <c r="AK71" s="219">
        <v>1700468565.4662199</v>
      </c>
      <c r="AL71" s="219">
        <v>1743461644.79969</v>
      </c>
      <c r="AM71" s="219">
        <v>1742936279.2084899</v>
      </c>
      <c r="AN71" s="219">
        <v>1742936279.2084899</v>
      </c>
      <c r="AO71" s="219">
        <v>1730515549.5843201</v>
      </c>
      <c r="AP71" s="219">
        <v>1708966963.2806599</v>
      </c>
      <c r="AQ71" s="219">
        <v>1686530242.31689</v>
      </c>
      <c r="AR71" s="219">
        <v>1704982424.8496799</v>
      </c>
      <c r="AS71" s="219">
        <v>1729665930.8824401</v>
      </c>
      <c r="AT71" s="219">
        <v>1745291533.44697</v>
      </c>
      <c r="AU71" s="219">
        <v>1770297813.77334</v>
      </c>
      <c r="AV71" s="219">
        <v>1797845791.7234299</v>
      </c>
      <c r="AW71" s="219">
        <v>1819996577.5545299</v>
      </c>
      <c r="AX71" s="219">
        <v>1837266263.27122</v>
      </c>
      <c r="AY71" s="219">
        <v>1847457826.1343</v>
      </c>
      <c r="AZ71" s="219">
        <v>1791690969.69856</v>
      </c>
      <c r="BA71" s="219">
        <v>1791690969.69856</v>
      </c>
      <c r="BB71" s="219">
        <v>1782086159.01123</v>
      </c>
      <c r="BC71" s="219">
        <v>1791608834.0736699</v>
      </c>
      <c r="BD71" s="219">
        <v>1794264025.90573</v>
      </c>
      <c r="BE71" s="219">
        <v>1803850858.53984</v>
      </c>
      <c r="BF71" s="219">
        <v>1812274424.34131</v>
      </c>
      <c r="BG71" s="219">
        <v>1810990646.5105801</v>
      </c>
      <c r="BH71" s="219">
        <v>1834716203.826</v>
      </c>
      <c r="BI71" s="219">
        <v>1859224569.3415501</v>
      </c>
      <c r="BJ71" s="219">
        <v>1867630015.53754</v>
      </c>
      <c r="BK71" s="219">
        <v>1884182525.8579299</v>
      </c>
      <c r="BL71" s="219">
        <v>1913543378.2537301</v>
      </c>
      <c r="BM71" s="219">
        <v>1827719950.8192599</v>
      </c>
      <c r="BN71" s="219">
        <v>1827719950.8192599</v>
      </c>
      <c r="BO71" s="219">
        <v>1811456556.37129</v>
      </c>
      <c r="BP71" s="219">
        <v>1797864459.50207</v>
      </c>
      <c r="BQ71" s="219">
        <v>1776995122.6994801</v>
      </c>
      <c r="BR71" s="219">
        <v>1776486902.70683</v>
      </c>
      <c r="BS71" s="219">
        <v>1773847038.13975</v>
      </c>
      <c r="BT71" s="219">
        <v>1734319155.3608999</v>
      </c>
      <c r="BU71" s="219">
        <v>1694441227.0904801</v>
      </c>
      <c r="BV71" s="219">
        <v>1652291566.7976201</v>
      </c>
      <c r="BW71" s="219">
        <v>1602993727.92572</v>
      </c>
      <c r="BX71" s="219">
        <v>1570385118.5743501</v>
      </c>
      <c r="BY71" s="219">
        <v>1534749745.8626499</v>
      </c>
      <c r="BZ71" s="219">
        <v>1458990349.84304</v>
      </c>
      <c r="CA71" s="219">
        <v>1458990349.84304</v>
      </c>
      <c r="CB71" s="219">
        <v>1504574121.9615901</v>
      </c>
      <c r="CC71" s="219">
        <v>1551572630.05073</v>
      </c>
      <c r="CD71" s="219">
        <v>1585713846.9960999</v>
      </c>
      <c r="CE71" s="219">
        <v>1624400954.41152</v>
      </c>
      <c r="CF71" s="219">
        <v>1660945315.02549</v>
      </c>
      <c r="CG71" s="219">
        <v>1664864608.3201001</v>
      </c>
      <c r="CH71" s="219">
        <v>1691729980.3706701</v>
      </c>
      <c r="CI71" s="219">
        <v>1729295165.86251</v>
      </c>
      <c r="CJ71" s="219">
        <v>1759898141.03369</v>
      </c>
      <c r="CK71" s="219">
        <v>1791699424.4235401</v>
      </c>
      <c r="CL71" s="219">
        <v>1823035282.84425</v>
      </c>
      <c r="CM71" s="219">
        <v>1825929639.58394</v>
      </c>
      <c r="CN71" s="219">
        <v>1825929639.58394</v>
      </c>
    </row>
    <row r="72" spans="1:95" x14ac:dyDescent="0.2">
      <c r="A72" s="224" t="s">
        <v>845</v>
      </c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19">
        <v>1455277936.06056</v>
      </c>
      <c r="AC72" s="219">
        <v>1498262812.4412899</v>
      </c>
      <c r="AD72" s="219">
        <v>1511407894.39065</v>
      </c>
      <c r="AE72" s="219">
        <v>1524892285.0208001</v>
      </c>
      <c r="AF72" s="219">
        <v>1533431561.66539</v>
      </c>
      <c r="AG72" s="219">
        <v>1543888788.5955999</v>
      </c>
      <c r="AH72" s="219">
        <v>1572095646.9616699</v>
      </c>
      <c r="AI72" s="219">
        <v>1607867818.4575901</v>
      </c>
      <c r="AJ72" s="219">
        <v>1649742626.1898201</v>
      </c>
      <c r="AK72" s="219">
        <v>1697361389.48475</v>
      </c>
      <c r="AL72" s="219">
        <v>1744520721.1357701</v>
      </c>
      <c r="AM72" s="219">
        <v>1743928410.2371099</v>
      </c>
      <c r="AN72" s="219">
        <v>1743928410.2371099</v>
      </c>
      <c r="AO72" s="219">
        <v>1730515549.5843201</v>
      </c>
      <c r="AP72" s="219">
        <v>1708966963.2806599</v>
      </c>
      <c r="AQ72" s="219">
        <v>1686530242.31689</v>
      </c>
      <c r="AR72" s="219">
        <v>1704982424.8496799</v>
      </c>
      <c r="AS72" s="219">
        <v>1729665930.8824401</v>
      </c>
      <c r="AT72" s="219">
        <v>1745291533.44697</v>
      </c>
      <c r="AU72" s="219">
        <v>1770297813.77334</v>
      </c>
      <c r="AV72" s="219">
        <v>1797845791.7234299</v>
      </c>
      <c r="AW72" s="219">
        <v>1819996577.5545299</v>
      </c>
      <c r="AX72" s="219">
        <v>1837266263.27122</v>
      </c>
      <c r="AY72" s="219">
        <v>1847457826.1343</v>
      </c>
      <c r="AZ72" s="219">
        <v>1791690969.69856</v>
      </c>
      <c r="BA72" s="219">
        <v>1791690969.69856</v>
      </c>
      <c r="BB72" s="219">
        <v>1782086159.01123</v>
      </c>
      <c r="BC72" s="219">
        <v>1791608834.0736699</v>
      </c>
      <c r="BD72" s="219">
        <v>1794264025.90573</v>
      </c>
      <c r="BE72" s="219">
        <v>1803850858.53985</v>
      </c>
      <c r="BF72" s="219">
        <v>1812274424.34131</v>
      </c>
      <c r="BG72" s="219">
        <v>1810990646.5105801</v>
      </c>
      <c r="BH72" s="219">
        <v>1834716203.826</v>
      </c>
      <c r="BI72" s="219">
        <v>1859224569.3415501</v>
      </c>
      <c r="BJ72" s="219">
        <v>1867630015.53754</v>
      </c>
      <c r="BK72" s="219">
        <v>1884182525.8579299</v>
      </c>
      <c r="BL72" s="219">
        <v>1913543378.2537301</v>
      </c>
      <c r="BM72" s="219">
        <v>1827719950.8192699</v>
      </c>
      <c r="BN72" s="219">
        <v>1827719950.8192699</v>
      </c>
      <c r="BO72" s="219">
        <v>1811456556.37129</v>
      </c>
      <c r="BP72" s="219">
        <v>1797864459.50207</v>
      </c>
      <c r="BQ72" s="219">
        <v>1776995122.6994801</v>
      </c>
      <c r="BR72" s="219">
        <v>1776486902.70683</v>
      </c>
      <c r="BS72" s="219">
        <v>1773847038.13975</v>
      </c>
      <c r="BT72" s="219">
        <v>1734319155.3608999</v>
      </c>
      <c r="BU72" s="219">
        <v>1694441227.0904801</v>
      </c>
      <c r="BV72" s="219">
        <v>1652291566.7976201</v>
      </c>
      <c r="BW72" s="219">
        <v>1602993727.92572</v>
      </c>
      <c r="BX72" s="219">
        <v>1570385118.5743501</v>
      </c>
      <c r="BY72" s="219">
        <v>1534749745.8626499</v>
      </c>
      <c r="BZ72" s="219">
        <v>1458990349.84304</v>
      </c>
      <c r="CA72" s="219">
        <v>1458990349.84304</v>
      </c>
      <c r="CB72" s="219">
        <v>1504574121.9615901</v>
      </c>
      <c r="CC72" s="219">
        <v>1551572630.05073</v>
      </c>
      <c r="CD72" s="219">
        <v>1585713846.9960999</v>
      </c>
      <c r="CE72" s="219">
        <v>1624400954.41152</v>
      </c>
      <c r="CF72" s="219">
        <v>1660945315.02549</v>
      </c>
      <c r="CG72" s="219">
        <v>1664864608.3201001</v>
      </c>
      <c r="CH72" s="219">
        <v>1691729980.3706701</v>
      </c>
      <c r="CI72" s="219">
        <v>1729295165.86251</v>
      </c>
      <c r="CJ72" s="219">
        <v>1759898141.03369</v>
      </c>
      <c r="CK72" s="219">
        <v>1791699424.4235401</v>
      </c>
      <c r="CL72" s="219">
        <v>1823035282.84425</v>
      </c>
      <c r="CM72" s="219">
        <v>1825929639.58394</v>
      </c>
      <c r="CN72" s="219">
        <v>1825929639.58394</v>
      </c>
    </row>
    <row r="73" spans="1:95" x14ac:dyDescent="0.2">
      <c r="A73" s="224" t="s">
        <v>846</v>
      </c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19">
        <v>5.3730148535508298E-8</v>
      </c>
      <c r="AC73" s="219">
        <v>-5.3730148535508298E-8</v>
      </c>
      <c r="AD73" s="219">
        <v>-8.9550247559180606E-8</v>
      </c>
      <c r="AE73" s="219">
        <v>-5.3730148535508298E-8</v>
      </c>
      <c r="AF73" s="219">
        <v>-1.07460297071016E-7</v>
      </c>
      <c r="AG73" s="219">
        <v>-1.43280396094689E-7</v>
      </c>
      <c r="AH73" s="219">
        <v>-2.14920594142033E-7</v>
      </c>
      <c r="AI73" s="219">
        <v>-2.8656079218937799E-7</v>
      </c>
      <c r="AJ73" s="219">
        <v>-2.8656079218937799E-7</v>
      </c>
      <c r="AK73" s="219">
        <v>-2.14920594142033E-7</v>
      </c>
      <c r="AL73" s="219">
        <v>-2.14920594142033E-7</v>
      </c>
      <c r="AM73" s="219">
        <v>-1.9701054463019699E-7</v>
      </c>
      <c r="AN73" s="219">
        <v>-1.9701054463019699E-7</v>
      </c>
      <c r="AO73" s="219">
        <v>-1.43280396094689E-7</v>
      </c>
      <c r="AP73" s="219">
        <v>-2.3283064365386899E-7</v>
      </c>
      <c r="AQ73" s="219">
        <v>-5.3730148535508298E-8</v>
      </c>
      <c r="AR73" s="219">
        <v>-1.25370346582852E-7</v>
      </c>
      <c r="AS73" s="219">
        <v>-2.14920594142033E-7</v>
      </c>
      <c r="AT73" s="219">
        <v>-1.79100495118361E-7</v>
      </c>
      <c r="AU73" s="219">
        <v>-1.7910049511836101E-8</v>
      </c>
      <c r="AV73" s="219">
        <v>7.1640198047344498E-8</v>
      </c>
      <c r="AW73" s="219">
        <v>2.14920594142033E-7</v>
      </c>
      <c r="AX73" s="219">
        <v>1.43280396094689E-7</v>
      </c>
      <c r="AY73" s="219">
        <v>7.1640198047344498E-8</v>
      </c>
      <c r="AZ73" s="219">
        <v>1.07460297071016E-7</v>
      </c>
      <c r="BA73" s="219">
        <v>1.07460297071016E-7</v>
      </c>
      <c r="BB73" s="219">
        <v>3.5820099023672203E-8</v>
      </c>
      <c r="BC73" s="219">
        <v>-7.1640198047344498E-8</v>
      </c>
      <c r="BD73" s="219">
        <v>-1.07460297071016E-7</v>
      </c>
      <c r="BE73" s="219">
        <v>-2.3283064365386899E-7</v>
      </c>
      <c r="BF73" s="219">
        <v>-1.25370346582852E-7</v>
      </c>
      <c r="BG73" s="219">
        <v>-1.07460297071016E-7</v>
      </c>
      <c r="BH73" s="219">
        <v>0</v>
      </c>
      <c r="BI73" s="219">
        <v>-1.25370346582852E-7</v>
      </c>
      <c r="BJ73" s="219">
        <v>-1.07460297071016E-7</v>
      </c>
      <c r="BK73" s="219">
        <v>-1.79100495118361E-7</v>
      </c>
      <c r="BL73" s="219">
        <v>-1.43280396094689E-7</v>
      </c>
      <c r="BM73" s="219">
        <v>-1.79100495118361E-7</v>
      </c>
      <c r="BN73" s="219">
        <v>-1.79100495118361E-7</v>
      </c>
      <c r="BO73" s="219">
        <v>-2.8656079218937799E-7</v>
      </c>
      <c r="BP73" s="219">
        <v>-2.3283064365386899E-7</v>
      </c>
      <c r="BQ73" s="219">
        <v>-1.25370346582852E-7</v>
      </c>
      <c r="BR73" s="219">
        <v>-1.79100495118361E-7</v>
      </c>
      <c r="BS73" s="219">
        <v>-1.25370346582852E-7</v>
      </c>
      <c r="BT73" s="219">
        <v>-1.07460297071016E-7</v>
      </c>
      <c r="BU73" s="219">
        <v>-8.9550247559180606E-8</v>
      </c>
      <c r="BV73" s="219">
        <v>-1.7910049511836101E-8</v>
      </c>
      <c r="BW73" s="219">
        <v>1.7910049511836101E-8</v>
      </c>
      <c r="BX73" s="219">
        <v>-5.3730148535508298E-8</v>
      </c>
      <c r="BY73" s="219">
        <v>7.1640198047344498E-8</v>
      </c>
      <c r="BZ73" s="219">
        <v>1.07460297071016E-7</v>
      </c>
      <c r="CA73" s="219">
        <v>1.07460297071016E-7</v>
      </c>
      <c r="CB73" s="219">
        <v>2.5074069316570501E-7</v>
      </c>
      <c r="CC73" s="219">
        <v>3.4029094072488599E-7</v>
      </c>
      <c r="CD73" s="219">
        <v>4.2984118828406702E-7</v>
      </c>
      <c r="CE73" s="219">
        <v>3.4029094072488599E-7</v>
      </c>
      <c r="CF73" s="219">
        <v>4.6566128730773899E-7</v>
      </c>
      <c r="CG73" s="219">
        <v>4.6566128730773899E-7</v>
      </c>
      <c r="CH73" s="219">
        <v>4.4775123779590298E-7</v>
      </c>
      <c r="CI73" s="219">
        <v>4.4775123779590298E-7</v>
      </c>
      <c r="CJ73" s="219">
        <v>3.9402108926039398E-7</v>
      </c>
      <c r="CK73" s="219">
        <v>3.7611103974855802E-7</v>
      </c>
      <c r="CL73" s="219">
        <v>3.7611103974855802E-7</v>
      </c>
      <c r="CM73" s="219">
        <v>2.14920594142033E-7</v>
      </c>
      <c r="CN73" s="219">
        <v>2.14920594142033E-7</v>
      </c>
    </row>
    <row r="74" spans="1:95" x14ac:dyDescent="0.2">
      <c r="A74" s="224" t="s">
        <v>351</v>
      </c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</row>
    <row r="75" spans="1:95" x14ac:dyDescent="0.2">
      <c r="A75" s="223" t="s">
        <v>847</v>
      </c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</row>
    <row r="76" spans="1:95" x14ac:dyDescent="0.2">
      <c r="A76" s="224" t="s">
        <v>848</v>
      </c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19">
        <v>1495857360.9597299</v>
      </c>
      <c r="AC76" s="219">
        <v>1538494312.33727</v>
      </c>
      <c r="AD76" s="219">
        <v>1551383903.2280099</v>
      </c>
      <c r="AE76" s="219">
        <v>1563866990.82178</v>
      </c>
      <c r="AF76" s="219">
        <v>1572342664.33377</v>
      </c>
      <c r="AG76" s="219">
        <v>1576831759.40519</v>
      </c>
      <c r="AH76" s="219">
        <v>1604531584.7016399</v>
      </c>
      <c r="AI76" s="219">
        <v>1639846095.14095</v>
      </c>
      <c r="AJ76" s="219">
        <v>1681082844.43806</v>
      </c>
      <c r="AK76" s="219">
        <v>1728019042.07936</v>
      </c>
      <c r="AL76" s="219">
        <v>1770171916.68822</v>
      </c>
      <c r="AM76" s="219">
        <v>1768748385.3234899</v>
      </c>
      <c r="AN76" s="219">
        <v>1768748385.3234899</v>
      </c>
      <c r="AO76" s="219">
        <v>1755377441.2392099</v>
      </c>
      <c r="AP76" s="219">
        <v>1733882760.7348199</v>
      </c>
      <c r="AQ76" s="219">
        <v>1711499945.5703199</v>
      </c>
      <c r="AR76" s="219">
        <v>1730006033.90238</v>
      </c>
      <c r="AS76" s="219">
        <v>1754743445.73441</v>
      </c>
      <c r="AT76" s="219">
        <v>1770418807.49827</v>
      </c>
      <c r="AU76" s="219">
        <v>1795470700.4240201</v>
      </c>
      <c r="AV76" s="219">
        <v>1823060144.3735499</v>
      </c>
      <c r="AW76" s="219">
        <v>1845248249.60414</v>
      </c>
      <c r="AX76" s="219">
        <v>1862551108.1203899</v>
      </c>
      <c r="AY76" s="219">
        <v>1872771697.1830699</v>
      </c>
      <c r="AZ76" s="219">
        <v>1817029720.3469901</v>
      </c>
      <c r="BA76" s="219">
        <v>1817029720.3469901</v>
      </c>
      <c r="BB76" s="219">
        <v>1807445642.65938</v>
      </c>
      <c r="BC76" s="219">
        <v>1816984904.1215999</v>
      </c>
      <c r="BD76" s="219">
        <v>1819652535.75348</v>
      </c>
      <c r="BE76" s="219">
        <v>1829247661.5874901</v>
      </c>
      <c r="BF76" s="219">
        <v>1837675373.9888999</v>
      </c>
      <c r="BG76" s="219">
        <v>1836391596.15817</v>
      </c>
      <c r="BH76" s="219">
        <v>1860117153.4735899</v>
      </c>
      <c r="BI76" s="219">
        <v>1884625518.98914</v>
      </c>
      <c r="BJ76" s="219">
        <v>1893030965.1851299</v>
      </c>
      <c r="BK76" s="219">
        <v>1909583475.5055201</v>
      </c>
      <c r="BL76" s="219">
        <v>1938944327.90132</v>
      </c>
      <c r="BM76" s="219">
        <v>1853120900.46685</v>
      </c>
      <c r="BN76" s="219">
        <v>1853120900.46685</v>
      </c>
      <c r="BO76" s="219">
        <v>1836857506.0188799</v>
      </c>
      <c r="BP76" s="219">
        <v>1823265409.1496601</v>
      </c>
      <c r="BQ76" s="219">
        <v>1802396072.34707</v>
      </c>
      <c r="BR76" s="219">
        <v>1801887852.3544199</v>
      </c>
      <c r="BS76" s="219">
        <v>1799247987.7873399</v>
      </c>
      <c r="BT76" s="219">
        <v>1759720105.0084901</v>
      </c>
      <c r="BU76" s="219">
        <v>1719842176.73807</v>
      </c>
      <c r="BV76" s="219">
        <v>1677692516.44521</v>
      </c>
      <c r="BW76" s="219">
        <v>1628394677.5733099</v>
      </c>
      <c r="BX76" s="219">
        <v>1595786068.22194</v>
      </c>
      <c r="BY76" s="219">
        <v>1560150695.5102401</v>
      </c>
      <c r="BZ76" s="219">
        <v>1484391299.4906299</v>
      </c>
      <c r="CA76" s="219">
        <v>1484391299.4906299</v>
      </c>
      <c r="CB76" s="219">
        <v>1529975071.60918</v>
      </c>
      <c r="CC76" s="219">
        <v>1576973579.6983199</v>
      </c>
      <c r="CD76" s="219">
        <v>1611114796.6436901</v>
      </c>
      <c r="CE76" s="219">
        <v>1649801904.0591099</v>
      </c>
      <c r="CF76" s="219">
        <v>1686346264.67309</v>
      </c>
      <c r="CG76" s="219">
        <v>1690265557.96769</v>
      </c>
      <c r="CH76" s="219">
        <v>1717130930.01826</v>
      </c>
      <c r="CI76" s="219">
        <v>1754696115.5100999</v>
      </c>
      <c r="CJ76" s="219">
        <v>1785299090.6812799</v>
      </c>
      <c r="CK76" s="219">
        <v>1817100374.0711401</v>
      </c>
      <c r="CL76" s="219">
        <v>1848436232.4918399</v>
      </c>
      <c r="CM76" s="219">
        <v>1851330589.23153</v>
      </c>
      <c r="CN76" s="219">
        <v>1851330589.23153</v>
      </c>
      <c r="CO76" s="252"/>
    </row>
    <row r="77" spans="1:95" x14ac:dyDescent="0.2">
      <c r="A77" s="224" t="s">
        <v>849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19">
        <v>231871.94461538401</v>
      </c>
      <c r="AC77" s="219">
        <v>251250.761538461</v>
      </c>
      <c r="AD77" s="219">
        <v>270629.57846153801</v>
      </c>
      <c r="AE77" s="219">
        <v>290008.395384615</v>
      </c>
      <c r="AF77" s="219">
        <v>309387.21230769198</v>
      </c>
      <c r="AG77" s="219">
        <v>328557.58307692298</v>
      </c>
      <c r="AH77" s="219">
        <v>347727.95384615299</v>
      </c>
      <c r="AI77" s="219">
        <v>366898.32461538399</v>
      </c>
      <c r="AJ77" s="219">
        <v>386068.69538461498</v>
      </c>
      <c r="AK77" s="219">
        <v>405239.06615384598</v>
      </c>
      <c r="AL77" s="219">
        <v>440606.51923076902</v>
      </c>
      <c r="AM77" s="219">
        <v>459776.89</v>
      </c>
      <c r="AN77" s="219">
        <v>459776.89</v>
      </c>
      <c r="AO77" s="219">
        <v>459776.89</v>
      </c>
      <c r="AP77" s="219">
        <v>459776.89</v>
      </c>
      <c r="AQ77" s="219">
        <v>459776.89</v>
      </c>
      <c r="AR77" s="219">
        <v>459776.89</v>
      </c>
      <c r="AS77" s="219">
        <v>459776.89</v>
      </c>
      <c r="AT77" s="219">
        <v>459776.89</v>
      </c>
      <c r="AU77" s="219">
        <v>459776.89</v>
      </c>
      <c r="AV77" s="219">
        <v>459776.89</v>
      </c>
      <c r="AW77" s="219">
        <v>459776.89</v>
      </c>
      <c r="AX77" s="219">
        <v>459776.89</v>
      </c>
      <c r="AY77" s="219">
        <v>459776.89</v>
      </c>
      <c r="AZ77" s="219">
        <v>459776.89</v>
      </c>
      <c r="BA77" s="219">
        <v>459776.89</v>
      </c>
      <c r="BB77" s="219">
        <v>459776.89</v>
      </c>
      <c r="BC77" s="219">
        <v>459776.89</v>
      </c>
      <c r="BD77" s="219">
        <v>459776.89</v>
      </c>
      <c r="BE77" s="219">
        <v>459776.89</v>
      </c>
      <c r="BF77" s="219">
        <v>459776.89</v>
      </c>
      <c r="BG77" s="219">
        <v>459776.89</v>
      </c>
      <c r="BH77" s="219">
        <v>459776.89</v>
      </c>
      <c r="BI77" s="219">
        <v>459776.89</v>
      </c>
      <c r="BJ77" s="219">
        <v>459776.89</v>
      </c>
      <c r="BK77" s="219">
        <v>459776.89</v>
      </c>
      <c r="BL77" s="219">
        <v>459776.89</v>
      </c>
      <c r="BM77" s="219">
        <v>459776.89</v>
      </c>
      <c r="BN77" s="219">
        <v>459776.89</v>
      </c>
      <c r="BO77" s="219">
        <v>459776.89</v>
      </c>
      <c r="BP77" s="219">
        <v>459776.89</v>
      </c>
      <c r="BQ77" s="219">
        <v>459776.89</v>
      </c>
      <c r="BR77" s="219">
        <v>459776.89</v>
      </c>
      <c r="BS77" s="219">
        <v>459776.89</v>
      </c>
      <c r="BT77" s="219">
        <v>459776.89</v>
      </c>
      <c r="BU77" s="219">
        <v>459776.89</v>
      </c>
      <c r="BV77" s="219">
        <v>459776.89</v>
      </c>
      <c r="BW77" s="219">
        <v>459776.89</v>
      </c>
      <c r="BX77" s="219">
        <v>459776.89</v>
      </c>
      <c r="BY77" s="219">
        <v>459776.89</v>
      </c>
      <c r="BZ77" s="219">
        <v>459776.89</v>
      </c>
      <c r="CA77" s="219">
        <v>459776.89</v>
      </c>
      <c r="CB77" s="219">
        <v>459776.89</v>
      </c>
      <c r="CC77" s="219">
        <v>459776.89</v>
      </c>
      <c r="CD77" s="219">
        <v>459776.89</v>
      </c>
      <c r="CE77" s="219">
        <v>459776.89</v>
      </c>
      <c r="CF77" s="219">
        <v>459776.89</v>
      </c>
      <c r="CG77" s="219">
        <v>459776.89</v>
      </c>
      <c r="CH77" s="219">
        <v>459776.89</v>
      </c>
      <c r="CI77" s="219">
        <v>459776.89</v>
      </c>
      <c r="CJ77" s="219">
        <v>459776.89</v>
      </c>
      <c r="CK77" s="219">
        <v>459776.89</v>
      </c>
      <c r="CL77" s="219">
        <v>459776.89</v>
      </c>
      <c r="CM77" s="219">
        <v>459776.89</v>
      </c>
      <c r="CN77" s="219">
        <v>459776.89</v>
      </c>
    </row>
    <row r="78" spans="1:95" x14ac:dyDescent="0.2">
      <c r="A78" s="224" t="s">
        <v>850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19">
        <v>295183.612307692</v>
      </c>
      <c r="AC78" s="219">
        <v>295183.612307692</v>
      </c>
      <c r="AD78" s="219">
        <v>295183.612307692</v>
      </c>
      <c r="AE78" s="219">
        <v>295183.612307692</v>
      </c>
      <c r="AF78" s="219">
        <v>295183.612307692</v>
      </c>
      <c r="AG78" s="219">
        <v>295183.612307692</v>
      </c>
      <c r="AH78" s="219">
        <v>295183.612307692</v>
      </c>
      <c r="AI78" s="219">
        <v>295183.612307692</v>
      </c>
      <c r="AJ78" s="219">
        <v>295183.612307692</v>
      </c>
      <c r="AK78" s="219">
        <v>295183.612307692</v>
      </c>
      <c r="AL78" s="219">
        <v>278986.53000000003</v>
      </c>
      <c r="AM78" s="219">
        <v>278986.53000000003</v>
      </c>
      <c r="AN78" s="219">
        <v>278986.53000000003</v>
      </c>
      <c r="AO78" s="219">
        <v>278986.53000000003</v>
      </c>
      <c r="AP78" s="219">
        <v>278986.53000000003</v>
      </c>
      <c r="AQ78" s="219">
        <v>278986.53000000003</v>
      </c>
      <c r="AR78" s="219">
        <v>278986.53000000003</v>
      </c>
      <c r="AS78" s="219">
        <v>278986.53000000003</v>
      </c>
      <c r="AT78" s="219">
        <v>278986.53000000003</v>
      </c>
      <c r="AU78" s="219">
        <v>278986.53000000003</v>
      </c>
      <c r="AV78" s="219">
        <v>278986.53000000003</v>
      </c>
      <c r="AW78" s="219">
        <v>278986.53000000003</v>
      </c>
      <c r="AX78" s="219">
        <v>278986.53000000003</v>
      </c>
      <c r="AY78" s="219">
        <v>278986.53000000003</v>
      </c>
      <c r="AZ78" s="219">
        <v>278986.53000000003</v>
      </c>
      <c r="BA78" s="219">
        <v>278986.53000000003</v>
      </c>
      <c r="BB78" s="219">
        <v>278986.53000000003</v>
      </c>
      <c r="BC78" s="219">
        <v>278986.53000000003</v>
      </c>
      <c r="BD78" s="219">
        <v>278986.53000000003</v>
      </c>
      <c r="BE78" s="219">
        <v>278986.53000000003</v>
      </c>
      <c r="BF78" s="219">
        <v>278986.53000000003</v>
      </c>
      <c r="BG78" s="219">
        <v>278986.53000000003</v>
      </c>
      <c r="BH78" s="219">
        <v>278986.53000000003</v>
      </c>
      <c r="BI78" s="219">
        <v>278986.53000000003</v>
      </c>
      <c r="BJ78" s="219">
        <v>278986.53000000003</v>
      </c>
      <c r="BK78" s="219">
        <v>278986.53000000003</v>
      </c>
      <c r="BL78" s="219">
        <v>278986.53000000003</v>
      </c>
      <c r="BM78" s="219">
        <v>278986.53000000003</v>
      </c>
      <c r="BN78" s="219">
        <v>278986.53000000003</v>
      </c>
      <c r="BO78" s="219">
        <v>278986.53000000003</v>
      </c>
      <c r="BP78" s="219">
        <v>278986.53000000003</v>
      </c>
      <c r="BQ78" s="219">
        <v>278986.53000000003</v>
      </c>
      <c r="BR78" s="219">
        <v>278986.53000000003</v>
      </c>
      <c r="BS78" s="219">
        <v>278986.53000000003</v>
      </c>
      <c r="BT78" s="219">
        <v>278986.53000000003</v>
      </c>
      <c r="BU78" s="219">
        <v>278986.53000000003</v>
      </c>
      <c r="BV78" s="219">
        <v>278986.53000000003</v>
      </c>
      <c r="BW78" s="219">
        <v>278986.53000000003</v>
      </c>
      <c r="BX78" s="219">
        <v>278986.53000000003</v>
      </c>
      <c r="BY78" s="219">
        <v>278986.53000000003</v>
      </c>
      <c r="BZ78" s="219">
        <v>278986.53000000003</v>
      </c>
      <c r="CA78" s="219">
        <v>278986.53000000003</v>
      </c>
      <c r="CB78" s="219">
        <v>278986.53000000003</v>
      </c>
      <c r="CC78" s="219">
        <v>278986.53000000003</v>
      </c>
      <c r="CD78" s="219">
        <v>278986.53000000003</v>
      </c>
      <c r="CE78" s="219">
        <v>278986.53000000003</v>
      </c>
      <c r="CF78" s="219">
        <v>278986.53000000003</v>
      </c>
      <c r="CG78" s="219">
        <v>278986.53000000003</v>
      </c>
      <c r="CH78" s="219">
        <v>278986.53000000003</v>
      </c>
      <c r="CI78" s="219">
        <v>278986.53000000003</v>
      </c>
      <c r="CJ78" s="219">
        <v>278986.53000000003</v>
      </c>
      <c r="CK78" s="219">
        <v>278986.53000000003</v>
      </c>
      <c r="CL78" s="219">
        <v>278986.53000000003</v>
      </c>
      <c r="CM78" s="219">
        <v>278986.53000000003</v>
      </c>
      <c r="CN78" s="219">
        <v>278986.53000000003</v>
      </c>
    </row>
    <row r="79" spans="1:95" x14ac:dyDescent="0.2">
      <c r="A79" s="224" t="s">
        <v>851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19">
        <v>1496384416.51666</v>
      </c>
      <c r="AC79" s="219">
        <v>1539040746.7111199</v>
      </c>
      <c r="AD79" s="219">
        <v>1551949716.4187801</v>
      </c>
      <c r="AE79" s="219">
        <v>1564452182.8294699</v>
      </c>
      <c r="AF79" s="219">
        <v>1572947235.15839</v>
      </c>
      <c r="AG79" s="219">
        <v>1577455500.60058</v>
      </c>
      <c r="AH79" s="219">
        <v>1605174496.2677901</v>
      </c>
      <c r="AI79" s="219">
        <v>1640508177.0778699</v>
      </c>
      <c r="AJ79" s="219">
        <v>1681764096.74576</v>
      </c>
      <c r="AK79" s="219">
        <v>1728719464.7578199</v>
      </c>
      <c r="AL79" s="219">
        <v>1770891509.7374499</v>
      </c>
      <c r="AM79" s="219">
        <v>1769487148.7435</v>
      </c>
      <c r="AN79" s="219">
        <v>1769487148.7435</v>
      </c>
      <c r="AO79" s="219">
        <v>1756116204.65921</v>
      </c>
      <c r="AP79" s="219">
        <v>1734621524.15482</v>
      </c>
      <c r="AQ79" s="219">
        <v>1712238708.99032</v>
      </c>
      <c r="AR79" s="219">
        <v>1730744797.3223801</v>
      </c>
      <c r="AS79" s="219">
        <v>1755482209.1544099</v>
      </c>
      <c r="AT79" s="219">
        <v>1771157570.9182701</v>
      </c>
      <c r="AU79" s="219">
        <v>1796209463.8440199</v>
      </c>
      <c r="AV79" s="219">
        <v>1823798907.79355</v>
      </c>
      <c r="AW79" s="219">
        <v>1845987013.0241399</v>
      </c>
      <c r="AX79" s="219">
        <v>1863289871.54039</v>
      </c>
      <c r="AY79" s="219">
        <v>1873510460.60307</v>
      </c>
      <c r="AZ79" s="219">
        <v>1817768483.7669899</v>
      </c>
      <c r="BA79" s="219">
        <v>1817768483.7669899</v>
      </c>
      <c r="BB79" s="219">
        <v>1808184406.07938</v>
      </c>
      <c r="BC79" s="219">
        <v>1817723667.5416</v>
      </c>
      <c r="BD79" s="219">
        <v>1820391299.17348</v>
      </c>
      <c r="BE79" s="219">
        <v>1829986425.0074899</v>
      </c>
      <c r="BF79" s="219">
        <v>1838414137.4089</v>
      </c>
      <c r="BG79" s="219">
        <v>1837130359.5781701</v>
      </c>
      <c r="BH79" s="219">
        <v>1860855916.89359</v>
      </c>
      <c r="BI79" s="219">
        <v>1885364282.4091401</v>
      </c>
      <c r="BJ79" s="219">
        <v>1893769728.60513</v>
      </c>
      <c r="BK79" s="219">
        <v>1910322238.9255199</v>
      </c>
      <c r="BL79" s="219">
        <v>1939683091.3213201</v>
      </c>
      <c r="BM79" s="219">
        <v>1853859663.8868599</v>
      </c>
      <c r="BN79" s="219">
        <v>1853859663.8868599</v>
      </c>
      <c r="BO79" s="219">
        <v>1837596269.43888</v>
      </c>
      <c r="BP79" s="219">
        <v>1824004172.5696599</v>
      </c>
      <c r="BQ79" s="219">
        <v>1803134835.7670701</v>
      </c>
      <c r="BR79" s="219">
        <v>1802626615.77442</v>
      </c>
      <c r="BS79" s="219">
        <v>1799986751.20734</v>
      </c>
      <c r="BT79" s="219">
        <v>1760458868.4284899</v>
      </c>
      <c r="BU79" s="219">
        <v>1720580940.1580701</v>
      </c>
      <c r="BV79" s="219">
        <v>1678431279.8652101</v>
      </c>
      <c r="BW79" s="219">
        <v>1629133440.99331</v>
      </c>
      <c r="BX79" s="219">
        <v>1596524831.6419401</v>
      </c>
      <c r="BY79" s="219">
        <v>1560889458.9302399</v>
      </c>
      <c r="BZ79" s="219">
        <v>1485130062.91063</v>
      </c>
      <c r="CA79" s="219">
        <v>1485130062.91063</v>
      </c>
      <c r="CB79" s="219">
        <v>1530713835.02918</v>
      </c>
      <c r="CC79" s="219">
        <v>1577712343.11832</v>
      </c>
      <c r="CD79" s="219">
        <v>1611853560.0636899</v>
      </c>
      <c r="CE79" s="219">
        <v>1650540667.47911</v>
      </c>
      <c r="CF79" s="219">
        <v>1687085028.09308</v>
      </c>
      <c r="CG79" s="219">
        <v>1691004321.3876901</v>
      </c>
      <c r="CH79" s="219">
        <v>1717869693.4382601</v>
      </c>
      <c r="CI79" s="219">
        <v>1755434878.9301</v>
      </c>
      <c r="CJ79" s="219">
        <v>1786037854.10128</v>
      </c>
      <c r="CK79" s="219">
        <v>1817839137.4911399</v>
      </c>
      <c r="CL79" s="219">
        <v>1849174995.91184</v>
      </c>
      <c r="CM79" s="219">
        <v>1852069352.65153</v>
      </c>
      <c r="CN79" s="219">
        <v>1852069352.65153</v>
      </c>
    </row>
    <row r="80" spans="1:95" x14ac:dyDescent="0.2">
      <c r="A80" s="224" t="s">
        <v>852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19">
        <v>1497388654.56692</v>
      </c>
      <c r="AC80" s="219">
        <v>1541049254.69683</v>
      </c>
      <c r="AD80" s="219">
        <v>1554962341.0527201</v>
      </c>
      <c r="AE80" s="219">
        <v>1568468924.0371399</v>
      </c>
      <c r="AF80" s="219">
        <v>1577956172.10973</v>
      </c>
      <c r="AG80" s="219">
        <v>1583468554.0766101</v>
      </c>
      <c r="AH80" s="219">
        <v>1612187693.09939</v>
      </c>
      <c r="AI80" s="219">
        <v>1648521517.2434599</v>
      </c>
      <c r="AJ80" s="219">
        <v>1690781553.4568801</v>
      </c>
      <c r="AK80" s="219">
        <v>1738741041.8963599</v>
      </c>
      <c r="AL80" s="219">
        <v>1781917207.27758</v>
      </c>
      <c r="AM80" s="219">
        <v>1781516966.6410999</v>
      </c>
      <c r="AN80" s="219">
        <v>1781516966.6410999</v>
      </c>
      <c r="AO80" s="219">
        <v>1769150142.81603</v>
      </c>
      <c r="AP80" s="219">
        <v>1747655309.0843699</v>
      </c>
      <c r="AQ80" s="219">
        <v>1725272340.6928799</v>
      </c>
      <c r="AR80" s="219">
        <v>1743778429.0248499</v>
      </c>
      <c r="AS80" s="219">
        <v>1768515840.85619</v>
      </c>
      <c r="AT80" s="219">
        <v>1784203123.4363</v>
      </c>
      <c r="AU80" s="219">
        <v>1809255016.3619599</v>
      </c>
      <c r="AV80" s="219">
        <v>1836848433.5225</v>
      </c>
      <c r="AW80" s="219">
        <v>1859040511.9639599</v>
      </c>
      <c r="AX80" s="219">
        <v>1876343370.4801099</v>
      </c>
      <c r="AY80" s="219">
        <v>1886563959.54211</v>
      </c>
      <c r="AZ80" s="219">
        <v>1830821982.7053499</v>
      </c>
      <c r="BA80" s="219">
        <v>1830821982.7053499</v>
      </c>
      <c r="BB80" s="219">
        <v>1821237713.3796</v>
      </c>
      <c r="BC80" s="219">
        <v>1830776591.5657001</v>
      </c>
      <c r="BD80" s="219">
        <v>1833444223.1979101</v>
      </c>
      <c r="BE80" s="219">
        <v>1843039157.39377</v>
      </c>
      <c r="BF80" s="219">
        <v>1851466486.51899</v>
      </c>
      <c r="BG80" s="219">
        <v>1850182708.6886101</v>
      </c>
      <c r="BH80" s="219">
        <v>1873908074.36588</v>
      </c>
      <c r="BI80" s="219">
        <v>1898416056.6052499</v>
      </c>
      <c r="BJ80" s="219">
        <v>1906821502.80142</v>
      </c>
      <c r="BK80" s="219">
        <v>1923373821.48367</v>
      </c>
      <c r="BL80" s="219">
        <v>1952734290.6032801</v>
      </c>
      <c r="BM80" s="219">
        <v>1866910863.1691599</v>
      </c>
      <c r="BN80" s="219">
        <v>1866910863.1691599</v>
      </c>
      <c r="BO80" s="219">
        <v>1850647277.08304</v>
      </c>
      <c r="BP80" s="219">
        <v>1837054988.57569</v>
      </c>
      <c r="BQ80" s="219">
        <v>1816186035.0493801</v>
      </c>
      <c r="BR80" s="219">
        <v>1815677623.4185801</v>
      </c>
      <c r="BS80" s="219">
        <v>1813037567.2133601</v>
      </c>
      <c r="BT80" s="219">
        <v>1773510067.7107999</v>
      </c>
      <c r="BU80" s="219">
        <v>1733631947.8022399</v>
      </c>
      <c r="BV80" s="219">
        <v>1691482095.8712399</v>
      </c>
      <c r="BW80" s="219">
        <v>1642184640.27562</v>
      </c>
      <c r="BX80" s="219">
        <v>1609575839.2861099</v>
      </c>
      <c r="BY80" s="219">
        <v>1573940274.93626</v>
      </c>
      <c r="BZ80" s="219">
        <v>1498181262.19293</v>
      </c>
      <c r="CA80" s="219">
        <v>1498181262.19293</v>
      </c>
      <c r="CB80" s="219">
        <v>1543764842.6733501</v>
      </c>
      <c r="CC80" s="219">
        <v>1590763159.1243501</v>
      </c>
      <c r="CD80" s="219">
        <v>1624904759.346</v>
      </c>
      <c r="CE80" s="219">
        <v>1663591675.12327</v>
      </c>
      <c r="CF80" s="219">
        <v>1700135844.0991099</v>
      </c>
      <c r="CG80" s="219">
        <v>1704055520.6700001</v>
      </c>
      <c r="CH80" s="219">
        <v>1730920701.0824299</v>
      </c>
      <c r="CI80" s="219">
        <v>1768485694.93613</v>
      </c>
      <c r="CJ80" s="219">
        <v>1799089053.38358</v>
      </c>
      <c r="CK80" s="219">
        <v>1830890145.1352999</v>
      </c>
      <c r="CL80" s="219">
        <v>1862225811.91786</v>
      </c>
      <c r="CM80" s="219">
        <v>1865120551.93384</v>
      </c>
      <c r="CN80" s="219">
        <v>1865120551.93384</v>
      </c>
    </row>
    <row r="81" spans="1:92" x14ac:dyDescent="0.2">
      <c r="A81" s="224" t="s">
        <v>853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19">
        <v>-1004238.0502611001</v>
      </c>
      <c r="AC81" s="219">
        <v>-2008507.9857071899</v>
      </c>
      <c r="AD81" s="219">
        <v>-3012624.63393794</v>
      </c>
      <c r="AE81" s="219">
        <v>-4016741.2076611202</v>
      </c>
      <c r="AF81" s="219">
        <v>-5008936.9513380798</v>
      </c>
      <c r="AG81" s="219">
        <v>-6013053.4760304</v>
      </c>
      <c r="AH81" s="219">
        <v>-7013196.8315995699</v>
      </c>
      <c r="AI81" s="219">
        <v>-8013340.1655842196</v>
      </c>
      <c r="AJ81" s="219">
        <v>-9017456.7111226693</v>
      </c>
      <c r="AK81" s="219">
        <v>-10021577.1385381</v>
      </c>
      <c r="AL81" s="219">
        <v>-11025697.540138301</v>
      </c>
      <c r="AM81" s="219">
        <v>-12029817.897600099</v>
      </c>
      <c r="AN81" s="219">
        <v>-12029817.897600099</v>
      </c>
      <c r="AO81" s="219">
        <v>-13033938.156823199</v>
      </c>
      <c r="AP81" s="219">
        <v>-13033784.9295463</v>
      </c>
      <c r="AQ81" s="219">
        <v>-13033631.702561799</v>
      </c>
      <c r="AR81" s="219">
        <v>-13033631.7024695</v>
      </c>
      <c r="AS81" s="219">
        <v>-13033631.701784899</v>
      </c>
      <c r="AT81" s="219">
        <v>-13045552.518030999</v>
      </c>
      <c r="AU81" s="219">
        <v>-13045552.5179387</v>
      </c>
      <c r="AV81" s="219">
        <v>-13049525.728954</v>
      </c>
      <c r="AW81" s="219">
        <v>-13053498.939815599</v>
      </c>
      <c r="AX81" s="219">
        <v>-13053498.9397234</v>
      </c>
      <c r="AY81" s="219">
        <v>-13053498.939038699</v>
      </c>
      <c r="AZ81" s="219">
        <v>-13053498.938361701</v>
      </c>
      <c r="BA81" s="219">
        <v>-13053498.938361701</v>
      </c>
      <c r="BB81" s="219">
        <v>-13053307.300220599</v>
      </c>
      <c r="BC81" s="219">
        <v>-13052924.024100101</v>
      </c>
      <c r="BD81" s="219">
        <v>-13052924.0244231</v>
      </c>
      <c r="BE81" s="219">
        <v>-13052732.386282001</v>
      </c>
      <c r="BF81" s="219">
        <v>-13052349.110092301</v>
      </c>
      <c r="BG81" s="219">
        <v>-13052349.110438401</v>
      </c>
      <c r="BH81" s="219">
        <v>-13052157.4722974</v>
      </c>
      <c r="BI81" s="219">
        <v>-13051774.1961076</v>
      </c>
      <c r="BJ81" s="219">
        <v>-13051774.1962923</v>
      </c>
      <c r="BK81" s="219">
        <v>-13051582.5581512</v>
      </c>
      <c r="BL81" s="219">
        <v>-13051199.281961501</v>
      </c>
      <c r="BM81" s="219">
        <v>-13051199.282307601</v>
      </c>
      <c r="BN81" s="219">
        <v>-13051199.282307601</v>
      </c>
      <c r="BO81" s="219">
        <v>-13051007.6441666</v>
      </c>
      <c r="BP81" s="219">
        <v>-13050816.006025599</v>
      </c>
      <c r="BQ81" s="219">
        <v>-13051199.282307601</v>
      </c>
      <c r="BR81" s="219">
        <v>-13051007.6441666</v>
      </c>
      <c r="BS81" s="219">
        <v>-13050816.006025599</v>
      </c>
      <c r="BT81" s="219">
        <v>-13051199.2823075</v>
      </c>
      <c r="BU81" s="219">
        <v>-13051007.644166401</v>
      </c>
      <c r="BV81" s="219">
        <v>-13050816.006025201</v>
      </c>
      <c r="BW81" s="219">
        <v>-13051199.2823072</v>
      </c>
      <c r="BX81" s="219">
        <v>-13051007.644166</v>
      </c>
      <c r="BY81" s="219">
        <v>-13050816.0060248</v>
      </c>
      <c r="BZ81" s="219">
        <v>-13051199.2823066</v>
      </c>
      <c r="CA81" s="219">
        <v>-13051199.2823066</v>
      </c>
      <c r="CB81" s="219">
        <v>-13051007.6441654</v>
      </c>
      <c r="CC81" s="219">
        <v>-13050816.0060242</v>
      </c>
      <c r="CD81" s="219">
        <v>-13051199.2823062</v>
      </c>
      <c r="CE81" s="219">
        <v>-13051007.644165</v>
      </c>
      <c r="CF81" s="219">
        <v>-13050816.006023901</v>
      </c>
      <c r="CG81" s="219">
        <v>-13051199.282305799</v>
      </c>
      <c r="CH81" s="219">
        <v>-13051007.644164801</v>
      </c>
      <c r="CI81" s="219">
        <v>-13050816.0060238</v>
      </c>
      <c r="CJ81" s="219">
        <v>-13051199.2823059</v>
      </c>
      <c r="CK81" s="219">
        <v>-13051007.644164899</v>
      </c>
      <c r="CL81" s="219">
        <v>-13050816.006023999</v>
      </c>
      <c r="CM81" s="219">
        <v>-13051199.282306099</v>
      </c>
      <c r="CN81" s="219">
        <v>-13051199.282306099</v>
      </c>
    </row>
    <row r="82" spans="1:92" x14ac:dyDescent="0.2">
      <c r="A82" s="224" t="s">
        <v>854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</row>
    <row r="83" spans="1:92" x14ac:dyDescent="0.2">
      <c r="A83" s="224" t="s">
        <v>855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</row>
    <row r="84" spans="1:92" x14ac:dyDescent="0.2">
      <c r="A84" s="224" t="s">
        <v>856</v>
      </c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</row>
    <row r="85" spans="1:92" x14ac:dyDescent="0.2">
      <c r="A85" s="224" t="s">
        <v>857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19">
        <v>0</v>
      </c>
      <c r="AC85" s="219">
        <v>0</v>
      </c>
      <c r="AD85" s="219">
        <v>0</v>
      </c>
      <c r="AE85" s="219">
        <v>0</v>
      </c>
      <c r="AF85" s="219">
        <v>0</v>
      </c>
      <c r="AG85" s="219">
        <v>0</v>
      </c>
      <c r="AH85" s="219">
        <v>0</v>
      </c>
      <c r="AI85" s="219">
        <v>0</v>
      </c>
      <c r="AJ85" s="219">
        <v>0</v>
      </c>
      <c r="AK85" s="219">
        <v>0</v>
      </c>
      <c r="AL85" s="219">
        <v>0</v>
      </c>
      <c r="AM85" s="219">
        <v>0</v>
      </c>
      <c r="AN85" s="219">
        <v>0</v>
      </c>
      <c r="AO85" s="219">
        <v>0</v>
      </c>
      <c r="AP85" s="219">
        <v>0</v>
      </c>
      <c r="AQ85" s="219">
        <v>0</v>
      </c>
      <c r="AR85" s="219">
        <v>0</v>
      </c>
      <c r="AS85" s="219">
        <v>0</v>
      </c>
      <c r="AT85" s="219">
        <v>0</v>
      </c>
      <c r="AU85" s="219">
        <v>0</v>
      </c>
      <c r="AV85" s="219">
        <v>0</v>
      </c>
      <c r="AW85" s="219">
        <v>0</v>
      </c>
      <c r="AX85" s="219">
        <v>0</v>
      </c>
      <c r="AY85" s="219">
        <v>0</v>
      </c>
      <c r="AZ85" s="219">
        <v>0</v>
      </c>
      <c r="BA85" s="219">
        <v>0</v>
      </c>
      <c r="BB85" s="219">
        <v>0</v>
      </c>
      <c r="BC85" s="219">
        <v>0</v>
      </c>
      <c r="BD85" s="219">
        <v>0</v>
      </c>
      <c r="BE85" s="219">
        <v>0</v>
      </c>
      <c r="BF85" s="219">
        <v>0</v>
      </c>
      <c r="BG85" s="219">
        <v>0</v>
      </c>
      <c r="BH85" s="219">
        <v>0</v>
      </c>
      <c r="BI85" s="219">
        <v>0</v>
      </c>
      <c r="BJ85" s="219">
        <v>0</v>
      </c>
      <c r="BK85" s="219">
        <v>0</v>
      </c>
      <c r="BL85" s="219">
        <v>0</v>
      </c>
      <c r="BM85" s="219">
        <v>0</v>
      </c>
      <c r="BN85" s="219">
        <v>0</v>
      </c>
      <c r="BO85" s="219">
        <v>0</v>
      </c>
      <c r="BP85" s="219">
        <v>0</v>
      </c>
      <c r="BQ85" s="219">
        <v>0</v>
      </c>
      <c r="BR85" s="219">
        <v>0</v>
      </c>
      <c r="BS85" s="219">
        <v>0</v>
      </c>
      <c r="BT85" s="219">
        <v>0</v>
      </c>
      <c r="BU85" s="219">
        <v>0</v>
      </c>
      <c r="BV85" s="219">
        <v>0</v>
      </c>
      <c r="BW85" s="219">
        <v>0</v>
      </c>
      <c r="BX85" s="219">
        <v>0</v>
      </c>
      <c r="BY85" s="219">
        <v>0</v>
      </c>
      <c r="BZ85" s="219">
        <v>0</v>
      </c>
      <c r="CA85" s="219">
        <v>0</v>
      </c>
      <c r="CB85" s="219">
        <v>0</v>
      </c>
      <c r="CC85" s="219">
        <v>0</v>
      </c>
      <c r="CD85" s="219">
        <v>0</v>
      </c>
      <c r="CE85" s="219">
        <v>0</v>
      </c>
      <c r="CF85" s="219">
        <v>0</v>
      </c>
      <c r="CG85" s="219">
        <v>0</v>
      </c>
      <c r="CH85" s="219">
        <v>0</v>
      </c>
      <c r="CI85" s="219">
        <v>0</v>
      </c>
      <c r="CJ85" s="219">
        <v>0</v>
      </c>
      <c r="CK85" s="219">
        <v>0</v>
      </c>
      <c r="CL85" s="219">
        <v>0</v>
      </c>
      <c r="CM85" s="219">
        <v>0</v>
      </c>
      <c r="CN85" s="219">
        <v>0</v>
      </c>
    </row>
    <row r="86" spans="1:92" x14ac:dyDescent="0.2"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</row>
    <row r="87" spans="1:92" x14ac:dyDescent="0.2"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</row>
    <row r="88" spans="1:92" x14ac:dyDescent="0.2"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</row>
    <row r="89" spans="1:92" x14ac:dyDescent="0.2"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</row>
    <row r="90" spans="1:92" x14ac:dyDescent="0.2"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</row>
    <row r="91" spans="1:92" x14ac:dyDescent="0.2"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</row>
    <row r="92" spans="1:92" x14ac:dyDescent="0.2"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</row>
    <row r="93" spans="1:92" x14ac:dyDescent="0.2"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</row>
    <row r="94" spans="1:92" x14ac:dyDescent="0.2"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</row>
    <row r="95" spans="1:92" x14ac:dyDescent="0.2"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</row>
    <row r="96" spans="1:92" x14ac:dyDescent="0.2"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</row>
    <row r="97" spans="2:27" x14ac:dyDescent="0.2"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</row>
    <row r="98" spans="2:27" x14ac:dyDescent="0.2"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</row>
    <row r="99" spans="2:27" x14ac:dyDescent="0.2"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</row>
    <row r="100" spans="2:27" x14ac:dyDescent="0.2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</row>
    <row r="101" spans="2:27" x14ac:dyDescent="0.2"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</row>
    <row r="102" spans="2:27" x14ac:dyDescent="0.2"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</row>
    <row r="103" spans="2:27" x14ac:dyDescent="0.2"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</row>
    <row r="104" spans="2:27" x14ac:dyDescent="0.2"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</row>
    <row r="105" spans="2:27" x14ac:dyDescent="0.2"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</row>
    <row r="106" spans="2:27" x14ac:dyDescent="0.2"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</row>
    <row r="107" spans="2:27" x14ac:dyDescent="0.2"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</row>
    <row r="108" spans="2:27" x14ac:dyDescent="0.2"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</row>
    <row r="109" spans="2:27" x14ac:dyDescent="0.2"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</row>
    <row r="110" spans="2:27" x14ac:dyDescent="0.2"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</row>
    <row r="111" spans="2:27" x14ac:dyDescent="0.2"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</row>
    <row r="112" spans="2:27" x14ac:dyDescent="0.2"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</row>
    <row r="113" spans="2:27" x14ac:dyDescent="0.2"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</row>
    <row r="114" spans="2:27" x14ac:dyDescent="0.2"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</row>
    <row r="115" spans="2:27" x14ac:dyDescent="0.2"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</row>
    <row r="116" spans="2:27" x14ac:dyDescent="0.2"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</row>
    <row r="117" spans="2:27" x14ac:dyDescent="0.2"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</row>
    <row r="118" spans="2:27" x14ac:dyDescent="0.2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</row>
    <row r="119" spans="2:27" x14ac:dyDescent="0.2"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</row>
    <row r="120" spans="2:27" x14ac:dyDescent="0.2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</row>
    <row r="121" spans="2:27" x14ac:dyDescent="0.2"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</row>
    <row r="122" spans="2:27" x14ac:dyDescent="0.2"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</row>
    <row r="123" spans="2:27" x14ac:dyDescent="0.2"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</row>
    <row r="124" spans="2:27" x14ac:dyDescent="0.2"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</row>
    <row r="125" spans="2:27" x14ac:dyDescent="0.2"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</row>
    <row r="126" spans="2:27" x14ac:dyDescent="0.2"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</row>
    <row r="127" spans="2:27" x14ac:dyDescent="0.2"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</row>
    <row r="128" spans="2:27" x14ac:dyDescent="0.2"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</row>
    <row r="129" spans="2:27" x14ac:dyDescent="0.2"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</row>
    <row r="130" spans="2:27" x14ac:dyDescent="0.2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</row>
    <row r="131" spans="2:27" x14ac:dyDescent="0.2"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</row>
    <row r="132" spans="2:27" x14ac:dyDescent="0.2"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</row>
    <row r="133" spans="2:27" x14ac:dyDescent="0.2"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</row>
    <row r="134" spans="2:27" x14ac:dyDescent="0.2"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</row>
    <row r="135" spans="2:27" x14ac:dyDescent="0.2"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</row>
    <row r="136" spans="2:27" x14ac:dyDescent="0.2"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  <c r="AA136" s="248"/>
    </row>
    <row r="137" spans="2:27" x14ac:dyDescent="0.2"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</row>
  </sheetData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&amp;R20240025-OPCPOD1-00004214</oddFooter>
  </headerFooter>
  <colBreaks count="1" manualBreakCount="1">
    <brk id="9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D9A8-9FF8-47DE-9E45-6BCFD56C83D7}">
  <dimension ref="A3:I102"/>
  <sheetViews>
    <sheetView tabSelected="1" topLeftCell="A57" workbookViewId="0">
      <selection activeCell="P33" sqref="P33"/>
    </sheetView>
  </sheetViews>
  <sheetFormatPr defaultRowHeight="13.2" x14ac:dyDescent="0.25"/>
  <cols>
    <col min="1" max="1" width="36.109375" customWidth="1"/>
    <col min="4" max="4" width="9.6640625" bestFit="1" customWidth="1"/>
    <col min="5" max="5" width="10.109375" bestFit="1" customWidth="1"/>
    <col min="9" max="9" width="10.44140625" bestFit="1" customWidth="1"/>
  </cols>
  <sheetData>
    <row r="3" spans="1:9" x14ac:dyDescent="0.25">
      <c r="C3" s="270" t="s">
        <v>858</v>
      </c>
      <c r="D3" s="270"/>
      <c r="E3" s="270"/>
      <c r="F3" s="270"/>
      <c r="G3" s="270"/>
    </row>
    <row r="8" spans="1:9" ht="14.4" x14ac:dyDescent="0.3">
      <c r="C8" s="201" t="s">
        <v>23</v>
      </c>
      <c r="D8" s="201" t="s">
        <v>20</v>
      </c>
      <c r="E8" s="201" t="s">
        <v>17</v>
      </c>
      <c r="F8" s="201" t="s">
        <v>14</v>
      </c>
      <c r="G8" s="201" t="s">
        <v>11</v>
      </c>
      <c r="I8" s="201" t="s">
        <v>859</v>
      </c>
    </row>
    <row r="9" spans="1:9" x14ac:dyDescent="0.25">
      <c r="A9" s="223" t="s">
        <v>860</v>
      </c>
      <c r="C9" s="219"/>
      <c r="D9" s="219"/>
      <c r="E9" s="219"/>
      <c r="F9" s="219"/>
      <c r="G9" s="219"/>
    </row>
    <row r="10" spans="1:9" x14ac:dyDescent="0.25">
      <c r="A10" s="224" t="s">
        <v>861</v>
      </c>
      <c r="C10" s="256">
        <v>0</v>
      </c>
      <c r="D10" s="256">
        <v>0</v>
      </c>
      <c r="E10" s="256">
        <v>0</v>
      </c>
      <c r="F10" s="256">
        <v>0</v>
      </c>
      <c r="G10" s="256">
        <v>0</v>
      </c>
    </row>
    <row r="11" spans="1:9" x14ac:dyDescent="0.25">
      <c r="A11" s="224" t="s">
        <v>862</v>
      </c>
      <c r="C11" s="256">
        <v>24950157.170000009</v>
      </c>
      <c r="D11" s="256">
        <v>24950157.170000009</v>
      </c>
      <c r="E11" s="256">
        <v>24950157.170000009</v>
      </c>
      <c r="F11" s="256">
        <v>24950157.170000009</v>
      </c>
      <c r="G11" s="256">
        <v>24950157.170000009</v>
      </c>
      <c r="I11" s="257">
        <f>+E11-D11</f>
        <v>0</v>
      </c>
    </row>
    <row r="12" spans="1:9" x14ac:dyDescent="0.25">
      <c r="A12" s="224" t="s">
        <v>863</v>
      </c>
      <c r="C12" s="256">
        <v>18939905.020000003</v>
      </c>
      <c r="D12" s="256">
        <v>18939905.020000003</v>
      </c>
      <c r="E12" s="256">
        <v>18939905.020000003</v>
      </c>
      <c r="F12" s="256">
        <v>18939905.020000003</v>
      </c>
      <c r="G12" s="256">
        <v>18939905.020000003</v>
      </c>
      <c r="I12" s="257">
        <f t="shared" ref="I12:I25" si="0">+E12-D12</f>
        <v>0</v>
      </c>
    </row>
    <row r="13" spans="1:9" x14ac:dyDescent="0.25">
      <c r="A13" s="224" t="s">
        <v>864</v>
      </c>
      <c r="C13" s="256">
        <v>196687699.03999999</v>
      </c>
      <c r="D13" s="256">
        <v>196687699.03999999</v>
      </c>
      <c r="E13" s="256">
        <v>196687699.03999999</v>
      </c>
      <c r="F13" s="256">
        <v>196687699.03999999</v>
      </c>
      <c r="G13" s="256">
        <v>196687699.03999999</v>
      </c>
      <c r="I13" s="257">
        <f t="shared" si="0"/>
        <v>0</v>
      </c>
    </row>
    <row r="14" spans="1:9" x14ac:dyDescent="0.25">
      <c r="A14" s="224" t="s">
        <v>865</v>
      </c>
      <c r="C14" s="256">
        <v>0</v>
      </c>
      <c r="D14" s="256">
        <v>0</v>
      </c>
      <c r="E14" s="256">
        <v>0</v>
      </c>
      <c r="F14" s="256">
        <v>0</v>
      </c>
      <c r="G14" s="256">
        <v>0</v>
      </c>
      <c r="I14" s="257">
        <f t="shared" si="0"/>
        <v>0</v>
      </c>
    </row>
    <row r="15" spans="1:9" x14ac:dyDescent="0.25">
      <c r="A15" s="224" t="s">
        <v>866</v>
      </c>
      <c r="C15" s="256">
        <v>43765394.360000007</v>
      </c>
      <c r="D15" s="256">
        <v>43765394.360000007</v>
      </c>
      <c r="E15" s="256">
        <v>43765394.360000007</v>
      </c>
      <c r="F15" s="256">
        <v>43765394.360000007</v>
      </c>
      <c r="G15" s="256">
        <v>43765394.360000007</v>
      </c>
      <c r="I15" s="257">
        <f t="shared" si="0"/>
        <v>0</v>
      </c>
    </row>
    <row r="16" spans="1:9" x14ac:dyDescent="0.25">
      <c r="A16" s="224" t="s">
        <v>867</v>
      </c>
      <c r="C16" s="256">
        <v>77675184.819999963</v>
      </c>
      <c r="D16" s="256">
        <v>77675184.819999874</v>
      </c>
      <c r="E16" s="256">
        <v>77675184.819999918</v>
      </c>
      <c r="F16" s="256">
        <v>77675184.820000082</v>
      </c>
      <c r="G16" s="256">
        <v>77675184.820000187</v>
      </c>
      <c r="I16" s="257">
        <f t="shared" si="0"/>
        <v>0</v>
      </c>
    </row>
    <row r="17" spans="1:9" x14ac:dyDescent="0.25">
      <c r="A17" s="224" t="s">
        <v>868</v>
      </c>
      <c r="C17" s="256">
        <v>21099551.25</v>
      </c>
      <c r="D17" s="256">
        <v>21099551.25</v>
      </c>
      <c r="E17" s="256">
        <v>21099551.25</v>
      </c>
      <c r="F17" s="256">
        <v>21099551.25</v>
      </c>
      <c r="G17" s="256">
        <v>21099551.25</v>
      </c>
      <c r="I17" s="257">
        <f t="shared" si="0"/>
        <v>0</v>
      </c>
    </row>
    <row r="18" spans="1:9" x14ac:dyDescent="0.25">
      <c r="A18" s="224" t="s">
        <v>869</v>
      </c>
      <c r="C18" s="256">
        <v>-2679992.0300000003</v>
      </c>
      <c r="D18" s="256">
        <v>-2679992.0300000003</v>
      </c>
      <c r="E18" s="256">
        <v>-2679992.0300000003</v>
      </c>
      <c r="F18" s="256">
        <v>-2679992.0300000003</v>
      </c>
      <c r="G18" s="256">
        <v>-2679992.0300000003</v>
      </c>
      <c r="I18" s="257">
        <f t="shared" si="0"/>
        <v>0</v>
      </c>
    </row>
    <row r="19" spans="1:9" x14ac:dyDescent="0.25">
      <c r="A19" s="224" t="s">
        <v>870</v>
      </c>
      <c r="C19" s="256">
        <v>0</v>
      </c>
      <c r="D19" s="256">
        <v>0</v>
      </c>
      <c r="E19" s="256">
        <v>0</v>
      </c>
      <c r="F19" s="256">
        <v>0</v>
      </c>
      <c r="G19" s="256">
        <v>0</v>
      </c>
      <c r="I19" s="257">
        <f t="shared" si="0"/>
        <v>0</v>
      </c>
    </row>
    <row r="20" spans="1:9" x14ac:dyDescent="0.25">
      <c r="A20" s="224" t="s">
        <v>871</v>
      </c>
      <c r="C20" s="256">
        <v>-19415104.270000003</v>
      </c>
      <c r="D20" s="256">
        <v>-19415104.270000003</v>
      </c>
      <c r="E20" s="256">
        <v>-19415104.270000003</v>
      </c>
      <c r="F20" s="256">
        <v>-19415104.270000003</v>
      </c>
      <c r="G20" s="256">
        <v>-19415104.270000003</v>
      </c>
      <c r="I20" s="257">
        <f t="shared" si="0"/>
        <v>0</v>
      </c>
    </row>
    <row r="21" spans="1:9" x14ac:dyDescent="0.25">
      <c r="A21" s="224" t="s">
        <v>872</v>
      </c>
      <c r="C21" s="256">
        <v>293033167.13999993</v>
      </c>
      <c r="D21" s="256">
        <v>293033167.13999993</v>
      </c>
      <c r="E21" s="256">
        <v>293033167.13999993</v>
      </c>
      <c r="F21" s="256">
        <v>293033167.13999993</v>
      </c>
      <c r="G21" s="256">
        <v>293033167.13999993</v>
      </c>
      <c r="I21" s="257">
        <f t="shared" si="0"/>
        <v>0</v>
      </c>
    </row>
    <row r="22" spans="1:9" x14ac:dyDescent="0.25">
      <c r="A22" s="224" t="s">
        <v>873</v>
      </c>
      <c r="C22" s="256">
        <v>1887992.9399999769</v>
      </c>
      <c r="D22" s="256">
        <v>-84190507.059999913</v>
      </c>
      <c r="E22" s="256">
        <v>-143097507.05999967</v>
      </c>
      <c r="F22" s="256">
        <v>-187139507.05999935</v>
      </c>
      <c r="G22" s="256">
        <v>-205659507.05999899</v>
      </c>
      <c r="I22" s="257">
        <f t="shared" si="0"/>
        <v>-58906999.999999762</v>
      </c>
    </row>
    <row r="23" spans="1:9" x14ac:dyDescent="0.25">
      <c r="A23" s="255" t="s">
        <v>874</v>
      </c>
      <c r="C23" s="256">
        <v>655943955.43999887</v>
      </c>
      <c r="D23" s="256">
        <v>569865455.4399991</v>
      </c>
      <c r="E23" s="256">
        <v>510958455.43999928</v>
      </c>
      <c r="F23" s="256">
        <v>466916455.43999958</v>
      </c>
      <c r="G23" s="256">
        <v>448396455.43999988</v>
      </c>
      <c r="I23" s="257">
        <f t="shared" si="0"/>
        <v>-58906999.999999821</v>
      </c>
    </row>
    <row r="24" spans="1:9" x14ac:dyDescent="0.25">
      <c r="I24" s="257">
        <f t="shared" si="0"/>
        <v>0</v>
      </c>
    </row>
    <row r="25" spans="1:9" x14ac:dyDescent="0.25">
      <c r="I25" s="257">
        <f t="shared" si="0"/>
        <v>0</v>
      </c>
    </row>
    <row r="27" spans="1:9" x14ac:dyDescent="0.25">
      <c r="C27" s="270" t="s">
        <v>858</v>
      </c>
      <c r="D27" s="270"/>
      <c r="E27" s="270"/>
      <c r="F27" s="270"/>
      <c r="G27" s="270"/>
    </row>
    <row r="28" spans="1:9" x14ac:dyDescent="0.25">
      <c r="A28" t="s">
        <v>875</v>
      </c>
      <c r="C28" s="256" t="str">
        <f>+C8</f>
        <v>Year 2023</v>
      </c>
      <c r="D28" s="256" t="str">
        <f t="shared" ref="D28:G28" si="1">+D8</f>
        <v>Year 2024</v>
      </c>
      <c r="E28" s="256" t="str">
        <f t="shared" si="1"/>
        <v>Year 2025</v>
      </c>
      <c r="F28" s="256" t="str">
        <f t="shared" si="1"/>
        <v>Year 2026</v>
      </c>
      <c r="G28" s="256" t="str">
        <f t="shared" si="1"/>
        <v>Year 2027</v>
      </c>
    </row>
    <row r="29" spans="1:9" x14ac:dyDescent="0.25">
      <c r="A29" t="s">
        <v>876</v>
      </c>
      <c r="C29" s="256">
        <v>0</v>
      </c>
      <c r="D29" s="256">
        <v>0</v>
      </c>
      <c r="E29" s="256">
        <v>0</v>
      </c>
      <c r="F29" s="256">
        <v>0</v>
      </c>
      <c r="G29" s="256">
        <v>0</v>
      </c>
    </row>
    <row r="30" spans="1:9" x14ac:dyDescent="0.25">
      <c r="A30" t="s">
        <v>877</v>
      </c>
      <c r="C30" s="256">
        <v>0</v>
      </c>
      <c r="D30" s="256">
        <v>0</v>
      </c>
      <c r="E30" s="256">
        <v>0</v>
      </c>
      <c r="F30" s="256">
        <v>0</v>
      </c>
      <c r="G30" s="256">
        <v>0</v>
      </c>
    </row>
    <row r="31" spans="1:9" x14ac:dyDescent="0.25">
      <c r="A31" t="s">
        <v>878</v>
      </c>
      <c r="C31" s="256">
        <v>0</v>
      </c>
      <c r="D31" s="256">
        <v>0</v>
      </c>
      <c r="E31" s="256">
        <v>0</v>
      </c>
      <c r="F31" s="256">
        <v>0</v>
      </c>
      <c r="G31" s="256">
        <v>0</v>
      </c>
    </row>
    <row r="32" spans="1:9" x14ac:dyDescent="0.25">
      <c r="A32" t="s">
        <v>879</v>
      </c>
      <c r="C32" s="256">
        <v>0</v>
      </c>
      <c r="D32" s="256">
        <v>0</v>
      </c>
      <c r="E32" s="256">
        <v>0</v>
      </c>
      <c r="F32" s="256">
        <v>0</v>
      </c>
      <c r="G32" s="256">
        <v>0</v>
      </c>
    </row>
    <row r="33" spans="1:9" x14ac:dyDescent="0.25">
      <c r="A33" t="s">
        <v>880</v>
      </c>
      <c r="C33" s="256">
        <v>0</v>
      </c>
      <c r="D33" s="256">
        <v>0</v>
      </c>
      <c r="E33" s="256">
        <v>0</v>
      </c>
      <c r="F33" s="256">
        <v>0</v>
      </c>
      <c r="G33" s="256">
        <v>0</v>
      </c>
    </row>
    <row r="34" spans="1:9" x14ac:dyDescent="0.25">
      <c r="A34" t="s">
        <v>881</v>
      </c>
      <c r="C34" s="256">
        <v>0</v>
      </c>
      <c r="D34" s="256">
        <v>0</v>
      </c>
      <c r="E34" s="256">
        <v>0</v>
      </c>
      <c r="F34" s="256">
        <v>0</v>
      </c>
      <c r="G34" s="256">
        <v>0</v>
      </c>
    </row>
    <row r="35" spans="1:9" x14ac:dyDescent="0.25">
      <c r="A35" s="259" t="s">
        <v>882</v>
      </c>
      <c r="B35" s="259"/>
      <c r="C35" s="258">
        <v>22830965.639999922</v>
      </c>
      <c r="D35" s="258">
        <v>39110118.839999944</v>
      </c>
      <c r="E35" s="258">
        <v>18572567.270769231</v>
      </c>
      <c r="F35" s="258">
        <v>12526003.239999998</v>
      </c>
      <c r="G35" s="258">
        <v>8710208.4400000274</v>
      </c>
      <c r="H35" s="259"/>
      <c r="I35" s="260">
        <f t="shared" ref="I35:I98" si="2">+E35-D35</f>
        <v>-20537551.569230713</v>
      </c>
    </row>
    <row r="36" spans="1:9" x14ac:dyDescent="0.25">
      <c r="A36" t="s">
        <v>883</v>
      </c>
      <c r="C36" s="256">
        <v>0</v>
      </c>
      <c r="D36" s="256">
        <v>0</v>
      </c>
      <c r="E36" s="256">
        <v>0</v>
      </c>
      <c r="F36" s="256">
        <v>0</v>
      </c>
      <c r="G36" s="256">
        <v>0</v>
      </c>
      <c r="I36" s="257">
        <f t="shared" si="2"/>
        <v>0</v>
      </c>
    </row>
    <row r="37" spans="1:9" x14ac:dyDescent="0.25">
      <c r="A37" t="s">
        <v>884</v>
      </c>
      <c r="C37" s="256">
        <v>10218601.069999997</v>
      </c>
      <c r="D37" s="256">
        <v>10218601.069999997</v>
      </c>
      <c r="E37" s="256">
        <v>10218601.069999997</v>
      </c>
      <c r="F37" s="256">
        <v>10218601.069999997</v>
      </c>
      <c r="G37" s="256">
        <v>10218601.069999997</v>
      </c>
      <c r="I37" s="257">
        <f t="shared" si="2"/>
        <v>0</v>
      </c>
    </row>
    <row r="38" spans="1:9" x14ac:dyDescent="0.25">
      <c r="A38" t="s">
        <v>885</v>
      </c>
      <c r="C38" s="256">
        <v>27388891.999999914</v>
      </c>
      <c r="D38" s="256">
        <v>26314819.999999899</v>
      </c>
      <c r="E38" s="256">
        <v>25240747.999999899</v>
      </c>
      <c r="F38" s="256">
        <v>24166675.999999903</v>
      </c>
      <c r="G38" s="256">
        <v>23092603.999999903</v>
      </c>
      <c r="I38" s="257">
        <f t="shared" si="2"/>
        <v>-1074072</v>
      </c>
    </row>
    <row r="39" spans="1:9" x14ac:dyDescent="0.25">
      <c r="A39" t="s">
        <v>886</v>
      </c>
      <c r="C39" s="256">
        <v>525070.40000000014</v>
      </c>
      <c r="D39" s="256">
        <v>525070.40000000014</v>
      </c>
      <c r="E39" s="256">
        <v>525070.40000000014</v>
      </c>
      <c r="F39" s="256">
        <v>525070.40000000014</v>
      </c>
      <c r="G39" s="256">
        <v>525070.40000000014</v>
      </c>
      <c r="I39" s="257">
        <f t="shared" si="2"/>
        <v>0</v>
      </c>
    </row>
    <row r="40" spans="1:9" x14ac:dyDescent="0.25">
      <c r="A40" t="s">
        <v>887</v>
      </c>
      <c r="C40" s="256">
        <v>0</v>
      </c>
      <c r="D40" s="256">
        <v>0</v>
      </c>
      <c r="E40" s="256">
        <v>0</v>
      </c>
      <c r="F40" s="256">
        <v>0</v>
      </c>
      <c r="G40" s="256">
        <v>0</v>
      </c>
      <c r="I40" s="257">
        <f t="shared" si="2"/>
        <v>0</v>
      </c>
    </row>
    <row r="41" spans="1:9" x14ac:dyDescent="0.25">
      <c r="A41" t="s">
        <v>888</v>
      </c>
      <c r="C41" s="256">
        <v>0</v>
      </c>
      <c r="D41" s="256">
        <v>0</v>
      </c>
      <c r="E41" s="256">
        <v>0</v>
      </c>
      <c r="F41" s="256">
        <v>0</v>
      </c>
      <c r="G41" s="256">
        <v>0</v>
      </c>
      <c r="I41" s="257">
        <f t="shared" si="2"/>
        <v>0</v>
      </c>
    </row>
    <row r="42" spans="1:9" x14ac:dyDescent="0.25">
      <c r="A42" t="s">
        <v>889</v>
      </c>
      <c r="C42" s="256">
        <v>336026.87000000005</v>
      </c>
      <c r="D42" s="256">
        <v>336026.87000000005</v>
      </c>
      <c r="E42" s="256">
        <v>336026.87000000005</v>
      </c>
      <c r="F42" s="256">
        <v>336026.87000000005</v>
      </c>
      <c r="G42" s="256">
        <v>336026.87000000005</v>
      </c>
      <c r="I42" s="257">
        <f t="shared" si="2"/>
        <v>0</v>
      </c>
    </row>
    <row r="43" spans="1:9" x14ac:dyDescent="0.25">
      <c r="A43" t="s">
        <v>890</v>
      </c>
      <c r="C43" s="256">
        <v>26469968.625384614</v>
      </c>
      <c r="D43" s="256">
        <v>20188613.345384561</v>
      </c>
      <c r="E43" s="256">
        <v>13907258.065384518</v>
      </c>
      <c r="F43" s="256">
        <v>7625902.7853845842</v>
      </c>
      <c r="G43" s="256">
        <v>1683488.282307683</v>
      </c>
      <c r="I43" s="257">
        <f t="shared" si="2"/>
        <v>-6281355.2800000422</v>
      </c>
    </row>
    <row r="44" spans="1:9" x14ac:dyDescent="0.25">
      <c r="A44" t="s">
        <v>891</v>
      </c>
      <c r="C44" s="256">
        <v>230.28000000000006</v>
      </c>
      <c r="D44" s="256">
        <v>230.28000000000006</v>
      </c>
      <c r="E44" s="256">
        <v>230.28000000000006</v>
      </c>
      <c r="F44" s="256">
        <v>230.28000000000006</v>
      </c>
      <c r="G44" s="256">
        <v>230.28000000000006</v>
      </c>
      <c r="I44" s="257">
        <f t="shared" si="2"/>
        <v>0</v>
      </c>
    </row>
    <row r="45" spans="1:9" x14ac:dyDescent="0.25">
      <c r="A45" t="s">
        <v>892</v>
      </c>
      <c r="C45" s="256">
        <v>0</v>
      </c>
      <c r="D45" s="256">
        <v>0</v>
      </c>
      <c r="E45" s="256">
        <v>0</v>
      </c>
      <c r="F45" s="256">
        <v>0</v>
      </c>
      <c r="G45" s="256">
        <v>0</v>
      </c>
      <c r="I45" s="257">
        <f t="shared" si="2"/>
        <v>0</v>
      </c>
    </row>
    <row r="46" spans="1:9" x14ac:dyDescent="0.25">
      <c r="A46" t="s">
        <v>893</v>
      </c>
      <c r="C46" s="256">
        <v>0</v>
      </c>
      <c r="D46" s="256">
        <v>0</v>
      </c>
      <c r="E46" s="256">
        <v>0</v>
      </c>
      <c r="F46" s="256">
        <v>0</v>
      </c>
      <c r="G46" s="256">
        <v>0</v>
      </c>
      <c r="I46" s="257">
        <f t="shared" si="2"/>
        <v>0</v>
      </c>
    </row>
    <row r="47" spans="1:9" x14ac:dyDescent="0.25">
      <c r="A47" t="s">
        <v>894</v>
      </c>
      <c r="C47" s="256">
        <v>0</v>
      </c>
      <c r="D47" s="256">
        <v>0</v>
      </c>
      <c r="E47" s="256">
        <v>0</v>
      </c>
      <c r="F47" s="256">
        <v>0</v>
      </c>
      <c r="G47" s="256">
        <v>0</v>
      </c>
      <c r="I47" s="257">
        <f t="shared" si="2"/>
        <v>0</v>
      </c>
    </row>
    <row r="48" spans="1:9" x14ac:dyDescent="0.25">
      <c r="A48" t="s">
        <v>895</v>
      </c>
      <c r="C48" s="256">
        <v>0</v>
      </c>
      <c r="D48" s="256">
        <v>0</v>
      </c>
      <c r="E48" s="256">
        <v>0</v>
      </c>
      <c r="F48" s="256">
        <v>0</v>
      </c>
      <c r="G48" s="256">
        <v>0</v>
      </c>
      <c r="I48" s="257">
        <f t="shared" si="2"/>
        <v>0</v>
      </c>
    </row>
    <row r="49" spans="1:9" x14ac:dyDescent="0.25">
      <c r="A49" t="s">
        <v>896</v>
      </c>
      <c r="C49" s="256">
        <v>3731862.2999999993</v>
      </c>
      <c r="D49" s="256">
        <v>3731862.2999999993</v>
      </c>
      <c r="E49" s="256">
        <v>3731862.2999999993</v>
      </c>
      <c r="F49" s="256">
        <v>3731862.2999999993</v>
      </c>
      <c r="G49" s="256">
        <v>3731862.2999999993</v>
      </c>
      <c r="I49" s="257">
        <f t="shared" si="2"/>
        <v>0</v>
      </c>
    </row>
    <row r="50" spans="1:9" x14ac:dyDescent="0.25">
      <c r="A50" t="s">
        <v>897</v>
      </c>
      <c r="C50" s="256">
        <v>0</v>
      </c>
      <c r="D50" s="256">
        <v>0</v>
      </c>
      <c r="E50" s="256">
        <v>0</v>
      </c>
      <c r="F50" s="256">
        <v>0</v>
      </c>
      <c r="G50" s="256">
        <v>0</v>
      </c>
      <c r="I50" s="257">
        <f t="shared" si="2"/>
        <v>0</v>
      </c>
    </row>
    <row r="51" spans="1:9" x14ac:dyDescent="0.25">
      <c r="A51" t="s">
        <v>898</v>
      </c>
      <c r="C51" s="256">
        <v>91501617.185384512</v>
      </c>
      <c r="D51" s="256">
        <v>100425343.10538402</v>
      </c>
      <c r="E51" s="256">
        <v>72532364.256153688</v>
      </c>
      <c r="F51" s="256">
        <v>59130372.94538451</v>
      </c>
      <c r="G51" s="256">
        <v>48298091.642307594</v>
      </c>
      <c r="I51" s="257">
        <f t="shared" si="2"/>
        <v>-27892978.849230334</v>
      </c>
    </row>
    <row r="52" spans="1:9" x14ac:dyDescent="0.25">
      <c r="A52" t="s">
        <v>899</v>
      </c>
      <c r="G52" s="256" t="e">
        <v>#DIV/0!</v>
      </c>
    </row>
    <row r="53" spans="1:9" x14ac:dyDescent="0.25">
      <c r="A53" t="s">
        <v>900</v>
      </c>
      <c r="C53" s="256">
        <v>1373470.4600000004</v>
      </c>
      <c r="D53" s="256">
        <v>1373470.4600000004</v>
      </c>
      <c r="E53" s="256">
        <v>1373470.4600000004</v>
      </c>
      <c r="F53" s="256">
        <v>1373470.4600000004</v>
      </c>
      <c r="G53" s="256">
        <v>1373470.4600000004</v>
      </c>
      <c r="I53" s="257">
        <f t="shared" si="2"/>
        <v>0</v>
      </c>
    </row>
    <row r="54" spans="1:9" x14ac:dyDescent="0.25">
      <c r="A54" t="s">
        <v>901</v>
      </c>
      <c r="C54" s="256">
        <v>1373470.4600000004</v>
      </c>
      <c r="D54" s="256">
        <v>1373470.4600000004</v>
      </c>
      <c r="E54" s="256">
        <v>1373470.4600000004</v>
      </c>
      <c r="F54" s="256">
        <v>1373470.4600000004</v>
      </c>
      <c r="G54" s="256">
        <v>1373470.4600000004</v>
      </c>
      <c r="I54" s="257">
        <f t="shared" si="2"/>
        <v>0</v>
      </c>
    </row>
    <row r="55" spans="1:9" x14ac:dyDescent="0.25">
      <c r="A55" t="s">
        <v>902</v>
      </c>
    </row>
    <row r="56" spans="1:9" x14ac:dyDescent="0.25">
      <c r="A56" t="s">
        <v>903</v>
      </c>
      <c r="C56" s="256">
        <v>0</v>
      </c>
      <c r="D56" s="256">
        <v>0</v>
      </c>
      <c r="E56" s="256">
        <v>0</v>
      </c>
      <c r="F56" s="256">
        <v>0</v>
      </c>
      <c r="G56" s="256">
        <v>0</v>
      </c>
      <c r="I56" s="257">
        <f t="shared" si="2"/>
        <v>0</v>
      </c>
    </row>
    <row r="57" spans="1:9" x14ac:dyDescent="0.25">
      <c r="A57" t="s">
        <v>904</v>
      </c>
      <c r="C57" s="256">
        <v>0</v>
      </c>
      <c r="D57" s="256">
        <v>0</v>
      </c>
      <c r="E57" s="256">
        <v>0</v>
      </c>
      <c r="F57" s="256">
        <v>0</v>
      </c>
      <c r="G57" s="256">
        <v>0</v>
      </c>
      <c r="I57" s="257">
        <f t="shared" si="2"/>
        <v>0</v>
      </c>
    </row>
    <row r="58" spans="1:9" x14ac:dyDescent="0.25">
      <c r="A58" t="s">
        <v>905</v>
      </c>
      <c r="C58" s="256">
        <v>-18493228.937692296</v>
      </c>
      <c r="D58" s="256">
        <v>-23084624.860769231</v>
      </c>
      <c r="E58" s="256">
        <v>-27438916.629999999</v>
      </c>
      <c r="F58" s="256">
        <v>-32049826.629999999</v>
      </c>
      <c r="G58" s="256">
        <v>-37127632.630000003</v>
      </c>
      <c r="I58" s="257">
        <f t="shared" si="2"/>
        <v>-4354291.7692307681</v>
      </c>
    </row>
    <row r="59" spans="1:9" x14ac:dyDescent="0.25">
      <c r="A59" t="s">
        <v>906</v>
      </c>
      <c r="C59" s="256">
        <v>-13530.790000002502</v>
      </c>
      <c r="D59" s="256">
        <v>-13530.790000002502</v>
      </c>
      <c r="E59" s="256">
        <v>-13530.790000002502</v>
      </c>
      <c r="F59" s="256">
        <v>-13530.790000002502</v>
      </c>
      <c r="G59" s="256">
        <v>-13530.790000002502</v>
      </c>
      <c r="I59" s="257">
        <f t="shared" si="2"/>
        <v>0</v>
      </c>
    </row>
    <row r="60" spans="1:9" x14ac:dyDescent="0.25">
      <c r="A60" t="s">
        <v>907</v>
      </c>
      <c r="C60" s="256">
        <v>11660365.800000001</v>
      </c>
      <c r="D60" s="256">
        <v>11660365.800000001</v>
      </c>
      <c r="E60" s="256">
        <v>11660365.800000001</v>
      </c>
      <c r="F60" s="256">
        <v>11660365.800000001</v>
      </c>
      <c r="G60" s="256">
        <v>11660365.800000001</v>
      </c>
      <c r="I60" s="257">
        <f t="shared" si="2"/>
        <v>0</v>
      </c>
    </row>
    <row r="61" spans="1:9" x14ac:dyDescent="0.25">
      <c r="A61" t="s">
        <v>908</v>
      </c>
      <c r="C61" s="256">
        <v>-0.14999999999999997</v>
      </c>
      <c r="D61" s="256">
        <v>-0.14999999999999997</v>
      </c>
      <c r="E61" s="256">
        <v>-0.14999999999999997</v>
      </c>
      <c r="F61" s="256">
        <v>-0.14999999999999997</v>
      </c>
      <c r="G61" s="256">
        <v>-0.14999999999999997</v>
      </c>
      <c r="I61" s="257">
        <f t="shared" si="2"/>
        <v>0</v>
      </c>
    </row>
    <row r="62" spans="1:9" x14ac:dyDescent="0.25">
      <c r="A62" t="s">
        <v>909</v>
      </c>
      <c r="C62" s="256">
        <v>11075799.239999998</v>
      </c>
      <c r="D62" s="256">
        <v>11075799.239999998</v>
      </c>
      <c r="E62" s="256">
        <v>11075799.239999998</v>
      </c>
      <c r="F62" s="256">
        <v>11075799.239999998</v>
      </c>
      <c r="G62" s="256">
        <v>11075799.239999998</v>
      </c>
      <c r="I62" s="257">
        <f t="shared" si="2"/>
        <v>0</v>
      </c>
    </row>
    <row r="63" spans="1:9" x14ac:dyDescent="0.25">
      <c r="A63" t="s">
        <v>910</v>
      </c>
      <c r="C63" s="256">
        <v>0</v>
      </c>
      <c r="D63" s="256">
        <v>0</v>
      </c>
      <c r="E63" s="256">
        <v>0</v>
      </c>
      <c r="F63" s="256">
        <v>0</v>
      </c>
      <c r="G63" s="256">
        <v>0</v>
      </c>
      <c r="I63" s="257">
        <f t="shared" si="2"/>
        <v>0</v>
      </c>
    </row>
    <row r="64" spans="1:9" x14ac:dyDescent="0.25">
      <c r="A64" t="s">
        <v>911</v>
      </c>
      <c r="C64" s="256">
        <v>17521839</v>
      </c>
      <c r="D64" s="256">
        <v>17521839</v>
      </c>
      <c r="E64" s="256">
        <v>17521839</v>
      </c>
      <c r="F64" s="256">
        <v>17521839</v>
      </c>
      <c r="G64" s="256">
        <v>17521839</v>
      </c>
      <c r="I64" s="257">
        <f t="shared" si="2"/>
        <v>0</v>
      </c>
    </row>
    <row r="65" spans="1:9" x14ac:dyDescent="0.25">
      <c r="A65" s="259" t="s">
        <v>912</v>
      </c>
      <c r="B65" s="259"/>
      <c r="C65" s="258">
        <v>339790583.99538368</v>
      </c>
      <c r="D65" s="258">
        <v>388018590.99538368</v>
      </c>
      <c r="E65" s="258">
        <v>416728286.3799991</v>
      </c>
      <c r="F65" s="258">
        <v>438246116.3799991</v>
      </c>
      <c r="G65" s="258">
        <v>449634023.3799991</v>
      </c>
      <c r="H65" s="259"/>
      <c r="I65" s="260">
        <f t="shared" si="2"/>
        <v>28709695.384615421</v>
      </c>
    </row>
    <row r="66" spans="1:9" x14ac:dyDescent="0.25">
      <c r="A66" t="s">
        <v>913</v>
      </c>
      <c r="C66" s="256">
        <v>43936418.167277128</v>
      </c>
      <c r="D66" s="256">
        <v>36636672.401831456</v>
      </c>
      <c r="E66" s="256">
        <v>29336926.636385784</v>
      </c>
      <c r="F66" s="256">
        <v>22037180.870940126</v>
      </c>
      <c r="G66" s="256">
        <v>14714154.348987808</v>
      </c>
      <c r="I66" s="257">
        <f t="shared" si="2"/>
        <v>-7299745.765445672</v>
      </c>
    </row>
    <row r="67" spans="1:9" x14ac:dyDescent="0.25">
      <c r="A67" t="s">
        <v>914</v>
      </c>
      <c r="C67" s="258">
        <v>166937064.7099992</v>
      </c>
      <c r="D67" s="258">
        <v>162672444.70999902</v>
      </c>
      <c r="E67" s="258">
        <v>158407824.70999902</v>
      </c>
      <c r="F67" s="258">
        <v>154143204.70999902</v>
      </c>
      <c r="G67" s="258">
        <v>149878584.70999902</v>
      </c>
      <c r="I67" s="257">
        <f t="shared" si="2"/>
        <v>-4264620</v>
      </c>
    </row>
    <row r="68" spans="1:9" x14ac:dyDescent="0.25">
      <c r="A68" t="s">
        <v>915</v>
      </c>
      <c r="C68" s="256">
        <v>18570146.829999991</v>
      </c>
      <c r="D68" s="256">
        <v>18570146.829999991</v>
      </c>
      <c r="E68" s="256">
        <v>18570146.829999991</v>
      </c>
      <c r="F68" s="256">
        <v>18570146.829999991</v>
      </c>
      <c r="G68" s="256">
        <v>18570146.829999991</v>
      </c>
      <c r="I68" s="257">
        <f t="shared" si="2"/>
        <v>0</v>
      </c>
    </row>
    <row r="69" spans="1:9" x14ac:dyDescent="0.25">
      <c r="A69" t="s">
        <v>916</v>
      </c>
      <c r="C69" s="256">
        <v>7292915.3499999987</v>
      </c>
      <c r="D69" s="256">
        <v>7292915.3499999987</v>
      </c>
      <c r="E69" s="256">
        <v>7292915.3499999987</v>
      </c>
      <c r="F69" s="256">
        <v>7292915.3499999987</v>
      </c>
      <c r="G69" s="256">
        <v>7292915.3499999987</v>
      </c>
      <c r="I69" s="257">
        <f t="shared" si="2"/>
        <v>0</v>
      </c>
    </row>
    <row r="70" spans="1:9" x14ac:dyDescent="0.25">
      <c r="A70" t="s">
        <v>917</v>
      </c>
      <c r="C70" s="256">
        <v>0</v>
      </c>
      <c r="D70" s="256">
        <v>0</v>
      </c>
      <c r="E70" s="256">
        <v>0</v>
      </c>
      <c r="F70" s="256">
        <v>0</v>
      </c>
      <c r="G70" s="256">
        <v>0</v>
      </c>
      <c r="I70" s="257">
        <f t="shared" si="2"/>
        <v>0</v>
      </c>
    </row>
    <row r="71" spans="1:9" x14ac:dyDescent="0.25">
      <c r="A71" t="s">
        <v>918</v>
      </c>
      <c r="C71" s="256">
        <v>0</v>
      </c>
      <c r="D71" s="256">
        <v>0</v>
      </c>
      <c r="E71" s="256">
        <v>0</v>
      </c>
      <c r="F71" s="256">
        <v>0</v>
      </c>
      <c r="G71" s="256">
        <v>0</v>
      </c>
      <c r="I71" s="257">
        <f t="shared" si="2"/>
        <v>0</v>
      </c>
    </row>
    <row r="72" spans="1:9" x14ac:dyDescent="0.25">
      <c r="A72" t="s">
        <v>919</v>
      </c>
      <c r="C72" s="256">
        <v>0</v>
      </c>
      <c r="D72" s="256">
        <v>0</v>
      </c>
      <c r="E72" s="256">
        <v>0</v>
      </c>
      <c r="F72" s="256">
        <v>0</v>
      </c>
      <c r="G72" s="256">
        <v>0</v>
      </c>
      <c r="I72" s="257">
        <f t="shared" si="2"/>
        <v>0</v>
      </c>
    </row>
    <row r="73" spans="1:9" x14ac:dyDescent="0.25">
      <c r="A73" t="s">
        <v>920</v>
      </c>
      <c r="C73" s="256">
        <v>3.1241744234368769E-8</v>
      </c>
      <c r="D73" s="256">
        <v>5.7715473426119683E-8</v>
      </c>
      <c r="E73" s="256">
        <v>2.274010040099922E-9</v>
      </c>
      <c r="F73" s="256">
        <v>-5.4950369041342501E-8</v>
      </c>
      <c r="G73" s="256">
        <v>-8.5549618671183626E-8</v>
      </c>
      <c r="I73" s="257">
        <f t="shared" si="2"/>
        <v>-5.544146338601976E-8</v>
      </c>
    </row>
    <row r="74" spans="1:9" x14ac:dyDescent="0.25">
      <c r="A74" t="s">
        <v>921</v>
      </c>
      <c r="C74" s="256">
        <v>-33826244.6199999</v>
      </c>
      <c r="D74" s="256">
        <v>-31224236.619999889</v>
      </c>
      <c r="E74" s="256">
        <v>-28622228.619999908</v>
      </c>
      <c r="F74" s="256">
        <v>-26020220.620000001</v>
      </c>
      <c r="G74" s="256">
        <v>-23418212.620000001</v>
      </c>
      <c r="I74" s="257">
        <f t="shared" si="2"/>
        <v>2602007.9999999814</v>
      </c>
    </row>
    <row r="75" spans="1:9" x14ac:dyDescent="0.25">
      <c r="A75" t="s">
        <v>922</v>
      </c>
      <c r="C75" s="256">
        <v>0</v>
      </c>
      <c r="D75" s="256">
        <v>0</v>
      </c>
      <c r="E75" s="256">
        <v>0</v>
      </c>
      <c r="F75" s="256">
        <v>0</v>
      </c>
      <c r="G75" s="256">
        <v>0</v>
      </c>
      <c r="I75" s="257">
        <f t="shared" si="2"/>
        <v>0</v>
      </c>
    </row>
    <row r="76" spans="1:9" x14ac:dyDescent="0.25">
      <c r="A76" t="s">
        <v>923</v>
      </c>
      <c r="C76" s="256">
        <v>0</v>
      </c>
      <c r="D76" s="256">
        <v>0</v>
      </c>
      <c r="E76" s="256">
        <v>0</v>
      </c>
      <c r="F76" s="256">
        <v>0</v>
      </c>
      <c r="G76" s="256">
        <v>0</v>
      </c>
      <c r="I76" s="257">
        <f t="shared" si="2"/>
        <v>0</v>
      </c>
    </row>
    <row r="77" spans="1:9" x14ac:dyDescent="0.25">
      <c r="A77" t="s">
        <v>924</v>
      </c>
      <c r="C77" s="256">
        <v>0</v>
      </c>
      <c r="D77" s="256">
        <v>0</v>
      </c>
      <c r="E77" s="256">
        <v>0</v>
      </c>
      <c r="F77" s="256">
        <v>0</v>
      </c>
      <c r="G77" s="256">
        <v>0</v>
      </c>
      <c r="I77" s="257">
        <f t="shared" si="2"/>
        <v>0</v>
      </c>
    </row>
    <row r="78" spans="1:9" x14ac:dyDescent="0.25">
      <c r="A78" t="s">
        <v>925</v>
      </c>
      <c r="C78" s="256">
        <v>0</v>
      </c>
      <c r="D78" s="256">
        <v>0</v>
      </c>
      <c r="E78" s="256">
        <v>0</v>
      </c>
      <c r="F78" s="256">
        <v>0</v>
      </c>
      <c r="G78" s="256">
        <v>0</v>
      </c>
      <c r="I78" s="257">
        <f t="shared" si="2"/>
        <v>0</v>
      </c>
    </row>
    <row r="79" spans="1:9" x14ac:dyDescent="0.25">
      <c r="A79" t="s">
        <v>926</v>
      </c>
      <c r="C79" s="256">
        <v>0</v>
      </c>
      <c r="D79" s="256">
        <v>0</v>
      </c>
      <c r="E79" s="256">
        <v>0</v>
      </c>
      <c r="F79" s="256">
        <v>0</v>
      </c>
      <c r="G79" s="256">
        <v>0</v>
      </c>
      <c r="I79" s="257">
        <f t="shared" si="2"/>
        <v>0</v>
      </c>
    </row>
    <row r="80" spans="1:9" x14ac:dyDescent="0.25">
      <c r="A80" t="s">
        <v>927</v>
      </c>
      <c r="C80" s="256">
        <v>24241726.679999892</v>
      </c>
      <c r="D80" s="256">
        <v>24241726.679999892</v>
      </c>
      <c r="E80" s="256">
        <v>24241726.679999892</v>
      </c>
      <c r="F80" s="256">
        <v>24241726.679999892</v>
      </c>
      <c r="G80" s="256">
        <v>24241726.679999892</v>
      </c>
      <c r="I80" s="257">
        <f t="shared" si="2"/>
        <v>0</v>
      </c>
    </row>
    <row r="81" spans="1:9" x14ac:dyDescent="0.25">
      <c r="A81" t="s">
        <v>928</v>
      </c>
      <c r="C81" s="256">
        <v>15471491.49999997</v>
      </c>
      <c r="D81" s="256">
        <v>17160559.499999966</v>
      </c>
      <c r="E81" s="256">
        <v>18849627.5</v>
      </c>
      <c r="F81" s="256">
        <v>20538695.5</v>
      </c>
      <c r="G81" s="256">
        <v>22227763.500000026</v>
      </c>
      <c r="I81" s="257">
        <f t="shared" si="2"/>
        <v>1689068.0000000335</v>
      </c>
    </row>
    <row r="82" spans="1:9" x14ac:dyDescent="0.25">
      <c r="A82" t="s">
        <v>929</v>
      </c>
      <c r="C82" s="256">
        <v>604165346.77496886</v>
      </c>
      <c r="D82" s="256">
        <v>640528668.08644605</v>
      </c>
      <c r="E82" s="256">
        <v>657610781.93638468</v>
      </c>
      <c r="F82" s="256">
        <v>667244412.17093873</v>
      </c>
      <c r="G82" s="256">
        <v>666257942.64898634</v>
      </c>
      <c r="I82" s="257">
        <f t="shared" si="2"/>
        <v>17082113.849938631</v>
      </c>
    </row>
    <row r="83" spans="1:9" x14ac:dyDescent="0.25">
      <c r="A83" s="224" t="s">
        <v>930</v>
      </c>
    </row>
    <row r="84" spans="1:9" x14ac:dyDescent="0.25">
      <c r="A84" s="224" t="s">
        <v>931</v>
      </c>
      <c r="C84" s="256">
        <v>-219262.60230769275</v>
      </c>
      <c r="D84" s="256">
        <v>0.99999999974897935</v>
      </c>
      <c r="E84" s="256">
        <v>0.99999999974897935</v>
      </c>
      <c r="F84" s="256">
        <v>0.99999999974897935</v>
      </c>
      <c r="G84" s="256">
        <v>0.99999999974897935</v>
      </c>
      <c r="I84" s="257">
        <f t="shared" si="2"/>
        <v>0</v>
      </c>
    </row>
    <row r="85" spans="1:9" x14ac:dyDescent="0.25">
      <c r="A85" s="224" t="s">
        <v>932</v>
      </c>
      <c r="C85" s="256">
        <v>4.945377440890294E-9</v>
      </c>
      <c r="D85" s="256">
        <v>1.4836132322670847E-8</v>
      </c>
      <c r="E85" s="256">
        <v>2.1648597444604611E-8</v>
      </c>
      <c r="F85" s="256">
        <v>-1.7621459846850433E-9</v>
      </c>
      <c r="G85" s="256">
        <v>23280.756506619709</v>
      </c>
      <c r="I85" s="257">
        <f t="shared" si="2"/>
        <v>6.8124651219337637E-9</v>
      </c>
    </row>
    <row r="86" spans="1:9" x14ac:dyDescent="0.25">
      <c r="A86" s="224" t="s">
        <v>933</v>
      </c>
      <c r="C86" s="256">
        <v>1362155390.6225696</v>
      </c>
      <c r="D86" s="256">
        <v>1388497815.0507162</v>
      </c>
      <c r="E86" s="256">
        <v>1387005493.1109416</v>
      </c>
      <c r="F86" s="256">
        <v>1384120694.8371887</v>
      </c>
      <c r="G86" s="256">
        <v>1391803251.1365969</v>
      </c>
      <c r="I86" s="257">
        <f t="shared" si="2"/>
        <v>-1492321.9397745132</v>
      </c>
    </row>
    <row r="87" spans="1:9" x14ac:dyDescent="0.25">
      <c r="A87" s="224" t="s">
        <v>934</v>
      </c>
      <c r="C87" s="256">
        <v>-301602469.49363613</v>
      </c>
      <c r="D87" s="256">
        <v>-1006171193.9238598</v>
      </c>
      <c r="E87" s="256">
        <v>-1389786536.9004686</v>
      </c>
      <c r="F87" s="256">
        <v>-1397688125.6743746</v>
      </c>
      <c r="G87" s="256">
        <v>-1397688125.5276637</v>
      </c>
      <c r="I87" s="257">
        <f t="shared" si="2"/>
        <v>-383615342.97660875</v>
      </c>
    </row>
    <row r="88" spans="1:9" x14ac:dyDescent="0.25">
      <c r="A88" s="224" t="s">
        <v>935</v>
      </c>
      <c r="C88" s="256">
        <v>-4694665.3734875927</v>
      </c>
      <c r="D88" s="256">
        <v>13158501.728056964</v>
      </c>
      <c r="E88" s="256">
        <v>-275602.15052390483</v>
      </c>
      <c r="F88" s="256">
        <v>-205053.77450417986</v>
      </c>
      <c r="G88" s="256">
        <v>3266371.560841802</v>
      </c>
      <c r="I88" s="257">
        <f t="shared" si="2"/>
        <v>-13434103.878580868</v>
      </c>
    </row>
    <row r="89" spans="1:9" x14ac:dyDescent="0.25">
      <c r="A89" s="224" t="s">
        <v>936</v>
      </c>
      <c r="C89" s="256">
        <v>0</v>
      </c>
      <c r="D89" s="256">
        <v>0</v>
      </c>
      <c r="E89" s="256">
        <v>0</v>
      </c>
      <c r="F89" s="256">
        <v>0</v>
      </c>
      <c r="G89" s="256">
        <v>0</v>
      </c>
      <c r="I89" s="257">
        <f t="shared" si="2"/>
        <v>0</v>
      </c>
    </row>
    <row r="90" spans="1:9" x14ac:dyDescent="0.25">
      <c r="A90" s="224" t="s">
        <v>937</v>
      </c>
      <c r="C90" s="256">
        <v>460648795.64999992</v>
      </c>
      <c r="D90" s="256">
        <v>460648795.64999992</v>
      </c>
      <c r="E90" s="256">
        <v>460648795.64999992</v>
      </c>
      <c r="F90" s="256">
        <v>460648795.64999992</v>
      </c>
      <c r="G90" s="256">
        <v>460648795.64999992</v>
      </c>
      <c r="I90" s="257">
        <f t="shared" si="2"/>
        <v>0</v>
      </c>
    </row>
    <row r="91" spans="1:9" x14ac:dyDescent="0.25">
      <c r="A91" s="224" t="s">
        <v>938</v>
      </c>
      <c r="C91" s="256">
        <v>0</v>
      </c>
      <c r="D91" s="256">
        <v>0</v>
      </c>
      <c r="E91" s="256">
        <v>0</v>
      </c>
      <c r="F91" s="256">
        <v>0</v>
      </c>
      <c r="G91" s="256">
        <v>0</v>
      </c>
      <c r="I91" s="257">
        <f t="shared" si="2"/>
        <v>0</v>
      </c>
    </row>
    <row r="92" spans="1:9" x14ac:dyDescent="0.25">
      <c r="A92" s="224" t="s">
        <v>939</v>
      </c>
      <c r="C92" s="256">
        <v>0</v>
      </c>
      <c r="D92" s="256">
        <v>0</v>
      </c>
      <c r="E92" s="256">
        <v>0</v>
      </c>
      <c r="F92" s="256">
        <v>0</v>
      </c>
      <c r="G92" s="256">
        <v>0</v>
      </c>
      <c r="I92" s="257">
        <f t="shared" si="2"/>
        <v>0</v>
      </c>
    </row>
    <row r="93" spans="1:9" x14ac:dyDescent="0.25">
      <c r="A93" s="224" t="s">
        <v>940</v>
      </c>
      <c r="C93" s="256">
        <v>0</v>
      </c>
      <c r="D93" s="256">
        <v>0</v>
      </c>
      <c r="E93" s="256">
        <v>0</v>
      </c>
      <c r="F93" s="256">
        <v>0</v>
      </c>
      <c r="G93" s="256">
        <v>0</v>
      </c>
      <c r="I93" s="257">
        <f t="shared" si="2"/>
        <v>0</v>
      </c>
    </row>
    <row r="94" spans="1:9" x14ac:dyDescent="0.25">
      <c r="A94" s="255" t="s">
        <v>941</v>
      </c>
      <c r="C94" s="256">
        <v>1516287788.8031371</v>
      </c>
      <c r="D94" s="256">
        <v>856133919.50491321</v>
      </c>
      <c r="E94" s="256">
        <v>457592150.70994914</v>
      </c>
      <c r="F94" s="256">
        <v>446876312.03830844</v>
      </c>
      <c r="G94" s="256">
        <v>458053574.57628006</v>
      </c>
      <c r="I94" s="257">
        <f t="shared" si="2"/>
        <v>-398541768.79496408</v>
      </c>
    </row>
    <row r="95" spans="1:9" x14ac:dyDescent="0.25">
      <c r="A95" s="224" t="s">
        <v>942</v>
      </c>
      <c r="C95" s="256">
        <v>3230361.5882220846</v>
      </c>
      <c r="D95" s="256">
        <v>0.40692111616635801</v>
      </c>
      <c r="E95" s="256">
        <v>0.40692111616635801</v>
      </c>
      <c r="F95" s="256">
        <v>0.40692111616635801</v>
      </c>
      <c r="G95" s="256">
        <v>0.40692111616635801</v>
      </c>
      <c r="I95" s="257">
        <f t="shared" si="2"/>
        <v>0</v>
      </c>
    </row>
    <row r="96" spans="1:9" x14ac:dyDescent="0.25">
      <c r="A96" s="224" t="s">
        <v>943</v>
      </c>
      <c r="C96" s="256">
        <v>71518799.842931852</v>
      </c>
      <c r="D96" s="256">
        <v>64967459.528795719</v>
      </c>
      <c r="E96" s="256">
        <v>58416119.214659587</v>
      </c>
      <c r="F96" s="256">
        <v>51864778.900523514</v>
      </c>
      <c r="G96" s="256">
        <v>45313438.586387426</v>
      </c>
      <c r="I96" s="257">
        <f t="shared" si="2"/>
        <v>-6551340.3141361326</v>
      </c>
    </row>
    <row r="97" spans="1:9" x14ac:dyDescent="0.25">
      <c r="A97" s="224" t="s">
        <v>944</v>
      </c>
      <c r="C97" s="256">
        <v>0</v>
      </c>
      <c r="D97" s="256">
        <v>0</v>
      </c>
      <c r="E97" s="256">
        <v>0</v>
      </c>
      <c r="F97" s="256">
        <v>0</v>
      </c>
      <c r="G97" s="256">
        <v>0</v>
      </c>
      <c r="I97" s="257">
        <f t="shared" si="2"/>
        <v>0</v>
      </c>
    </row>
    <row r="98" spans="1:9" x14ac:dyDescent="0.25">
      <c r="A98" s="224" t="s">
        <v>945</v>
      </c>
      <c r="C98" s="256">
        <v>1452551.5837499998</v>
      </c>
      <c r="D98" s="256">
        <v>871530.97125000006</v>
      </c>
      <c r="E98" s="256">
        <v>290510.35875000031</v>
      </c>
      <c r="F98" s="256">
        <v>5.2500000819577501E-2</v>
      </c>
      <c r="G98" s="256">
        <v>5.2500000819577501E-2</v>
      </c>
      <c r="I98" s="257">
        <f t="shared" si="2"/>
        <v>-581020.61249999981</v>
      </c>
    </row>
    <row r="99" spans="1:9" x14ac:dyDescent="0.25">
      <c r="A99" s="224" t="s">
        <v>946</v>
      </c>
      <c r="C99" s="256">
        <v>0.45333448139436061</v>
      </c>
      <c r="D99" s="256">
        <v>1.5111149914555559</v>
      </c>
      <c r="E99" s="256">
        <v>1.5715596378876922</v>
      </c>
      <c r="F99" s="256">
        <v>1.5715595732479792</v>
      </c>
      <c r="G99" s="256">
        <v>1.5715595119161161</v>
      </c>
      <c r="I99" s="257">
        <f t="shared" ref="I99:I102" si="3">+E99-D99</f>
        <v>6.0444646432136206E-2</v>
      </c>
    </row>
    <row r="100" spans="1:9" x14ac:dyDescent="0.25">
      <c r="A100" s="224" t="s">
        <v>947</v>
      </c>
      <c r="C100" s="256">
        <v>0</v>
      </c>
      <c r="D100" s="256">
        <v>0</v>
      </c>
      <c r="E100" s="256">
        <v>0</v>
      </c>
      <c r="F100" s="256">
        <v>0</v>
      </c>
      <c r="G100" s="256">
        <v>0</v>
      </c>
      <c r="I100" s="257">
        <f t="shared" si="3"/>
        <v>0</v>
      </c>
    </row>
    <row r="101" spans="1:9" x14ac:dyDescent="0.25">
      <c r="A101" s="255" t="s">
        <v>948</v>
      </c>
      <c r="C101" s="256">
        <v>2289529936.69173</v>
      </c>
      <c r="D101" s="256">
        <v>1664300393.5748224</v>
      </c>
      <c r="E101" s="256">
        <v>1247815398.9143748</v>
      </c>
      <c r="F101" s="256">
        <v>1226489348.546133</v>
      </c>
      <c r="G101" s="256">
        <v>1219296519.9449391</v>
      </c>
      <c r="I101" s="257">
        <f t="shared" si="3"/>
        <v>-416484994.6604476</v>
      </c>
    </row>
    <row r="102" spans="1:9" x14ac:dyDescent="0.25">
      <c r="I102" s="257">
        <f t="shared" si="3"/>
        <v>0</v>
      </c>
    </row>
  </sheetData>
  <phoneticPr fontId="39" type="noConversion"/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2D03-6AA4-43B0-B7CF-AD44CFFE42FF}">
  <sheetPr>
    <tabColor theme="9" tint="0.59999389629810485"/>
  </sheetPr>
  <dimension ref="A4:CI52"/>
  <sheetViews>
    <sheetView tabSelected="1" zoomScale="110" zoomScaleNormal="110" workbookViewId="0">
      <pane xSplit="1" ySplit="7" topLeftCell="N16" activePane="bottomRight" state="frozen"/>
      <selection activeCell="P33" sqref="P33"/>
      <selection pane="topRight" activeCell="P33" sqref="P33"/>
      <selection pane="bottomLeft" activeCell="P33" sqref="P33"/>
      <selection pane="bottomRight" activeCell="P33" sqref="P33"/>
    </sheetView>
  </sheetViews>
  <sheetFormatPr defaultColWidth="9.109375" defaultRowHeight="10.199999999999999" outlineLevelRow="1" outlineLevelCol="1" x14ac:dyDescent="0.2"/>
  <cols>
    <col min="1" max="1" width="49.33203125" style="249" customWidth="1"/>
    <col min="2" max="13" width="10.6640625" style="250" hidden="1" customWidth="1" outlineLevel="1"/>
    <col min="14" max="14" width="10.6640625" style="250" customWidth="1" collapsed="1"/>
    <col min="15" max="26" width="10.6640625" style="250" hidden="1" customWidth="1" outlineLevel="1"/>
    <col min="27" max="27" width="10.6640625" style="250" customWidth="1" collapsed="1"/>
    <col min="28" max="39" width="10.6640625" style="250" hidden="1" customWidth="1" outlineLevel="1"/>
    <col min="40" max="40" width="10.6640625" style="250" customWidth="1" collapsed="1"/>
    <col min="41" max="52" width="10.6640625" style="250" hidden="1" customWidth="1" outlineLevel="1"/>
    <col min="53" max="53" width="12.33203125" style="250" bestFit="1" customWidth="1" collapsed="1"/>
    <col min="54" max="65" width="10.6640625" style="250" hidden="1" customWidth="1" outlineLevel="1"/>
    <col min="66" max="66" width="12.33203125" style="250" bestFit="1" customWidth="1" collapsed="1"/>
    <col min="67" max="78" width="10.6640625" style="250" hidden="1" customWidth="1" outlineLevel="1"/>
    <col min="79" max="79" width="12.33203125" style="250" bestFit="1" customWidth="1" collapsed="1"/>
    <col min="80" max="80" width="9.109375" style="250"/>
    <col min="81" max="81" width="13.33203125" style="250" customWidth="1"/>
    <col min="82" max="82" width="13" style="250" customWidth="1"/>
    <col min="83" max="83" width="10.77734375" style="250" bestFit="1" customWidth="1"/>
    <col min="84" max="84" width="11.6640625" style="250" customWidth="1"/>
    <col min="85" max="85" width="12.33203125" style="250" customWidth="1"/>
    <col min="86" max="86" width="13.109375" style="250" bestFit="1" customWidth="1"/>
    <col min="87" max="87" width="12" style="250" customWidth="1"/>
    <col min="88" max="88" width="11.109375" style="250" bestFit="1" customWidth="1"/>
    <col min="89" max="16384" width="9.109375" style="250"/>
  </cols>
  <sheetData>
    <row r="4" spans="1:87" ht="23.4" x14ac:dyDescent="0.45">
      <c r="A4" s="271" t="s">
        <v>949</v>
      </c>
    </row>
    <row r="6" spans="1:87" s="248" customFormat="1" x14ac:dyDescent="0.2">
      <c r="A6" s="247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87" s="248" customFormat="1" x14ac:dyDescent="0.2">
      <c r="A7" s="247" t="s">
        <v>219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48" t="s">
        <v>221</v>
      </c>
      <c r="P7" s="248" t="s">
        <v>222</v>
      </c>
      <c r="Q7" s="248" t="s">
        <v>223</v>
      </c>
      <c r="R7" s="248" t="s">
        <v>224</v>
      </c>
      <c r="S7" s="248" t="s">
        <v>225</v>
      </c>
      <c r="T7" s="248" t="s">
        <v>226</v>
      </c>
      <c r="U7" s="248" t="s">
        <v>227</v>
      </c>
      <c r="V7" s="248" t="s">
        <v>228</v>
      </c>
      <c r="W7" s="248" t="s">
        <v>229</v>
      </c>
      <c r="X7" s="248" t="s">
        <v>230</v>
      </c>
      <c r="Y7" s="248" t="s">
        <v>231</v>
      </c>
      <c r="Z7" s="248" t="s">
        <v>232</v>
      </c>
      <c r="AA7" s="248" t="s">
        <v>23</v>
      </c>
      <c r="AB7" s="248" t="s">
        <v>233</v>
      </c>
      <c r="AC7" s="248" t="s">
        <v>234</v>
      </c>
      <c r="AD7" s="248" t="s">
        <v>235</v>
      </c>
      <c r="AE7" s="248" t="s">
        <v>236</v>
      </c>
      <c r="AF7" s="248" t="s">
        <v>237</v>
      </c>
      <c r="AG7" s="248" t="s">
        <v>238</v>
      </c>
      <c r="AH7" s="248" t="s">
        <v>239</v>
      </c>
      <c r="AI7" s="248" t="s">
        <v>240</v>
      </c>
      <c r="AJ7" s="248" t="s">
        <v>241</v>
      </c>
      <c r="AK7" s="248" t="s">
        <v>242</v>
      </c>
      <c r="AL7" s="248" t="s">
        <v>243</v>
      </c>
      <c r="AM7" s="248" t="s">
        <v>244</v>
      </c>
      <c r="AN7" s="248" t="s">
        <v>20</v>
      </c>
      <c r="AO7" s="248" t="s">
        <v>245</v>
      </c>
      <c r="AP7" s="248" t="s">
        <v>246</v>
      </c>
      <c r="AQ7" s="248" t="s">
        <v>247</v>
      </c>
      <c r="AR7" s="248" t="s">
        <v>248</v>
      </c>
      <c r="AS7" s="248" t="s">
        <v>249</v>
      </c>
      <c r="AT7" s="248" t="s">
        <v>250</v>
      </c>
      <c r="AU7" s="248" t="s">
        <v>251</v>
      </c>
      <c r="AV7" s="248" t="s">
        <v>252</v>
      </c>
      <c r="AW7" s="248" t="s">
        <v>253</v>
      </c>
      <c r="AX7" s="248" t="s">
        <v>254</v>
      </c>
      <c r="AY7" s="248" t="s">
        <v>255</v>
      </c>
      <c r="AZ7" s="248" t="s">
        <v>256</v>
      </c>
      <c r="BA7" s="248" t="s">
        <v>17</v>
      </c>
      <c r="BB7" s="248" t="s">
        <v>257</v>
      </c>
      <c r="BC7" s="248" t="s">
        <v>258</v>
      </c>
      <c r="BD7" s="248" t="s">
        <v>259</v>
      </c>
      <c r="BE7" s="248" t="s">
        <v>260</v>
      </c>
      <c r="BF7" s="248" t="s">
        <v>261</v>
      </c>
      <c r="BG7" s="248" t="s">
        <v>262</v>
      </c>
      <c r="BH7" s="248" t="s">
        <v>263</v>
      </c>
      <c r="BI7" s="248" t="s">
        <v>264</v>
      </c>
      <c r="BJ7" s="248" t="s">
        <v>265</v>
      </c>
      <c r="BK7" s="248" t="s">
        <v>266</v>
      </c>
      <c r="BL7" s="248" t="s">
        <v>267</v>
      </c>
      <c r="BM7" s="248" t="s">
        <v>268</v>
      </c>
      <c r="BN7" s="248" t="s">
        <v>14</v>
      </c>
      <c r="BO7" s="248" t="s">
        <v>269</v>
      </c>
      <c r="BP7" s="248" t="s">
        <v>270</v>
      </c>
      <c r="BQ7" s="248" t="s">
        <v>271</v>
      </c>
      <c r="BR7" s="248" t="s">
        <v>272</v>
      </c>
      <c r="BS7" s="248" t="s">
        <v>273</v>
      </c>
      <c r="BT7" s="248" t="s">
        <v>274</v>
      </c>
      <c r="BU7" s="248" t="s">
        <v>275</v>
      </c>
      <c r="BV7" s="248" t="s">
        <v>276</v>
      </c>
      <c r="BW7" s="248" t="s">
        <v>277</v>
      </c>
      <c r="BX7" s="248" t="s">
        <v>278</v>
      </c>
      <c r="BY7" s="248" t="s">
        <v>279</v>
      </c>
      <c r="BZ7" s="248" t="s">
        <v>280</v>
      </c>
      <c r="CA7" s="248" t="s">
        <v>11</v>
      </c>
    </row>
    <row r="8" spans="1:87" x14ac:dyDescent="0.2">
      <c r="A8" s="249" t="s">
        <v>950</v>
      </c>
    </row>
    <row r="9" spans="1:87" x14ac:dyDescent="0.2">
      <c r="A9" s="249" t="s">
        <v>951</v>
      </c>
    </row>
    <row r="10" spans="1:87" x14ac:dyDescent="0.2">
      <c r="A10" s="251" t="s">
        <v>952</v>
      </c>
      <c r="CC10" s="265" t="s">
        <v>953</v>
      </c>
      <c r="CD10" s="265" t="s">
        <v>954</v>
      </c>
      <c r="CE10" s="250" t="s">
        <v>955</v>
      </c>
      <c r="CG10" s="265" t="s">
        <v>954</v>
      </c>
      <c r="CH10" s="265" t="s">
        <v>956</v>
      </c>
      <c r="CI10" s="250" t="s">
        <v>955</v>
      </c>
    </row>
    <row r="11" spans="1:87" outlineLevel="1" x14ac:dyDescent="0.2">
      <c r="A11" s="261" t="s">
        <v>957</v>
      </c>
      <c r="O11" s="262">
        <v>2785446192.25</v>
      </c>
      <c r="P11" s="262">
        <v>2774807570.8151898</v>
      </c>
      <c r="Q11" s="262">
        <v>2788181551.6268501</v>
      </c>
      <c r="R11" s="262">
        <v>2786613083.9282298</v>
      </c>
      <c r="S11" s="262">
        <v>2775557948.1114101</v>
      </c>
      <c r="T11" s="262">
        <v>2759873583.7783298</v>
      </c>
      <c r="U11" s="262">
        <v>2736751109.8966298</v>
      </c>
      <c r="V11" s="262">
        <v>2720225737.07055</v>
      </c>
      <c r="W11" s="262">
        <v>2683477863.79778</v>
      </c>
      <c r="X11" s="262">
        <v>2657960737.0732098</v>
      </c>
      <c r="Y11" s="262">
        <v>2646110624.6729102</v>
      </c>
      <c r="Z11" s="262">
        <v>2644594852.4624</v>
      </c>
      <c r="AA11" s="262">
        <v>2785446192.25</v>
      </c>
      <c r="AB11" s="262">
        <v>2619038462.2790298</v>
      </c>
      <c r="AC11" s="262">
        <v>2599648041.03127</v>
      </c>
      <c r="AD11" s="262">
        <v>2601763246.9545999</v>
      </c>
      <c r="AE11" s="262">
        <v>2596022630.1195698</v>
      </c>
      <c r="AF11" s="262">
        <v>2597942021.0622401</v>
      </c>
      <c r="AG11" s="262">
        <v>2594052670.0527501</v>
      </c>
      <c r="AH11" s="262">
        <v>2586011572.8497601</v>
      </c>
      <c r="AI11" s="262">
        <v>2579017258.9769201</v>
      </c>
      <c r="AJ11" s="262">
        <v>2554338694.4819102</v>
      </c>
      <c r="AK11" s="262">
        <v>2552076493.6231699</v>
      </c>
      <c r="AL11" s="262">
        <v>2552396214.53896</v>
      </c>
      <c r="AM11" s="262">
        <v>2560495773.6840601</v>
      </c>
      <c r="AN11" s="262">
        <v>2619038462.2790298</v>
      </c>
      <c r="AO11" s="262">
        <v>2544091134.96454</v>
      </c>
      <c r="AP11" s="262">
        <v>2551990976.8158302</v>
      </c>
      <c r="AQ11" s="262">
        <v>2575983311.3571601</v>
      </c>
      <c r="AR11" s="262">
        <v>2597539505.7655602</v>
      </c>
      <c r="AS11" s="262">
        <v>2617407591.2308698</v>
      </c>
      <c r="AT11" s="262">
        <v>2631157177.20017</v>
      </c>
      <c r="AU11" s="262">
        <v>2647153404.5190001</v>
      </c>
      <c r="AV11" s="262">
        <v>2660092723.6055198</v>
      </c>
      <c r="AW11" s="262">
        <v>2659597811.5041699</v>
      </c>
      <c r="AX11" s="262">
        <v>2676080169.79532</v>
      </c>
      <c r="AY11" s="262">
        <v>2692677438.4347801</v>
      </c>
      <c r="AZ11" s="262">
        <v>2714875613.3165898</v>
      </c>
      <c r="BA11" s="262">
        <v>2544091134.96454</v>
      </c>
      <c r="BB11" s="262">
        <v>2719465399.2239699</v>
      </c>
      <c r="BC11" s="262">
        <v>2724951789.4324999</v>
      </c>
      <c r="BD11" s="262">
        <v>2747106179.7000999</v>
      </c>
      <c r="BE11" s="262">
        <v>2766176890.2323298</v>
      </c>
      <c r="BF11" s="262">
        <v>2840269627.9507599</v>
      </c>
      <c r="BG11" s="262">
        <v>2851612677.06918</v>
      </c>
      <c r="BH11" s="262">
        <v>2921775034.7226901</v>
      </c>
      <c r="BI11" s="262">
        <v>2932418885.5971398</v>
      </c>
      <c r="BJ11" s="262">
        <v>2929801854.1379099</v>
      </c>
      <c r="BK11" s="262">
        <v>2853134049.4082699</v>
      </c>
      <c r="BL11" s="262">
        <v>2868460372.4643202</v>
      </c>
      <c r="BM11" s="262">
        <v>2889786297.8094301</v>
      </c>
      <c r="BN11" s="262">
        <v>2719465399.2239699</v>
      </c>
      <c r="BO11" s="262">
        <v>2864392276.1732702</v>
      </c>
      <c r="BP11" s="262">
        <v>2870937792.3758502</v>
      </c>
      <c r="BQ11" s="262">
        <v>2894270185.7964201</v>
      </c>
      <c r="BR11" s="262">
        <v>2909999618.7855802</v>
      </c>
      <c r="BS11" s="262">
        <v>2985427909.3544798</v>
      </c>
      <c r="BT11" s="262">
        <v>2996997513.9342499</v>
      </c>
      <c r="BU11" s="262">
        <v>3067164585.7704101</v>
      </c>
      <c r="BV11" s="262">
        <v>3077495332.4503498</v>
      </c>
      <c r="BW11" s="262">
        <v>3074457353.16922</v>
      </c>
      <c r="BX11" s="262">
        <v>3145892402.1810799</v>
      </c>
      <c r="BY11" s="262">
        <v>3161059539.7339802</v>
      </c>
      <c r="BZ11" s="262">
        <v>3180932396.0327601</v>
      </c>
      <c r="CA11" s="262">
        <v>2864392276.1732702</v>
      </c>
    </row>
    <row r="12" spans="1:87" outlineLevel="1" x14ac:dyDescent="0.2">
      <c r="A12" s="261" t="s">
        <v>958</v>
      </c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</row>
    <row r="13" spans="1:87" outlineLevel="1" x14ac:dyDescent="0.2">
      <c r="A13" s="261" t="s">
        <v>959</v>
      </c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</row>
    <row r="14" spans="1:87" outlineLevel="1" x14ac:dyDescent="0.2">
      <c r="A14" s="261" t="s">
        <v>960</v>
      </c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</row>
    <row r="15" spans="1:87" outlineLevel="1" x14ac:dyDescent="0.2">
      <c r="A15" s="261" t="s">
        <v>961</v>
      </c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>
        <v>-15115948.009687001</v>
      </c>
      <c r="CA15" s="262">
        <v>-15115948.009687001</v>
      </c>
      <c r="CC15" s="250">
        <f>+CA15</f>
        <v>-15115948.009687001</v>
      </c>
      <c r="CD15" s="250">
        <f>+BN15</f>
        <v>0</v>
      </c>
      <c r="CE15" s="250">
        <f>+CC15-CD15</f>
        <v>-15115948.009687001</v>
      </c>
      <c r="CG15" s="250">
        <f>+CD15</f>
        <v>0</v>
      </c>
      <c r="CH15" s="250">
        <f>+BA14</f>
        <v>0</v>
      </c>
      <c r="CI15" s="250">
        <f>+CG15-CH15</f>
        <v>0</v>
      </c>
    </row>
    <row r="16" spans="1:87" outlineLevel="1" x14ac:dyDescent="0.2">
      <c r="A16" s="261" t="s">
        <v>962</v>
      </c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E16" s="250">
        <f t="shared" ref="CE16:CE33" si="0">+CC16-CD16</f>
        <v>0</v>
      </c>
      <c r="CG16" s="250">
        <f t="shared" ref="CG16:CG51" si="1">+CD16</f>
        <v>0</v>
      </c>
      <c r="CI16" s="250">
        <f t="shared" ref="CI16:CI52" si="2">+CG16-CH16</f>
        <v>0</v>
      </c>
    </row>
    <row r="17" spans="1:87" outlineLevel="1" x14ac:dyDescent="0.2">
      <c r="A17" s="261" t="s">
        <v>963</v>
      </c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E17" s="250">
        <f t="shared" si="0"/>
        <v>0</v>
      </c>
      <c r="CG17" s="250">
        <f t="shared" si="1"/>
        <v>0</v>
      </c>
      <c r="CI17" s="250">
        <f t="shared" si="2"/>
        <v>0</v>
      </c>
    </row>
    <row r="18" spans="1:87" outlineLevel="1" x14ac:dyDescent="0.2">
      <c r="A18" s="261" t="s">
        <v>961</v>
      </c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>
        <v>-2452678.4923239001</v>
      </c>
      <c r="AA18" s="262">
        <v>-2452678.4923239001</v>
      </c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>
        <v>-12211613.409646699</v>
      </c>
      <c r="AN18" s="262">
        <v>-12211613.409646699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>
        <v>-1032080.95795413</v>
      </c>
      <c r="BA18" s="262">
        <v>-1032080.95795413</v>
      </c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>
        <v>-55635372.030196197</v>
      </c>
      <c r="CA18" s="262">
        <v>-55635372.030196197</v>
      </c>
      <c r="CE18" s="250">
        <f t="shared" si="0"/>
        <v>0</v>
      </c>
      <c r="CG18" s="250">
        <f t="shared" si="1"/>
        <v>0</v>
      </c>
      <c r="CI18" s="250">
        <f t="shared" si="2"/>
        <v>0</v>
      </c>
    </row>
    <row r="19" spans="1:87" outlineLevel="1" x14ac:dyDescent="0.2">
      <c r="A19" s="261" t="s">
        <v>964</v>
      </c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E19" s="250">
        <f t="shared" si="0"/>
        <v>0</v>
      </c>
      <c r="CG19" s="250">
        <f t="shared" si="1"/>
        <v>0</v>
      </c>
      <c r="CI19" s="250">
        <f t="shared" si="2"/>
        <v>0</v>
      </c>
    </row>
    <row r="20" spans="1:87" outlineLevel="1" x14ac:dyDescent="0.2">
      <c r="A20" s="261" t="s">
        <v>961</v>
      </c>
      <c r="O20" s="262">
        <v>1722498.58333333</v>
      </c>
      <c r="P20" s="262">
        <v>1722498.58333333</v>
      </c>
      <c r="Q20" s="262">
        <v>1722498.58333333</v>
      </c>
      <c r="R20" s="262">
        <v>1722498.58333333</v>
      </c>
      <c r="S20" s="262">
        <v>1722498.58333333</v>
      </c>
      <c r="T20" s="262">
        <v>1722498.58333333</v>
      </c>
      <c r="U20" s="262">
        <v>1722498.58333333</v>
      </c>
      <c r="V20" s="262">
        <v>1722498.58333333</v>
      </c>
      <c r="W20" s="262">
        <v>1722498.58333333</v>
      </c>
      <c r="X20" s="262">
        <v>1722498.58333333</v>
      </c>
      <c r="Y20" s="262">
        <v>1722498.58333333</v>
      </c>
      <c r="Z20" s="262">
        <v>1722498.58333333</v>
      </c>
      <c r="AA20" s="262">
        <v>20669983</v>
      </c>
      <c r="AB20" s="262">
        <v>1758987.74999999</v>
      </c>
      <c r="AC20" s="262">
        <v>1758987.74999999</v>
      </c>
      <c r="AD20" s="262">
        <v>1758987.74999999</v>
      </c>
      <c r="AE20" s="262">
        <v>1758987.74999999</v>
      </c>
      <c r="AF20" s="262">
        <v>1758987.74999999</v>
      </c>
      <c r="AG20" s="262">
        <v>1758987.74999999</v>
      </c>
      <c r="AH20" s="262">
        <v>1758987.74999999</v>
      </c>
      <c r="AI20" s="262">
        <v>1758987.74999999</v>
      </c>
      <c r="AJ20" s="262">
        <v>1758987.74999999</v>
      </c>
      <c r="AK20" s="262">
        <v>1758987.74999999</v>
      </c>
      <c r="AL20" s="262">
        <v>1758987.74999999</v>
      </c>
      <c r="AM20" s="262">
        <v>1758987.74999999</v>
      </c>
      <c r="AN20" s="262">
        <v>21107853</v>
      </c>
      <c r="AO20" s="262">
        <v>1792607.99999999</v>
      </c>
      <c r="AP20" s="262">
        <v>1792607.99999999</v>
      </c>
      <c r="AQ20" s="262">
        <v>1792607.99999999</v>
      </c>
      <c r="AR20" s="262">
        <v>1792607.99999999</v>
      </c>
      <c r="AS20" s="262">
        <v>1792607.99999999</v>
      </c>
      <c r="AT20" s="262">
        <v>1792607.99999999</v>
      </c>
      <c r="AU20" s="262">
        <v>1792607.99999999</v>
      </c>
      <c r="AV20" s="262">
        <v>1792607.99999999</v>
      </c>
      <c r="AW20" s="262">
        <v>1792607.99999999</v>
      </c>
      <c r="AX20" s="262">
        <v>1792607.99999999</v>
      </c>
      <c r="AY20" s="262">
        <v>1792607.99999999</v>
      </c>
      <c r="AZ20" s="262">
        <v>1792607.99999999</v>
      </c>
      <c r="BA20" s="262">
        <v>21511296</v>
      </c>
      <c r="BB20" s="262">
        <v>1874453.91666666</v>
      </c>
      <c r="BC20" s="262">
        <v>1874453.91666666</v>
      </c>
      <c r="BD20" s="262">
        <v>1874453.91666666</v>
      </c>
      <c r="BE20" s="262">
        <v>1874453.91666666</v>
      </c>
      <c r="BF20" s="262">
        <v>1874453.91666666</v>
      </c>
      <c r="BG20" s="262">
        <v>1874453.91666666</v>
      </c>
      <c r="BH20" s="262">
        <v>1874453.91666666</v>
      </c>
      <c r="BI20" s="262">
        <v>1874453.91666666</v>
      </c>
      <c r="BJ20" s="262">
        <v>1874453.91666666</v>
      </c>
      <c r="BK20" s="262">
        <v>1874453.91666666</v>
      </c>
      <c r="BL20" s="262">
        <v>1874453.91666666</v>
      </c>
      <c r="BM20" s="262">
        <v>1874453.91666666</v>
      </c>
      <c r="BN20" s="262">
        <v>22493446.999999899</v>
      </c>
      <c r="BO20" s="262">
        <v>1905986.91666666</v>
      </c>
      <c r="BP20" s="262">
        <v>1905986.91666666</v>
      </c>
      <c r="BQ20" s="262">
        <v>1905986.91666666</v>
      </c>
      <c r="BR20" s="262">
        <v>1905986.91666666</v>
      </c>
      <c r="BS20" s="262">
        <v>1905986.91666666</v>
      </c>
      <c r="BT20" s="262">
        <v>1905986.91666666</v>
      </c>
      <c r="BU20" s="262">
        <v>1905986.91666666</v>
      </c>
      <c r="BV20" s="262">
        <v>1905986.91666666</v>
      </c>
      <c r="BW20" s="262">
        <v>1905986.91666666</v>
      </c>
      <c r="BX20" s="262">
        <v>1905986.91666666</v>
      </c>
      <c r="BY20" s="262">
        <v>1905986.91666666</v>
      </c>
      <c r="BZ20" s="262">
        <v>1905986.91666666</v>
      </c>
      <c r="CA20" s="262">
        <v>22871843</v>
      </c>
      <c r="CE20" s="250">
        <f t="shared" si="0"/>
        <v>0</v>
      </c>
      <c r="CG20" s="250">
        <f t="shared" si="1"/>
        <v>0</v>
      </c>
      <c r="CI20" s="250">
        <f t="shared" si="2"/>
        <v>0</v>
      </c>
    </row>
    <row r="21" spans="1:87" outlineLevel="1" x14ac:dyDescent="0.2">
      <c r="A21" s="261" t="s">
        <v>965</v>
      </c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E21" s="250">
        <f t="shared" si="0"/>
        <v>0</v>
      </c>
      <c r="CG21" s="250">
        <f t="shared" si="1"/>
        <v>0</v>
      </c>
      <c r="CI21" s="250">
        <f t="shared" si="2"/>
        <v>0</v>
      </c>
    </row>
    <row r="22" spans="1:87" outlineLevel="1" x14ac:dyDescent="0.2">
      <c r="A22" s="261" t="s">
        <v>961</v>
      </c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E22" s="250">
        <f t="shared" si="0"/>
        <v>0</v>
      </c>
      <c r="CG22" s="250">
        <f t="shared" si="1"/>
        <v>0</v>
      </c>
      <c r="CI22" s="250">
        <f t="shared" si="2"/>
        <v>0</v>
      </c>
    </row>
    <row r="23" spans="1:87" outlineLevel="1" x14ac:dyDescent="0.2">
      <c r="A23" s="261" t="s">
        <v>966</v>
      </c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E23" s="250">
        <f t="shared" si="0"/>
        <v>0</v>
      </c>
      <c r="CG23" s="250">
        <f t="shared" si="1"/>
        <v>0</v>
      </c>
      <c r="CI23" s="250">
        <f t="shared" si="2"/>
        <v>0</v>
      </c>
    </row>
    <row r="24" spans="1:87" outlineLevel="1" x14ac:dyDescent="0.2">
      <c r="A24" s="261" t="s">
        <v>961</v>
      </c>
      <c r="O24" s="262">
        <v>90657.833333333299</v>
      </c>
      <c r="P24" s="262">
        <v>90657.833333333299</v>
      </c>
      <c r="Q24" s="262">
        <v>90657.833333333299</v>
      </c>
      <c r="R24" s="262">
        <v>90657.833333333299</v>
      </c>
      <c r="S24" s="262">
        <v>90657.833333333299</v>
      </c>
      <c r="T24" s="262">
        <v>90657.833333333299</v>
      </c>
      <c r="U24" s="262">
        <v>90657.833333333299</v>
      </c>
      <c r="V24" s="262">
        <v>90657.833333333299</v>
      </c>
      <c r="W24" s="262">
        <v>90657.833333333299</v>
      </c>
      <c r="X24" s="262">
        <v>90657.833333333299</v>
      </c>
      <c r="Y24" s="262">
        <v>90657.833333333299</v>
      </c>
      <c r="Z24" s="262">
        <v>90657.833333333299</v>
      </c>
      <c r="AA24" s="262">
        <v>1087894</v>
      </c>
      <c r="AB24" s="262">
        <v>68152.333333333299</v>
      </c>
      <c r="AC24" s="262">
        <v>68152.333333333299</v>
      </c>
      <c r="AD24" s="262">
        <v>68152.333333333299</v>
      </c>
      <c r="AE24" s="262">
        <v>68152.333333333299</v>
      </c>
      <c r="AF24" s="262">
        <v>68152.333333333299</v>
      </c>
      <c r="AG24" s="262">
        <v>68152.333333333299</v>
      </c>
      <c r="AH24" s="262">
        <v>68152.333333333299</v>
      </c>
      <c r="AI24" s="262">
        <v>68152.333333333299</v>
      </c>
      <c r="AJ24" s="262">
        <v>68152.333333333299</v>
      </c>
      <c r="AK24" s="262">
        <v>68152.333333333299</v>
      </c>
      <c r="AL24" s="262">
        <v>68152.333333333299</v>
      </c>
      <c r="AM24" s="262">
        <v>68152.333333333299</v>
      </c>
      <c r="AN24" s="262">
        <v>817828</v>
      </c>
      <c r="AO24" s="262">
        <v>69454.916666666599</v>
      </c>
      <c r="AP24" s="262">
        <v>69454.916666666599</v>
      </c>
      <c r="AQ24" s="262">
        <v>69454.916666666599</v>
      </c>
      <c r="AR24" s="262">
        <v>69454.916666666599</v>
      </c>
      <c r="AS24" s="262">
        <v>69454.916666666599</v>
      </c>
      <c r="AT24" s="262">
        <v>69454.916666666599</v>
      </c>
      <c r="AU24" s="262">
        <v>69454.916666666599</v>
      </c>
      <c r="AV24" s="262">
        <v>69454.916666666599</v>
      </c>
      <c r="AW24" s="262">
        <v>69454.916666666599</v>
      </c>
      <c r="AX24" s="262">
        <v>69454.916666666599</v>
      </c>
      <c r="AY24" s="262">
        <v>69454.916666666599</v>
      </c>
      <c r="AZ24" s="262">
        <v>69454.916666666599</v>
      </c>
      <c r="BA24" s="262">
        <v>833459</v>
      </c>
      <c r="BB24" s="262">
        <v>72626.083333333299</v>
      </c>
      <c r="BC24" s="262">
        <v>72626.083333333299</v>
      </c>
      <c r="BD24" s="262">
        <v>72626.083333333299</v>
      </c>
      <c r="BE24" s="262">
        <v>72626.083333333299</v>
      </c>
      <c r="BF24" s="262">
        <v>72626.083333333299</v>
      </c>
      <c r="BG24" s="262">
        <v>72626.083333333299</v>
      </c>
      <c r="BH24" s="262">
        <v>72626.083333333299</v>
      </c>
      <c r="BI24" s="262">
        <v>72626.083333333299</v>
      </c>
      <c r="BJ24" s="262">
        <v>72626.083333333299</v>
      </c>
      <c r="BK24" s="262">
        <v>72626.083333333299</v>
      </c>
      <c r="BL24" s="262">
        <v>72626.083333333299</v>
      </c>
      <c r="BM24" s="262">
        <v>72626.083333333299</v>
      </c>
      <c r="BN24" s="262">
        <v>871512.99999999895</v>
      </c>
      <c r="BO24" s="262">
        <v>73847.833333333299</v>
      </c>
      <c r="BP24" s="262">
        <v>73847.833333333299</v>
      </c>
      <c r="BQ24" s="262">
        <v>73847.833333333299</v>
      </c>
      <c r="BR24" s="262">
        <v>73847.833333333299</v>
      </c>
      <c r="BS24" s="262">
        <v>73847.833333333299</v>
      </c>
      <c r="BT24" s="262">
        <v>73847.833333333299</v>
      </c>
      <c r="BU24" s="262">
        <v>73847.833333333299</v>
      </c>
      <c r="BV24" s="262">
        <v>73847.833333333299</v>
      </c>
      <c r="BW24" s="262">
        <v>73847.833333333299</v>
      </c>
      <c r="BX24" s="262">
        <v>73847.833333333299</v>
      </c>
      <c r="BY24" s="262">
        <v>73847.833333333299</v>
      </c>
      <c r="BZ24" s="262">
        <v>73847.833333333299</v>
      </c>
      <c r="CA24" s="262">
        <v>886174</v>
      </c>
      <c r="CE24" s="250">
        <f t="shared" si="0"/>
        <v>0</v>
      </c>
      <c r="CG24" s="250">
        <f t="shared" si="1"/>
        <v>0</v>
      </c>
      <c r="CI24" s="250">
        <f t="shared" si="2"/>
        <v>0</v>
      </c>
    </row>
    <row r="25" spans="1:87" outlineLevel="1" x14ac:dyDescent="0.2">
      <c r="A25" s="261" t="s">
        <v>967</v>
      </c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E25" s="250">
        <f t="shared" si="0"/>
        <v>0</v>
      </c>
      <c r="CG25" s="250">
        <f t="shared" si="1"/>
        <v>0</v>
      </c>
      <c r="CI25" s="250">
        <f t="shared" si="2"/>
        <v>0</v>
      </c>
    </row>
    <row r="26" spans="1:87" outlineLevel="1" x14ac:dyDescent="0.2">
      <c r="A26" s="261" t="s">
        <v>961</v>
      </c>
      <c r="O26" s="262">
        <v>174277.58333333299</v>
      </c>
      <c r="P26" s="262">
        <v>174277.58333333299</v>
      </c>
      <c r="Q26" s="262">
        <v>174277.58333333299</v>
      </c>
      <c r="R26" s="262">
        <v>174277.58333333299</v>
      </c>
      <c r="S26" s="262">
        <v>174277.58333333299</v>
      </c>
      <c r="T26" s="262">
        <v>174277.58333333299</v>
      </c>
      <c r="U26" s="262">
        <v>174277.58333333299</v>
      </c>
      <c r="V26" s="262">
        <v>174277.58333333299</v>
      </c>
      <c r="W26" s="262">
        <v>174277.58333333299</v>
      </c>
      <c r="X26" s="262">
        <v>174277.58333333299</v>
      </c>
      <c r="Y26" s="262">
        <v>174277.58333333299</v>
      </c>
      <c r="Z26" s="262">
        <v>174277.58333333299</v>
      </c>
      <c r="AA26" s="262">
        <v>2091330.99999999</v>
      </c>
      <c r="AB26" s="262">
        <v>173444.25</v>
      </c>
      <c r="AC26" s="262">
        <v>173444.25</v>
      </c>
      <c r="AD26" s="262">
        <v>173444.25</v>
      </c>
      <c r="AE26" s="262">
        <v>173444.25</v>
      </c>
      <c r="AF26" s="262">
        <v>173444.25</v>
      </c>
      <c r="AG26" s="262">
        <v>173444.25</v>
      </c>
      <c r="AH26" s="262">
        <v>173444.25</v>
      </c>
      <c r="AI26" s="262">
        <v>173444.25</v>
      </c>
      <c r="AJ26" s="262">
        <v>173444.25</v>
      </c>
      <c r="AK26" s="262">
        <v>173444.25</v>
      </c>
      <c r="AL26" s="262">
        <v>173444.25</v>
      </c>
      <c r="AM26" s="262">
        <v>173444.25</v>
      </c>
      <c r="AN26" s="262">
        <v>2081331</v>
      </c>
      <c r="AO26" s="262">
        <v>72615.666666666599</v>
      </c>
      <c r="AP26" s="262">
        <v>72615.666666666599</v>
      </c>
      <c r="AQ26" s="262">
        <v>72615.666666666599</v>
      </c>
      <c r="AR26" s="262">
        <v>72615.666666666599</v>
      </c>
      <c r="AS26" s="262">
        <v>72615.666666666599</v>
      </c>
      <c r="AT26" s="262">
        <v>72615.666666666599</v>
      </c>
      <c r="AU26" s="262">
        <v>72615.666666666599</v>
      </c>
      <c r="AV26" s="262">
        <v>72615.666666666599</v>
      </c>
      <c r="AW26" s="262">
        <v>72615.666666666599</v>
      </c>
      <c r="AX26" s="262">
        <v>72615.666666666599</v>
      </c>
      <c r="AY26" s="262">
        <v>72615.666666666599</v>
      </c>
      <c r="AZ26" s="262">
        <v>72615.666666666599</v>
      </c>
      <c r="BA26" s="262">
        <v>871388</v>
      </c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E26" s="250">
        <f t="shared" si="0"/>
        <v>0</v>
      </c>
      <c r="CG26" s="250">
        <f t="shared" si="1"/>
        <v>0</v>
      </c>
      <c r="CI26" s="250">
        <f t="shared" si="2"/>
        <v>0</v>
      </c>
    </row>
    <row r="27" spans="1:87" outlineLevel="1" x14ac:dyDescent="0.2">
      <c r="A27" s="261" t="s">
        <v>968</v>
      </c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E27" s="250">
        <f t="shared" si="0"/>
        <v>0</v>
      </c>
      <c r="CG27" s="250">
        <f t="shared" si="1"/>
        <v>0</v>
      </c>
      <c r="CI27" s="250">
        <f t="shared" si="2"/>
        <v>0</v>
      </c>
    </row>
    <row r="28" spans="1:87" outlineLevel="1" x14ac:dyDescent="0.2">
      <c r="A28" s="261" t="s">
        <v>969</v>
      </c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E28" s="250">
        <f t="shared" si="0"/>
        <v>0</v>
      </c>
      <c r="CG28" s="250">
        <f t="shared" si="1"/>
        <v>0</v>
      </c>
      <c r="CI28" s="250">
        <f t="shared" si="2"/>
        <v>0</v>
      </c>
    </row>
    <row r="29" spans="1:87" outlineLevel="1" x14ac:dyDescent="0.2">
      <c r="A29" s="261" t="s">
        <v>961</v>
      </c>
      <c r="O29" s="262">
        <v>-355385</v>
      </c>
      <c r="P29" s="262">
        <v>-355385</v>
      </c>
      <c r="Q29" s="262">
        <v>-355385</v>
      </c>
      <c r="R29" s="262">
        <v>-355385</v>
      </c>
      <c r="S29" s="262">
        <v>-355385</v>
      </c>
      <c r="T29" s="262">
        <v>-355385</v>
      </c>
      <c r="U29" s="262">
        <v>-355385</v>
      </c>
      <c r="V29" s="262">
        <v>-355385</v>
      </c>
      <c r="W29" s="262">
        <v>-355385</v>
      </c>
      <c r="X29" s="262">
        <v>-355385</v>
      </c>
      <c r="Y29" s="262">
        <v>-355385</v>
      </c>
      <c r="Z29" s="262">
        <v>-355385</v>
      </c>
      <c r="AA29" s="262">
        <v>-4264620</v>
      </c>
      <c r="AB29" s="262">
        <v>-355385</v>
      </c>
      <c r="AC29" s="262">
        <v>-355385</v>
      </c>
      <c r="AD29" s="262">
        <v>-355385</v>
      </c>
      <c r="AE29" s="262">
        <v>-355385</v>
      </c>
      <c r="AF29" s="262">
        <v>-355385</v>
      </c>
      <c r="AG29" s="262">
        <v>-355385</v>
      </c>
      <c r="AH29" s="262">
        <v>-355385</v>
      </c>
      <c r="AI29" s="262">
        <v>-355385</v>
      </c>
      <c r="AJ29" s="262">
        <v>-355385</v>
      </c>
      <c r="AK29" s="262">
        <v>-355385</v>
      </c>
      <c r="AL29" s="262">
        <v>-355385</v>
      </c>
      <c r="AM29" s="262">
        <v>-355385</v>
      </c>
      <c r="AN29" s="262">
        <v>-4264620</v>
      </c>
      <c r="AO29" s="262">
        <v>-355385</v>
      </c>
      <c r="AP29" s="262">
        <v>-355385</v>
      </c>
      <c r="AQ29" s="262">
        <v>-355385</v>
      </c>
      <c r="AR29" s="262">
        <v>-355385</v>
      </c>
      <c r="AS29" s="262">
        <v>-355385</v>
      </c>
      <c r="AT29" s="262">
        <v>-355385</v>
      </c>
      <c r="AU29" s="262">
        <v>-355385</v>
      </c>
      <c r="AV29" s="262">
        <v>-355385</v>
      </c>
      <c r="AW29" s="262">
        <v>-355385</v>
      </c>
      <c r="AX29" s="262">
        <v>-355385</v>
      </c>
      <c r="AY29" s="262">
        <v>-355385</v>
      </c>
      <c r="AZ29" s="262">
        <v>-355385</v>
      </c>
      <c r="BA29" s="262">
        <v>-4264620</v>
      </c>
      <c r="BB29" s="262">
        <v>-355385</v>
      </c>
      <c r="BC29" s="262">
        <v>-355385</v>
      </c>
      <c r="BD29" s="262">
        <v>-355385</v>
      </c>
      <c r="BE29" s="262">
        <v>-355385</v>
      </c>
      <c r="BF29" s="262">
        <v>-355385</v>
      </c>
      <c r="BG29" s="262">
        <v>-355385</v>
      </c>
      <c r="BH29" s="262">
        <v>-355385</v>
      </c>
      <c r="BI29" s="262">
        <v>-355385</v>
      </c>
      <c r="BJ29" s="262">
        <v>-355385</v>
      </c>
      <c r="BK29" s="262">
        <v>-355385</v>
      </c>
      <c r="BL29" s="262">
        <v>-355385</v>
      </c>
      <c r="BM29" s="262">
        <v>-355385</v>
      </c>
      <c r="BN29" s="262">
        <v>-4264620</v>
      </c>
      <c r="BO29" s="262">
        <v>-355385</v>
      </c>
      <c r="BP29" s="262">
        <v>-355385</v>
      </c>
      <c r="BQ29" s="262">
        <v>-355385</v>
      </c>
      <c r="BR29" s="262">
        <v>-355385</v>
      </c>
      <c r="BS29" s="262">
        <v>-355385</v>
      </c>
      <c r="BT29" s="262">
        <v>-355385</v>
      </c>
      <c r="BU29" s="262">
        <v>-355385</v>
      </c>
      <c r="BV29" s="262">
        <v>-355385</v>
      </c>
      <c r="BW29" s="262">
        <v>-355385</v>
      </c>
      <c r="BX29" s="262">
        <v>-355385</v>
      </c>
      <c r="BY29" s="262">
        <v>-355385</v>
      </c>
      <c r="BZ29" s="262">
        <v>-355385</v>
      </c>
      <c r="CA29" s="262">
        <v>-4264620</v>
      </c>
      <c r="CC29" s="250">
        <f>+CA29</f>
        <v>-4264620</v>
      </c>
      <c r="CD29" s="250">
        <f>+BN29</f>
        <v>-4264620</v>
      </c>
      <c r="CE29" s="250">
        <f t="shared" si="0"/>
        <v>0</v>
      </c>
      <c r="CG29" s="250">
        <f t="shared" si="1"/>
        <v>-4264620</v>
      </c>
      <c r="CH29" s="250">
        <f>+BA29</f>
        <v>-4264620</v>
      </c>
      <c r="CI29" s="250">
        <f t="shared" si="2"/>
        <v>0</v>
      </c>
    </row>
    <row r="30" spans="1:87" outlineLevel="1" x14ac:dyDescent="0.2">
      <c r="A30" s="261" t="s">
        <v>970</v>
      </c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E30" s="250">
        <f t="shared" si="0"/>
        <v>0</v>
      </c>
      <c r="CG30" s="250">
        <f t="shared" si="1"/>
        <v>0</v>
      </c>
      <c r="CI30" s="250">
        <f t="shared" si="2"/>
        <v>0</v>
      </c>
    </row>
    <row r="31" spans="1:87" outlineLevel="1" x14ac:dyDescent="0.2">
      <c r="A31" s="261" t="s">
        <v>971</v>
      </c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E31" s="250">
        <f t="shared" si="0"/>
        <v>0</v>
      </c>
      <c r="CG31" s="250">
        <f t="shared" si="1"/>
        <v>0</v>
      </c>
      <c r="CI31" s="250">
        <f t="shared" si="2"/>
        <v>0</v>
      </c>
    </row>
    <row r="32" spans="1:87" outlineLevel="1" x14ac:dyDescent="0.2">
      <c r="A32" s="261" t="s">
        <v>961</v>
      </c>
      <c r="O32" s="262">
        <v>-2618509.22437499</v>
      </c>
      <c r="P32" s="262">
        <v>-2618509.22437499</v>
      </c>
      <c r="Q32" s="262">
        <v>-2618509.22437499</v>
      </c>
      <c r="R32" s="262">
        <v>-2618509.22437499</v>
      </c>
      <c r="S32" s="262">
        <v>-2618509.22437499</v>
      </c>
      <c r="T32" s="262">
        <v>-2618509.22437499</v>
      </c>
      <c r="U32" s="262">
        <v>-2618509.22437499</v>
      </c>
      <c r="V32" s="262">
        <v>-2618509.22437499</v>
      </c>
      <c r="W32" s="262">
        <v>-2618509.22437499</v>
      </c>
      <c r="X32" s="262">
        <v>-2618509.22437499</v>
      </c>
      <c r="Y32" s="262">
        <v>-2618509.22437499</v>
      </c>
      <c r="Z32" s="262">
        <v>-2618509.22437499</v>
      </c>
      <c r="AA32" s="262">
        <v>-31422110.692499999</v>
      </c>
      <c r="AB32" s="262">
        <v>-4388870.2495274898</v>
      </c>
      <c r="AC32" s="262">
        <v>-4388870.2495274898</v>
      </c>
      <c r="AD32" s="262">
        <v>-4388870.2495274898</v>
      </c>
      <c r="AE32" s="262">
        <v>-4388870.2495274898</v>
      </c>
      <c r="AF32" s="262">
        <v>-4388870.2495274898</v>
      </c>
      <c r="AG32" s="262">
        <v>-4388870.2495274898</v>
      </c>
      <c r="AH32" s="262">
        <v>-4388870.2495274898</v>
      </c>
      <c r="AI32" s="262">
        <v>-4388870.2495274898</v>
      </c>
      <c r="AJ32" s="262">
        <v>-4388870.2495274898</v>
      </c>
      <c r="AK32" s="262">
        <v>-4388870.2495274898</v>
      </c>
      <c r="AL32" s="262">
        <v>-4388870.2495274898</v>
      </c>
      <c r="AM32" s="262">
        <v>-4388870.2495274898</v>
      </c>
      <c r="AN32" s="262">
        <v>-52666442.9943299</v>
      </c>
      <c r="AO32" s="262">
        <v>-5253169.3333333302</v>
      </c>
      <c r="AP32" s="262">
        <v>-5253169.3333333302</v>
      </c>
      <c r="AQ32" s="262">
        <v>-5253169.3333333302</v>
      </c>
      <c r="AR32" s="262">
        <v>-5253169.3333333302</v>
      </c>
      <c r="AS32" s="262">
        <v>-5253169.3333333302</v>
      </c>
      <c r="AT32" s="262">
        <v>-5253169.3333333302</v>
      </c>
      <c r="AU32" s="262">
        <v>-5253169.3333333302</v>
      </c>
      <c r="AV32" s="262">
        <v>-5253169.3333333302</v>
      </c>
      <c r="AW32" s="262">
        <v>-5253169.3333333302</v>
      </c>
      <c r="AX32" s="262">
        <v>-5253169.3333333302</v>
      </c>
      <c r="AY32" s="262">
        <v>-5253169.3333333302</v>
      </c>
      <c r="AZ32" s="262">
        <v>-5253169.3333333302</v>
      </c>
      <c r="BA32" s="262">
        <v>-63038031.999999903</v>
      </c>
      <c r="BB32" s="262">
        <v>-7932402.2177273398</v>
      </c>
      <c r="BC32" s="262">
        <v>-7932402.2177273398</v>
      </c>
      <c r="BD32" s="262">
        <v>-7932402.2177273398</v>
      </c>
      <c r="BE32" s="262">
        <v>-7932402.2177273398</v>
      </c>
      <c r="BF32" s="262">
        <v>-7932402.2177273398</v>
      </c>
      <c r="BG32" s="262">
        <v>-7932402.2177273398</v>
      </c>
      <c r="BH32" s="262">
        <v>-7932402.2177273398</v>
      </c>
      <c r="BI32" s="262">
        <v>-7932402.2177273398</v>
      </c>
      <c r="BJ32" s="262">
        <v>-7932402.2177273398</v>
      </c>
      <c r="BK32" s="262">
        <v>-7932402.2177273398</v>
      </c>
      <c r="BL32" s="262">
        <v>-7932402.2177273398</v>
      </c>
      <c r="BM32" s="262">
        <v>-7932402.2177273398</v>
      </c>
      <c r="BN32" s="262">
        <v>-95188826.612728104</v>
      </c>
      <c r="BO32" s="262">
        <v>-9706836.634939</v>
      </c>
      <c r="BP32" s="262">
        <v>-9706836.634939</v>
      </c>
      <c r="BQ32" s="262">
        <v>-9706836.634939</v>
      </c>
      <c r="BR32" s="262">
        <v>-9706836.634939</v>
      </c>
      <c r="BS32" s="262">
        <v>-9706836.634939</v>
      </c>
      <c r="BT32" s="262">
        <v>-9706836.634939</v>
      </c>
      <c r="BU32" s="262">
        <v>-9706836.634939</v>
      </c>
      <c r="BV32" s="262">
        <v>-9706836.634939</v>
      </c>
      <c r="BW32" s="262">
        <v>-9706836.634939</v>
      </c>
      <c r="BX32" s="262">
        <v>-9706836.634939</v>
      </c>
      <c r="BY32" s="262">
        <v>-9706836.634939</v>
      </c>
      <c r="BZ32" s="262">
        <v>-9706836.634939</v>
      </c>
      <c r="CA32" s="262">
        <v>-116482039.619267</v>
      </c>
      <c r="CC32" s="250">
        <f>+CA32+CA46</f>
        <v>-21293212.619267002</v>
      </c>
      <c r="CD32" s="250">
        <f>+BN32+BN46</f>
        <v>-31118713.612728201</v>
      </c>
      <c r="CE32" s="250">
        <f t="shared" si="0"/>
        <v>9825500.9934611991</v>
      </c>
      <c r="CG32" s="250">
        <f>+CD32</f>
        <v>-31118713.612728201</v>
      </c>
      <c r="CH32" s="250">
        <f>+BA32+BA46</f>
        <v>1840024.0000000969</v>
      </c>
      <c r="CI32" s="250">
        <f t="shared" si="2"/>
        <v>-32958737.612728298</v>
      </c>
    </row>
    <row r="33" spans="1:87" outlineLevel="1" x14ac:dyDescent="0.2">
      <c r="A33" s="261" t="s">
        <v>972</v>
      </c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E33" s="250">
        <f t="shared" si="0"/>
        <v>0</v>
      </c>
      <c r="CG33" s="250">
        <f t="shared" si="1"/>
        <v>0</v>
      </c>
      <c r="CI33" s="250">
        <f t="shared" si="2"/>
        <v>0</v>
      </c>
    </row>
    <row r="34" spans="1:87" outlineLevel="1" x14ac:dyDescent="0.2">
      <c r="A34" s="263" t="s">
        <v>959</v>
      </c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E34" s="250">
        <f t="shared" ref="CE34:CE49" si="3">+CC34-CH34</f>
        <v>0</v>
      </c>
      <c r="CG34" s="250">
        <f t="shared" si="1"/>
        <v>0</v>
      </c>
      <c r="CI34" s="250">
        <f t="shared" si="2"/>
        <v>0</v>
      </c>
    </row>
    <row r="35" spans="1:87" outlineLevel="1" x14ac:dyDescent="0.2">
      <c r="A35" s="261" t="s">
        <v>973</v>
      </c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E35" s="250">
        <f t="shared" si="3"/>
        <v>0</v>
      </c>
      <c r="CG35" s="250">
        <f t="shared" si="1"/>
        <v>0</v>
      </c>
      <c r="CI35" s="250">
        <f t="shared" si="2"/>
        <v>0</v>
      </c>
    </row>
    <row r="36" spans="1:87" outlineLevel="1" x14ac:dyDescent="0.2">
      <c r="A36" s="261" t="s">
        <v>961</v>
      </c>
      <c r="O36" s="262">
        <v>-8766868.1428179704</v>
      </c>
      <c r="P36" s="262">
        <v>10034871.5131699</v>
      </c>
      <c r="Q36" s="262">
        <v>-2218665.0945001198</v>
      </c>
      <c r="R36" s="262">
        <v>-9092996.6853720006</v>
      </c>
      <c r="S36" s="262">
        <v>-12717657.9560473</v>
      </c>
      <c r="T36" s="262">
        <v>-18132973.566369001</v>
      </c>
      <c r="U36" s="262">
        <v>-13376163.1264439</v>
      </c>
      <c r="V36" s="262">
        <v>-29210273.261156101</v>
      </c>
      <c r="W36" s="262">
        <v>-21728448.832462899</v>
      </c>
      <c r="X36" s="262">
        <v>-9715459.1157949306</v>
      </c>
      <c r="Y36" s="262">
        <v>-1623725.7930043901</v>
      </c>
      <c r="Z36" s="262">
        <v>-17070182.652401201</v>
      </c>
      <c r="AA36" s="262">
        <v>-133618542.7132</v>
      </c>
      <c r="AB36" s="262">
        <v>-16206144.6562698</v>
      </c>
      <c r="AC36" s="262">
        <v>632646.86909037805</v>
      </c>
      <c r="AD36" s="262">
        <v>-5518420.5067133596</v>
      </c>
      <c r="AE36" s="262">
        <v>-872077.04455558397</v>
      </c>
      <c r="AF36" s="262">
        <v>-4068889.22606673</v>
      </c>
      <c r="AG36" s="262">
        <v>-8671086.2081276104</v>
      </c>
      <c r="AH36" s="262">
        <v>-6500058.6095019002</v>
      </c>
      <c r="AI36" s="262">
        <v>-20346732.651609201</v>
      </c>
      <c r="AJ36" s="262">
        <v>-7736370.1914290302</v>
      </c>
      <c r="AK36" s="262">
        <v>-773208.32818237902</v>
      </c>
      <c r="AL36" s="262">
        <v>5318363.5661107898</v>
      </c>
      <c r="AM36" s="262">
        <v>-15976157.0561019</v>
      </c>
      <c r="AN36" s="262">
        <v>-80718134.043356299</v>
      </c>
      <c r="AO36" s="262">
        <v>4320173.4532658802</v>
      </c>
      <c r="AP36" s="262">
        <v>16920509.5129974</v>
      </c>
      <c r="AQ36" s="262">
        <v>14946204.911386499</v>
      </c>
      <c r="AR36" s="262">
        <v>11157456.9236794</v>
      </c>
      <c r="AS36" s="262">
        <v>8900491.9390318207</v>
      </c>
      <c r="AT36" s="262">
        <v>8125812.6184166698</v>
      </c>
      <c r="AU36" s="262">
        <v>8266057.2857037596</v>
      </c>
      <c r="AV36" s="262">
        <v>-2252874.1770363399</v>
      </c>
      <c r="AW36" s="262">
        <v>8682723.0392368007</v>
      </c>
      <c r="AX36" s="262">
        <v>11130212.3016051</v>
      </c>
      <c r="AY36" s="262">
        <v>15515692.0561704</v>
      </c>
      <c r="AZ36" s="262">
        <v>-173528.816564198</v>
      </c>
      <c r="BA36" s="262">
        <v>105538931.047893</v>
      </c>
      <c r="BB36" s="262">
        <v>4620126.5205787104</v>
      </c>
      <c r="BC36" s="262">
        <v>17671081.784821</v>
      </c>
      <c r="BD36" s="262">
        <v>15256576.9772333</v>
      </c>
      <c r="BE36" s="262">
        <v>11488561.760407001</v>
      </c>
      <c r="BF36" s="262">
        <v>9205859.2515559401</v>
      </c>
      <c r="BG36" s="262">
        <v>8411095.1047237497</v>
      </c>
      <c r="BH36" s="262">
        <v>8658390.7508065403</v>
      </c>
      <c r="BI36" s="262">
        <v>-1724809.48244247</v>
      </c>
      <c r="BJ36" s="262">
        <v>9509264.9412931204</v>
      </c>
      <c r="BK36" s="262">
        <v>12324741.5278395</v>
      </c>
      <c r="BL36" s="262">
        <v>17022398.163327198</v>
      </c>
      <c r="BM36" s="262">
        <v>865677.36165748502</v>
      </c>
      <c r="BN36" s="262">
        <v>113308964.661801</v>
      </c>
      <c r="BO36" s="262">
        <v>4810573.9986443399</v>
      </c>
      <c r="BP36" s="262">
        <v>17954609.445117299</v>
      </c>
      <c r="BQ36" s="262">
        <v>15898081.742175501</v>
      </c>
      <c r="BR36" s="262">
        <v>11936251.181130599</v>
      </c>
      <c r="BS36" s="262">
        <v>8744408.4372054003</v>
      </c>
      <c r="BT36" s="262">
        <v>7816744.9372491101</v>
      </c>
      <c r="BU36" s="262">
        <v>7774389.3004088402</v>
      </c>
      <c r="BV36" s="262">
        <v>-2693251.91867234</v>
      </c>
      <c r="BW36" s="262">
        <v>8809564.3119543307</v>
      </c>
      <c r="BX36" s="262">
        <v>11561257.592922101</v>
      </c>
      <c r="BY36" s="262">
        <v>15245810.3059699</v>
      </c>
      <c r="BZ36" s="262">
        <v>22828657.778659899</v>
      </c>
      <c r="CA36" s="262">
        <v>130687097.112765</v>
      </c>
      <c r="CC36" s="250">
        <f>+CA36+CA39+CA20+CA24</f>
        <v>197285004.64540339</v>
      </c>
      <c r="CD36" s="250">
        <f>+BN36+BN39+BN20+BN24</f>
        <v>175125303.56202289</v>
      </c>
      <c r="CE36" s="250">
        <f t="shared" si="3"/>
        <v>31483487.919837683</v>
      </c>
      <c r="CG36" s="250">
        <f t="shared" si="1"/>
        <v>175125303.56202289</v>
      </c>
      <c r="CH36" s="250">
        <f>+BA36+BA39+BA20+BA24+BA26</f>
        <v>165801516.7255657</v>
      </c>
      <c r="CI36" s="250">
        <f t="shared" si="2"/>
        <v>9323786.8364571929</v>
      </c>
    </row>
    <row r="37" spans="1:87" outlineLevel="1" x14ac:dyDescent="0.2">
      <c r="A37" s="263" t="s">
        <v>974</v>
      </c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E37" s="250">
        <f t="shared" si="3"/>
        <v>0</v>
      </c>
      <c r="CG37" s="250">
        <f t="shared" si="1"/>
        <v>0</v>
      </c>
      <c r="CI37" s="250">
        <f t="shared" si="2"/>
        <v>0</v>
      </c>
    </row>
    <row r="38" spans="1:87" outlineLevel="1" x14ac:dyDescent="0.2">
      <c r="A38" s="261" t="s">
        <v>975</v>
      </c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E38" s="250">
        <f t="shared" si="3"/>
        <v>0</v>
      </c>
      <c r="CG38" s="250">
        <f t="shared" si="1"/>
        <v>0</v>
      </c>
      <c r="CI38" s="250">
        <f t="shared" si="2"/>
        <v>0</v>
      </c>
    </row>
    <row r="39" spans="1:87" outlineLevel="1" x14ac:dyDescent="0.2">
      <c r="A39" s="261" t="s">
        <v>976</v>
      </c>
      <c r="O39" s="262">
        <v>-885293.06761143403</v>
      </c>
      <c r="P39" s="262">
        <v>4325569.5228614202</v>
      </c>
      <c r="Q39" s="262">
        <v>1636657.6202555699</v>
      </c>
      <c r="R39" s="262">
        <v>-975678.90706958994</v>
      </c>
      <c r="S39" s="262">
        <v>-1980246.1526586099</v>
      </c>
      <c r="T39" s="262">
        <v>-4003040.0909539098</v>
      </c>
      <c r="U39" s="262">
        <v>-2162749.4752679202</v>
      </c>
      <c r="V39" s="262">
        <v>-6551139.78723149</v>
      </c>
      <c r="W39" s="262">
        <v>-2802217.6677378798</v>
      </c>
      <c r="X39" s="262">
        <v>-1148193.0601220501</v>
      </c>
      <c r="Y39" s="262">
        <v>1094413.80686448</v>
      </c>
      <c r="Z39" s="262">
        <v>-5047068.81427396</v>
      </c>
      <c r="AA39" s="262">
        <v>-18498986.072945401</v>
      </c>
      <c r="AB39" s="262">
        <v>-3263588.0919577</v>
      </c>
      <c r="AC39" s="262">
        <v>1403247.5537707401</v>
      </c>
      <c r="AD39" s="262">
        <v>-301507.82879013498</v>
      </c>
      <c r="AE39" s="262">
        <v>986216.48674868105</v>
      </c>
      <c r="AF39" s="262">
        <v>100226.71611066999</v>
      </c>
      <c r="AG39" s="262">
        <v>-1175262.49534485</v>
      </c>
      <c r="AH39" s="262">
        <v>-573566.76380333398</v>
      </c>
      <c r="AI39" s="262">
        <v>-4411143.3438784303</v>
      </c>
      <c r="AJ39" s="262">
        <v>-916207.91777658905</v>
      </c>
      <c r="AK39" s="262">
        <v>1013617.74349106</v>
      </c>
      <c r="AL39" s="262">
        <v>2701884.0785181499</v>
      </c>
      <c r="AM39" s="262">
        <v>-3199847.5124201099</v>
      </c>
      <c r="AN39" s="262">
        <v>-7635931.3753318498</v>
      </c>
      <c r="AO39" s="262">
        <v>1847039.4813578001</v>
      </c>
      <c r="AP39" s="262">
        <v>5339196.1116688997</v>
      </c>
      <c r="AQ39" s="262">
        <v>4792021.74488331</v>
      </c>
      <c r="AR39" s="262">
        <v>3741978.2108753002</v>
      </c>
      <c r="AS39" s="262">
        <v>3116465.1135932598</v>
      </c>
      <c r="AT39" s="262">
        <v>2901764.3696586001</v>
      </c>
      <c r="AU39" s="262">
        <v>2940632.8841498601</v>
      </c>
      <c r="AV39" s="262">
        <v>25333.1590266284</v>
      </c>
      <c r="AW39" s="262">
        <v>3056110.9211582602</v>
      </c>
      <c r="AX39" s="262">
        <v>3734427.4211847601</v>
      </c>
      <c r="AY39" s="262">
        <v>4949853.9089705702</v>
      </c>
      <c r="AZ39" s="262">
        <v>601619.35114538798</v>
      </c>
      <c r="BA39" s="262">
        <v>37046442.677672699</v>
      </c>
      <c r="BB39" s="262">
        <v>1867794.82234481</v>
      </c>
      <c r="BC39" s="262">
        <v>5484839.6171713602</v>
      </c>
      <c r="BD39" s="262">
        <v>4815664.6893944796</v>
      </c>
      <c r="BE39" s="262">
        <v>3771367.1992183798</v>
      </c>
      <c r="BF39" s="262">
        <v>3138721.0012500701</v>
      </c>
      <c r="BG39" s="262">
        <v>2918453.7899838998</v>
      </c>
      <c r="BH39" s="262">
        <v>2986991.2580340598</v>
      </c>
      <c r="BI39" s="262">
        <v>109309.157612315</v>
      </c>
      <c r="BJ39" s="262">
        <v>3222809.2498544799</v>
      </c>
      <c r="BK39" s="262">
        <v>4003112.6626035399</v>
      </c>
      <c r="BL39" s="262">
        <v>5305058.3161778497</v>
      </c>
      <c r="BM39" s="262">
        <v>827257.13657677802</v>
      </c>
      <c r="BN39" s="262">
        <v>38451378.900222003</v>
      </c>
      <c r="BO39" s="262">
        <v>1884926.8388785</v>
      </c>
      <c r="BP39" s="262">
        <v>5527768.6103877705</v>
      </c>
      <c r="BQ39" s="262">
        <v>4957806.2840496497</v>
      </c>
      <c r="BR39" s="262">
        <v>3859793.2789729601</v>
      </c>
      <c r="BS39" s="262">
        <v>2975180.7775071599</v>
      </c>
      <c r="BT39" s="262">
        <v>2718080.7901169099</v>
      </c>
      <c r="BU39" s="262">
        <v>2706342.0144746099</v>
      </c>
      <c r="BV39" s="262">
        <v>-194742.72752320001</v>
      </c>
      <c r="BW39" s="262">
        <v>2993238.59111861</v>
      </c>
      <c r="BX39" s="262">
        <v>3755864.5949141802</v>
      </c>
      <c r="BY39" s="262">
        <v>4777030.6277568499</v>
      </c>
      <c r="BZ39" s="262">
        <v>6878600.8519843603</v>
      </c>
      <c r="CA39" s="262">
        <v>42839890.532638401</v>
      </c>
      <c r="CE39" s="250">
        <f t="shared" si="3"/>
        <v>0</v>
      </c>
      <c r="CG39" s="250">
        <f t="shared" si="1"/>
        <v>0</v>
      </c>
      <c r="CI39" s="250">
        <f t="shared" si="2"/>
        <v>0</v>
      </c>
    </row>
    <row r="40" spans="1:87" outlineLevel="1" x14ac:dyDescent="0.2">
      <c r="A40" s="263" t="s">
        <v>977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E40" s="250">
        <f t="shared" si="3"/>
        <v>0</v>
      </c>
      <c r="CG40" s="250">
        <f t="shared" si="1"/>
        <v>0</v>
      </c>
      <c r="CI40" s="250">
        <f t="shared" si="2"/>
        <v>0</v>
      </c>
    </row>
    <row r="41" spans="1:87" outlineLevel="1" x14ac:dyDescent="0.2">
      <c r="A41" s="261" t="s">
        <v>978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E41" s="250">
        <f t="shared" si="3"/>
        <v>0</v>
      </c>
      <c r="CG41" s="250">
        <f t="shared" si="1"/>
        <v>0</v>
      </c>
      <c r="CI41" s="250">
        <f t="shared" si="2"/>
        <v>0</v>
      </c>
    </row>
    <row r="42" spans="1:87" outlineLevel="1" x14ac:dyDescent="0.2">
      <c r="A42" s="261" t="s">
        <v>979</v>
      </c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>
        <v>59834339.893198803</v>
      </c>
      <c r="BF42" s="262"/>
      <c r="BG42" s="262">
        <v>59834339.893198803</v>
      </c>
      <c r="BH42" s="262"/>
      <c r="BI42" s="262"/>
      <c r="BJ42" s="262">
        <v>-88398347.786397606</v>
      </c>
      <c r="BK42" s="262"/>
      <c r="BL42" s="262"/>
      <c r="BM42" s="262">
        <v>-26085424.999999899</v>
      </c>
      <c r="BN42" s="262">
        <v>5184906.9999999898</v>
      </c>
      <c r="BO42" s="262"/>
      <c r="BP42" s="262"/>
      <c r="BQ42" s="262">
        <v>-4976470.4021227704</v>
      </c>
      <c r="BR42" s="262">
        <v>59782230.743729398</v>
      </c>
      <c r="BS42" s="262"/>
      <c r="BT42" s="262">
        <v>59782230.743729398</v>
      </c>
      <c r="BU42" s="262"/>
      <c r="BV42" s="262"/>
      <c r="BW42" s="262">
        <v>59782230.743729398</v>
      </c>
      <c r="BX42" s="262"/>
      <c r="BY42" s="262"/>
      <c r="BZ42" s="262">
        <v>-90086995.722449094</v>
      </c>
      <c r="CA42" s="262">
        <v>84283226.106616497</v>
      </c>
      <c r="CC42" s="250">
        <f>+CA42+CA18</f>
        <v>28647854.0764203</v>
      </c>
      <c r="CD42" s="250">
        <f>+BN42+BN18</f>
        <v>5184906.9999999898</v>
      </c>
      <c r="CE42" s="250">
        <f t="shared" si="3"/>
        <v>16650510.542552829</v>
      </c>
      <c r="CG42" s="250">
        <f t="shared" si="1"/>
        <v>5184906.9999999898</v>
      </c>
      <c r="CH42" s="250">
        <f>+BA43+BA18</f>
        <v>11997343.533867471</v>
      </c>
      <c r="CI42" s="250">
        <f t="shared" si="2"/>
        <v>-6812436.5338674812</v>
      </c>
    </row>
    <row r="43" spans="1:87" outlineLevel="1" x14ac:dyDescent="0.2">
      <c r="A43" s="261" t="s">
        <v>980</v>
      </c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>
        <v>1725939.99999999</v>
      </c>
      <c r="AF43" s="262"/>
      <c r="AG43" s="262">
        <v>1725939.99999999</v>
      </c>
      <c r="AH43" s="262"/>
      <c r="AI43" s="262"/>
      <c r="AJ43" s="262">
        <v>6311065.75</v>
      </c>
      <c r="AK43" s="262"/>
      <c r="AL43" s="262"/>
      <c r="AM43" s="262">
        <v>14903667.758178299</v>
      </c>
      <c r="AN43" s="262">
        <v>24666613.508178301</v>
      </c>
      <c r="AO43" s="262"/>
      <c r="AP43" s="262"/>
      <c r="AQ43" s="262">
        <v>85338.835463855503</v>
      </c>
      <c r="AR43" s="262">
        <v>3236021.4140894399</v>
      </c>
      <c r="AS43" s="262"/>
      <c r="AT43" s="262">
        <v>3236021.4140894399</v>
      </c>
      <c r="AU43" s="262"/>
      <c r="AV43" s="262"/>
      <c r="AW43" s="262">
        <v>3010895.4140894301</v>
      </c>
      <c r="AX43" s="262"/>
      <c r="AY43" s="262"/>
      <c r="AZ43" s="262">
        <v>3461147.4140894399</v>
      </c>
      <c r="BA43" s="262">
        <v>13029424.4918216</v>
      </c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E43" s="250">
        <f t="shared" si="3"/>
        <v>0</v>
      </c>
      <c r="CG43" s="250">
        <f t="shared" si="1"/>
        <v>0</v>
      </c>
      <c r="CI43" s="250">
        <f t="shared" si="2"/>
        <v>0</v>
      </c>
    </row>
    <row r="44" spans="1:87" outlineLevel="1" x14ac:dyDescent="0.2">
      <c r="A44" s="263" t="s">
        <v>970</v>
      </c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E44" s="250">
        <f t="shared" si="3"/>
        <v>0</v>
      </c>
      <c r="CG44" s="250">
        <f t="shared" si="1"/>
        <v>0</v>
      </c>
      <c r="CI44" s="250">
        <f t="shared" si="2"/>
        <v>0</v>
      </c>
    </row>
    <row r="45" spans="1:87" outlineLevel="1" x14ac:dyDescent="0.2">
      <c r="A45" s="261" t="s">
        <v>981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E45" s="250">
        <f t="shared" si="3"/>
        <v>0</v>
      </c>
      <c r="CG45" s="250">
        <f t="shared" si="1"/>
        <v>0</v>
      </c>
      <c r="CI45" s="250">
        <f t="shared" si="2"/>
        <v>0</v>
      </c>
    </row>
    <row r="46" spans="1:87" outlineLevel="1" x14ac:dyDescent="0.2">
      <c r="A46" s="261" t="s">
        <v>961</v>
      </c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>
        <v>2822982.41666666</v>
      </c>
      <c r="AC46" s="262">
        <v>2822982.41666666</v>
      </c>
      <c r="AD46" s="262">
        <v>2822982.41666666</v>
      </c>
      <c r="AE46" s="262">
        <v>2822982.41666666</v>
      </c>
      <c r="AF46" s="262">
        <v>2822982.41666666</v>
      </c>
      <c r="AG46" s="262">
        <v>2822982.41666666</v>
      </c>
      <c r="AH46" s="262">
        <v>2822982.41666666</v>
      </c>
      <c r="AI46" s="262">
        <v>2822982.41666666</v>
      </c>
      <c r="AJ46" s="262">
        <v>2822982.41666666</v>
      </c>
      <c r="AK46" s="262">
        <v>2822982.41666666</v>
      </c>
      <c r="AL46" s="262">
        <v>2822982.41666666</v>
      </c>
      <c r="AM46" s="262">
        <v>2822982.41666666</v>
      </c>
      <c r="AN46" s="262">
        <v>33875789</v>
      </c>
      <c r="AO46" s="262">
        <v>5406504.6666666605</v>
      </c>
      <c r="AP46" s="262">
        <v>5406504.6666666605</v>
      </c>
      <c r="AQ46" s="262">
        <v>5406504.6666666605</v>
      </c>
      <c r="AR46" s="262">
        <v>5406504.6666666605</v>
      </c>
      <c r="AS46" s="262">
        <v>5406504.6666666605</v>
      </c>
      <c r="AT46" s="262">
        <v>5406504.6666666605</v>
      </c>
      <c r="AU46" s="262">
        <v>5406504.6666666605</v>
      </c>
      <c r="AV46" s="262">
        <v>5406504.6666666605</v>
      </c>
      <c r="AW46" s="262">
        <v>5406504.6666666605</v>
      </c>
      <c r="AX46" s="262">
        <v>5406504.6666666605</v>
      </c>
      <c r="AY46" s="262">
        <v>5406504.6666666605</v>
      </c>
      <c r="AZ46" s="262">
        <v>5406504.6666666605</v>
      </c>
      <c r="BA46" s="262">
        <v>64878056</v>
      </c>
      <c r="BB46" s="262">
        <v>5339176.0833333302</v>
      </c>
      <c r="BC46" s="262">
        <v>5339176.0833333302</v>
      </c>
      <c r="BD46" s="262">
        <v>5339176.0833333302</v>
      </c>
      <c r="BE46" s="262">
        <v>5339176.0833333302</v>
      </c>
      <c r="BF46" s="262">
        <v>5339176.0833333302</v>
      </c>
      <c r="BG46" s="262">
        <v>5339176.0833333302</v>
      </c>
      <c r="BH46" s="262">
        <v>5339176.0833333302</v>
      </c>
      <c r="BI46" s="262">
        <v>5339176.0833333302</v>
      </c>
      <c r="BJ46" s="262">
        <v>5339176.0833333302</v>
      </c>
      <c r="BK46" s="262">
        <v>5339176.0833333302</v>
      </c>
      <c r="BL46" s="262">
        <v>5339176.0833333302</v>
      </c>
      <c r="BM46" s="262">
        <v>5339176.0833333302</v>
      </c>
      <c r="BN46" s="262">
        <v>64070112.999999903</v>
      </c>
      <c r="BO46" s="262">
        <v>7932402.25</v>
      </c>
      <c r="BP46" s="262">
        <v>7932402.25</v>
      </c>
      <c r="BQ46" s="262">
        <v>7932402.25</v>
      </c>
      <c r="BR46" s="262">
        <v>7932402.25</v>
      </c>
      <c r="BS46" s="262">
        <v>7932402.25</v>
      </c>
      <c r="BT46" s="262">
        <v>7932402.25</v>
      </c>
      <c r="BU46" s="262">
        <v>7932402.25</v>
      </c>
      <c r="BV46" s="262">
        <v>7932402.25</v>
      </c>
      <c r="BW46" s="262">
        <v>7932402.25</v>
      </c>
      <c r="BX46" s="262">
        <v>7932402.25</v>
      </c>
      <c r="BY46" s="262">
        <v>7932402.25</v>
      </c>
      <c r="BZ46" s="262">
        <v>7932402.25</v>
      </c>
      <c r="CA46" s="262">
        <v>95188827</v>
      </c>
      <c r="CE46" s="250">
        <f t="shared" si="3"/>
        <v>0</v>
      </c>
      <c r="CG46" s="250">
        <f t="shared" si="1"/>
        <v>0</v>
      </c>
      <c r="CI46" s="250">
        <f t="shared" si="2"/>
        <v>0</v>
      </c>
    </row>
    <row r="47" spans="1:87" x14ac:dyDescent="0.2">
      <c r="A47" s="261" t="s">
        <v>982</v>
      </c>
      <c r="O47" s="262">
        <v>2774807570.8151898</v>
      </c>
      <c r="P47" s="262">
        <v>2788181551.6268501</v>
      </c>
      <c r="Q47" s="262">
        <v>2786613083.9282298</v>
      </c>
      <c r="R47" s="262">
        <v>2775557948.1114101</v>
      </c>
      <c r="S47" s="262">
        <v>2759873583.7783298</v>
      </c>
      <c r="T47" s="262">
        <v>2736751109.8966298</v>
      </c>
      <c r="U47" s="262">
        <v>2720225737.07055</v>
      </c>
      <c r="V47" s="262">
        <v>2683477863.79778</v>
      </c>
      <c r="W47" s="262">
        <v>2657960737.0732098</v>
      </c>
      <c r="X47" s="262">
        <v>2646110624.6729102</v>
      </c>
      <c r="Y47" s="262">
        <v>2644594852.4624</v>
      </c>
      <c r="Z47" s="262">
        <v>2619038462.2790298</v>
      </c>
      <c r="AA47" s="262">
        <v>2619038462.2790298</v>
      </c>
      <c r="AB47" s="262">
        <v>2599648041.03127</v>
      </c>
      <c r="AC47" s="262">
        <v>2601763246.9545999</v>
      </c>
      <c r="AD47" s="262">
        <v>2596022630.1195698</v>
      </c>
      <c r="AE47" s="262">
        <v>2597942021.0622401</v>
      </c>
      <c r="AF47" s="262">
        <v>2594052670.0527501</v>
      </c>
      <c r="AG47" s="262">
        <v>2586011572.8497601</v>
      </c>
      <c r="AH47" s="262">
        <v>2579017258.9769201</v>
      </c>
      <c r="AI47" s="262">
        <v>2554338694.4819102</v>
      </c>
      <c r="AJ47" s="262">
        <v>2552076493.6231699</v>
      </c>
      <c r="AK47" s="262">
        <v>2552396214.53896</v>
      </c>
      <c r="AL47" s="262">
        <v>2560495773.6840601</v>
      </c>
      <c r="AM47" s="262">
        <v>2544091134.96454</v>
      </c>
      <c r="AN47" s="262">
        <v>2544091134.96454</v>
      </c>
      <c r="AO47" s="262">
        <v>2551990976.8158302</v>
      </c>
      <c r="AP47" s="262">
        <v>2575983311.3571601</v>
      </c>
      <c r="AQ47" s="262">
        <v>2597539505.7655602</v>
      </c>
      <c r="AR47" s="262">
        <v>2617407591.2308698</v>
      </c>
      <c r="AS47" s="262">
        <v>2631157177.20017</v>
      </c>
      <c r="AT47" s="262">
        <v>2647153404.5190001</v>
      </c>
      <c r="AU47" s="262">
        <v>2660092723.6055198</v>
      </c>
      <c r="AV47" s="262">
        <v>2659597811.5041699</v>
      </c>
      <c r="AW47" s="262">
        <v>2676080169.79532</v>
      </c>
      <c r="AX47" s="262">
        <v>2692677438.4347801</v>
      </c>
      <c r="AY47" s="262">
        <v>2714875613.3165898</v>
      </c>
      <c r="AZ47" s="262">
        <v>2719465399.2239699</v>
      </c>
      <c r="BA47" s="262">
        <v>2719465399.2239699</v>
      </c>
      <c r="BB47" s="262">
        <v>2724951789.4324999</v>
      </c>
      <c r="BC47" s="262">
        <v>2747106179.7000999</v>
      </c>
      <c r="BD47" s="262">
        <v>2766176890.2323298</v>
      </c>
      <c r="BE47" s="262">
        <v>2840269627.9507599</v>
      </c>
      <c r="BF47" s="262">
        <v>2851612677.06918</v>
      </c>
      <c r="BG47" s="262">
        <v>2921775034.7226901</v>
      </c>
      <c r="BH47" s="262">
        <v>2932418885.5971398</v>
      </c>
      <c r="BI47" s="262">
        <v>2929801854.1379099</v>
      </c>
      <c r="BJ47" s="262">
        <v>2853134049.4082699</v>
      </c>
      <c r="BK47" s="262">
        <v>2868460372.4643202</v>
      </c>
      <c r="BL47" s="262">
        <v>2889786297.8094301</v>
      </c>
      <c r="BM47" s="262">
        <v>2864392276.1732702</v>
      </c>
      <c r="BN47" s="262">
        <v>2864392276.1732702</v>
      </c>
      <c r="BO47" s="262">
        <v>2870937792.3758502</v>
      </c>
      <c r="BP47" s="262">
        <v>2894270185.7964201</v>
      </c>
      <c r="BQ47" s="262">
        <v>2909999618.7855802</v>
      </c>
      <c r="BR47" s="262">
        <v>2985427909.3544798</v>
      </c>
      <c r="BS47" s="262">
        <v>2996997513.9342499</v>
      </c>
      <c r="BT47" s="262">
        <v>3067164585.7704101</v>
      </c>
      <c r="BU47" s="262">
        <v>3077495332.4503498</v>
      </c>
      <c r="BV47" s="262">
        <v>3074457353.16922</v>
      </c>
      <c r="BW47" s="262">
        <v>3145892402.1810799</v>
      </c>
      <c r="BX47" s="262">
        <v>3161059539.7339802</v>
      </c>
      <c r="BY47" s="262">
        <v>3180932396.0327601</v>
      </c>
      <c r="BZ47" s="262">
        <v>3049651354.26614</v>
      </c>
      <c r="CA47" s="262">
        <v>3049651354.26614</v>
      </c>
      <c r="CE47" s="250">
        <f t="shared" si="3"/>
        <v>0</v>
      </c>
      <c r="CG47" s="250">
        <f t="shared" si="1"/>
        <v>0</v>
      </c>
      <c r="CI47" s="250">
        <f t="shared" si="2"/>
        <v>0</v>
      </c>
    </row>
    <row r="48" spans="1:87" x14ac:dyDescent="0.2">
      <c r="A48" s="249" t="s">
        <v>983</v>
      </c>
      <c r="AO48" s="250">
        <f>SUM(AO12:AO32)</f>
        <v>-3673875.7500000075</v>
      </c>
      <c r="AP48" s="250">
        <f t="shared" ref="AP48:AZ48" si="4">SUM(AP12:AP32)</f>
        <v>-3673875.7500000075</v>
      </c>
      <c r="AQ48" s="250">
        <f t="shared" si="4"/>
        <v>-3673875.7500000075</v>
      </c>
      <c r="AR48" s="250">
        <f t="shared" si="4"/>
        <v>-3673875.7500000075</v>
      </c>
      <c r="AS48" s="250">
        <f t="shared" si="4"/>
        <v>-3673875.7500000075</v>
      </c>
      <c r="AT48" s="250">
        <f t="shared" si="4"/>
        <v>-3673875.7500000075</v>
      </c>
      <c r="AU48" s="250">
        <f t="shared" si="4"/>
        <v>-3673875.7500000075</v>
      </c>
      <c r="AV48" s="250">
        <f t="shared" si="4"/>
        <v>-3673875.7500000075</v>
      </c>
      <c r="AW48" s="250">
        <f t="shared" si="4"/>
        <v>-3673875.7500000075</v>
      </c>
      <c r="AX48" s="250">
        <f t="shared" si="4"/>
        <v>-3673875.7500000075</v>
      </c>
      <c r="AY48" s="250">
        <f t="shared" si="4"/>
        <v>-3673875.7500000075</v>
      </c>
      <c r="AZ48" s="250">
        <f t="shared" si="4"/>
        <v>-4705956.7079541367</v>
      </c>
      <c r="BB48" s="250">
        <f>SUM(BB12:BB32)</f>
        <v>-6340707.2177273463</v>
      </c>
      <c r="BC48" s="250">
        <f t="shared" ref="BC48:BM48" si="5">SUM(BC12:BC32)</f>
        <v>-6340707.2177273463</v>
      </c>
      <c r="BD48" s="250">
        <f t="shared" si="5"/>
        <v>-6340707.2177273463</v>
      </c>
      <c r="BE48" s="250">
        <f t="shared" si="5"/>
        <v>-6340707.2177273463</v>
      </c>
      <c r="BF48" s="250">
        <f t="shared" si="5"/>
        <v>-6340707.2177273463</v>
      </c>
      <c r="BG48" s="250">
        <f t="shared" si="5"/>
        <v>-6340707.2177273463</v>
      </c>
      <c r="BH48" s="250">
        <f t="shared" si="5"/>
        <v>-6340707.2177273463</v>
      </c>
      <c r="BI48" s="250">
        <f t="shared" si="5"/>
        <v>-6340707.2177273463</v>
      </c>
      <c r="BJ48" s="250">
        <f t="shared" si="5"/>
        <v>-6340707.2177273463</v>
      </c>
      <c r="BK48" s="250">
        <f t="shared" si="5"/>
        <v>-6340707.2177273463</v>
      </c>
      <c r="BL48" s="250">
        <f t="shared" si="5"/>
        <v>-6340707.2177273463</v>
      </c>
      <c r="BM48" s="250">
        <f t="shared" si="5"/>
        <v>-6340707.2177273463</v>
      </c>
      <c r="BO48" s="250">
        <f>SUM(BO12:BO32)</f>
        <v>-8082386.8849390065</v>
      </c>
      <c r="BP48" s="250">
        <f t="shared" ref="BP48:BZ48" si="6">SUM(BP12:BP32)</f>
        <v>-8082386.8849390065</v>
      </c>
      <c r="BQ48" s="250">
        <f t="shared" si="6"/>
        <v>-8082386.8849390065</v>
      </c>
      <c r="BR48" s="250">
        <f t="shared" si="6"/>
        <v>-8082386.8849390065</v>
      </c>
      <c r="BS48" s="250">
        <f t="shared" si="6"/>
        <v>-8082386.8849390065</v>
      </c>
      <c r="BT48" s="250">
        <f t="shared" si="6"/>
        <v>-8082386.8849390065</v>
      </c>
      <c r="BU48" s="250">
        <f t="shared" si="6"/>
        <v>-8082386.8849390065</v>
      </c>
      <c r="BV48" s="250">
        <f t="shared" si="6"/>
        <v>-8082386.8849390065</v>
      </c>
      <c r="BW48" s="250">
        <f t="shared" si="6"/>
        <v>-8082386.8849390065</v>
      </c>
      <c r="BX48" s="250">
        <f t="shared" si="6"/>
        <v>-8082386.8849390065</v>
      </c>
      <c r="BY48" s="250">
        <f t="shared" si="6"/>
        <v>-8082386.8849390065</v>
      </c>
      <c r="BZ48" s="250">
        <f t="shared" si="6"/>
        <v>-78833706.924822211</v>
      </c>
      <c r="CE48" s="250">
        <f t="shared" si="3"/>
        <v>0</v>
      </c>
      <c r="CG48" s="250">
        <f t="shared" si="1"/>
        <v>0</v>
      </c>
      <c r="CI48" s="250">
        <f t="shared" si="2"/>
        <v>0</v>
      </c>
    </row>
    <row r="49" spans="1:87" x14ac:dyDescent="0.2">
      <c r="A49" s="249" t="s">
        <v>984</v>
      </c>
      <c r="AO49" s="264">
        <f>SUM(AO34:AO46)</f>
        <v>11573717.601290341</v>
      </c>
      <c r="AP49" s="264">
        <f t="shared" ref="AP49:AZ49" si="7">SUM(AP34:AP46)</f>
        <v>27666210.29133296</v>
      </c>
      <c r="AQ49" s="264">
        <f t="shared" si="7"/>
        <v>25230070.158400327</v>
      </c>
      <c r="AR49" s="264">
        <f t="shared" si="7"/>
        <v>23541961.215310801</v>
      </c>
      <c r="AS49" s="264">
        <f t="shared" si="7"/>
        <v>17423461.719291739</v>
      </c>
      <c r="AT49" s="264">
        <f t="shared" si="7"/>
        <v>19670103.068831369</v>
      </c>
      <c r="AU49" s="264">
        <f t="shared" si="7"/>
        <v>16613194.836520281</v>
      </c>
      <c r="AV49" s="264">
        <f t="shared" si="7"/>
        <v>3178963.6486569489</v>
      </c>
      <c r="AW49" s="264">
        <f t="shared" si="7"/>
        <v>20156234.041151151</v>
      </c>
      <c r="AX49" s="264">
        <f t="shared" si="7"/>
        <v>20271144.389456518</v>
      </c>
      <c r="AY49" s="264">
        <f t="shared" si="7"/>
        <v>25872050.631807629</v>
      </c>
      <c r="AZ49" s="264">
        <f t="shared" si="7"/>
        <v>9295742.6153372899</v>
      </c>
      <c r="BB49" s="264">
        <f>SUM(BB34:BB46)</f>
        <v>11827097.42625685</v>
      </c>
      <c r="BC49" s="264">
        <f t="shared" ref="BC49:BM49" si="8">SUM(BC34:BC46)</f>
        <v>28495097.485325687</v>
      </c>
      <c r="BD49" s="264">
        <f t="shared" si="8"/>
        <v>25411417.749961108</v>
      </c>
      <c r="BE49" s="264">
        <f t="shared" si="8"/>
        <v>80433444.93615751</v>
      </c>
      <c r="BF49" s="264">
        <f t="shared" si="8"/>
        <v>17683756.33613934</v>
      </c>
      <c r="BG49" s="264">
        <f t="shared" si="8"/>
        <v>76503064.871239781</v>
      </c>
      <c r="BH49" s="264">
        <f t="shared" si="8"/>
        <v>16984558.09217393</v>
      </c>
      <c r="BI49" s="264">
        <f t="shared" si="8"/>
        <v>3723675.7585031753</v>
      </c>
      <c r="BJ49" s="264">
        <f t="shared" si="8"/>
        <v>-70327097.511916682</v>
      </c>
      <c r="BK49" s="264">
        <f t="shared" si="8"/>
        <v>21667030.273776371</v>
      </c>
      <c r="BL49" s="264">
        <f t="shared" si="8"/>
        <v>27666632.562838376</v>
      </c>
      <c r="BM49" s="264">
        <f t="shared" si="8"/>
        <v>-19053314.418432303</v>
      </c>
      <c r="BO49" s="264">
        <f>SUM(BO34:BO46)</f>
        <v>14627903.08752284</v>
      </c>
      <c r="BP49" s="264">
        <f t="shared" ref="BP49:BZ49" si="9">SUM(BP34:BP46)</f>
        <v>31414780.305505067</v>
      </c>
      <c r="BQ49" s="264">
        <f t="shared" si="9"/>
        <v>23811819.87410238</v>
      </c>
      <c r="BR49" s="264">
        <f t="shared" si="9"/>
        <v>83510677.453832954</v>
      </c>
      <c r="BS49" s="264">
        <f t="shared" si="9"/>
        <v>19651991.46471256</v>
      </c>
      <c r="BT49" s="264">
        <f t="shared" si="9"/>
        <v>78249458.721095413</v>
      </c>
      <c r="BU49" s="264">
        <f t="shared" si="9"/>
        <v>18413133.564883448</v>
      </c>
      <c r="BV49" s="264">
        <f t="shared" si="9"/>
        <v>5044407.6038044598</v>
      </c>
      <c r="BW49" s="264">
        <f t="shared" si="9"/>
        <v>79517435.896802336</v>
      </c>
      <c r="BX49" s="264">
        <f t="shared" si="9"/>
        <v>23249524.437836282</v>
      </c>
      <c r="BY49" s="264">
        <f t="shared" si="9"/>
        <v>27955243.18372675</v>
      </c>
      <c r="BZ49" s="264">
        <f t="shared" si="9"/>
        <v>-52447334.841804832</v>
      </c>
      <c r="CE49" s="250">
        <f t="shared" si="3"/>
        <v>0</v>
      </c>
      <c r="CG49" s="250">
        <f t="shared" si="1"/>
        <v>0</v>
      </c>
      <c r="CI49" s="250">
        <f t="shared" si="2"/>
        <v>0</v>
      </c>
    </row>
    <row r="50" spans="1:87" x14ac:dyDescent="0.2">
      <c r="A50" s="249" t="s">
        <v>985</v>
      </c>
      <c r="AO50" s="250">
        <f>+AO48+AO49</f>
        <v>7899841.851290334</v>
      </c>
      <c r="AP50" s="250">
        <f t="shared" ref="AP50" si="10">+AP48+AP49</f>
        <v>23992334.541332953</v>
      </c>
      <c r="AQ50" s="250">
        <f t="shared" ref="AQ50" si="11">+AQ48+AQ49</f>
        <v>21556194.40840032</v>
      </c>
      <c r="AR50" s="250">
        <f t="shared" ref="AR50" si="12">+AR48+AR49</f>
        <v>19868085.465310793</v>
      </c>
      <c r="AS50" s="250">
        <f t="shared" ref="AS50" si="13">+AS48+AS49</f>
        <v>13749585.969291732</v>
      </c>
      <c r="AT50" s="250">
        <f t="shared" ref="AT50" si="14">+AT48+AT49</f>
        <v>15996227.318831362</v>
      </c>
      <c r="AU50" s="250">
        <f t="shared" ref="AU50" si="15">+AU48+AU49</f>
        <v>12939319.086520273</v>
      </c>
      <c r="AV50" s="250">
        <f t="shared" ref="AV50" si="16">+AV48+AV49</f>
        <v>-494912.10134305852</v>
      </c>
      <c r="AW50" s="250">
        <f t="shared" ref="AW50" si="17">+AW48+AW49</f>
        <v>16482358.291151144</v>
      </c>
      <c r="AX50" s="250">
        <f t="shared" ref="AX50" si="18">+AX48+AX49</f>
        <v>16597268.639456511</v>
      </c>
      <c r="AY50" s="250">
        <f t="shared" ref="AY50" si="19">+AY48+AY49</f>
        <v>22198174.881807622</v>
      </c>
      <c r="AZ50" s="250">
        <f t="shared" ref="AZ50" si="20">+AZ48+AZ49</f>
        <v>4589785.9073831532</v>
      </c>
      <c r="BA50" s="250">
        <f>SUM(AO50:AZ50)</f>
        <v>175374264.25943312</v>
      </c>
      <c r="BB50" s="250">
        <f>+BB48+BB49</f>
        <v>5486390.208529504</v>
      </c>
      <c r="BC50" s="250">
        <f t="shared" ref="BC50" si="21">+BC48+BC49</f>
        <v>22154390.267598338</v>
      </c>
      <c r="BD50" s="250">
        <f t="shared" ref="BD50" si="22">+BD48+BD49</f>
        <v>19070710.53223376</v>
      </c>
      <c r="BE50" s="250">
        <f t="shared" ref="BE50" si="23">+BE48+BE49</f>
        <v>74092737.718430161</v>
      </c>
      <c r="BF50" s="250">
        <f t="shared" ref="BF50" si="24">+BF48+BF49</f>
        <v>11343049.118411994</v>
      </c>
      <c r="BG50" s="250">
        <f t="shared" ref="BG50" si="25">+BG48+BG49</f>
        <v>70162357.653512433</v>
      </c>
      <c r="BH50" s="250">
        <f t="shared" ref="BH50" si="26">+BH48+BH49</f>
        <v>10643850.874446584</v>
      </c>
      <c r="BI50" s="250">
        <f t="shared" ref="BI50" si="27">+BI48+BI49</f>
        <v>-2617031.459224171</v>
      </c>
      <c r="BJ50" s="250">
        <f t="shared" ref="BJ50" si="28">+BJ48+BJ49</f>
        <v>-76667804.72964403</v>
      </c>
      <c r="BK50" s="250">
        <f t="shared" ref="BK50" si="29">+BK48+BK49</f>
        <v>15326323.056049025</v>
      </c>
      <c r="BL50" s="250">
        <f t="shared" ref="BL50" si="30">+BL48+BL49</f>
        <v>21325925.345111027</v>
      </c>
      <c r="BM50" s="250">
        <f t="shared" ref="BM50" si="31">+BM48+BM49</f>
        <v>-25394021.636159651</v>
      </c>
      <c r="BN50" s="250">
        <f>SUM(BB50:BM50)</f>
        <v>144926876.94929492</v>
      </c>
      <c r="BO50" s="250">
        <f>+BO48+BO49</f>
        <v>6545516.2025838336</v>
      </c>
      <c r="BP50" s="250">
        <f t="shared" ref="BP50:BZ50" si="32">+BP48+BP49</f>
        <v>23332393.42056606</v>
      </c>
      <c r="BQ50" s="250">
        <f t="shared" si="32"/>
        <v>15729432.989163373</v>
      </c>
      <c r="BR50" s="250">
        <f t="shared" si="32"/>
        <v>75428290.568893954</v>
      </c>
      <c r="BS50" s="250">
        <f t="shared" si="32"/>
        <v>11569604.579773553</v>
      </c>
      <c r="BT50" s="250">
        <f t="shared" si="32"/>
        <v>70167071.836156413</v>
      </c>
      <c r="BU50" s="250">
        <f t="shared" si="32"/>
        <v>10330746.679944441</v>
      </c>
      <c r="BV50" s="250">
        <f t="shared" si="32"/>
        <v>-3037979.2811345467</v>
      </c>
      <c r="BW50" s="250">
        <f t="shared" si="32"/>
        <v>71435049.011863336</v>
      </c>
      <c r="BX50" s="250">
        <f t="shared" si="32"/>
        <v>15167137.552897274</v>
      </c>
      <c r="BY50" s="250">
        <f t="shared" si="32"/>
        <v>19872856.298787743</v>
      </c>
      <c r="BZ50" s="250">
        <f t="shared" si="32"/>
        <v>-131281041.76662704</v>
      </c>
      <c r="CA50" s="250">
        <f>SUM(BO50:BZ50)</f>
        <v>185259078.09286848</v>
      </c>
      <c r="CG50" s="250">
        <f t="shared" si="1"/>
        <v>0</v>
      </c>
      <c r="CI50" s="250">
        <f t="shared" si="2"/>
        <v>0</v>
      </c>
    </row>
    <row r="51" spans="1:87" x14ac:dyDescent="0.2">
      <c r="CA51" s="250">
        <f>+CA47-BO11</f>
        <v>185259078.09286976</v>
      </c>
      <c r="CB51" s="250" t="s">
        <v>986</v>
      </c>
      <c r="CC51" s="250">
        <f>SUM(CC15:CC47)</f>
        <v>185259078.0928697</v>
      </c>
      <c r="CD51" s="250">
        <f>SUM(CD15:CD47)</f>
        <v>144926876.94929469</v>
      </c>
      <c r="CE51" s="250">
        <f>+CC51-CH51</f>
        <v>9884813.8334364295</v>
      </c>
      <c r="CG51" s="250">
        <f t="shared" si="1"/>
        <v>144926876.94929469</v>
      </c>
      <c r="CH51" s="250">
        <f>SUM(CH15:CH47)</f>
        <v>175374264.25943327</v>
      </c>
      <c r="CI51" s="250">
        <f t="shared" si="2"/>
        <v>-30447387.310138583</v>
      </c>
    </row>
    <row r="52" spans="1:87" x14ac:dyDescent="0.2">
      <c r="CC52" s="250">
        <f>(SUM(BP52:BZ52)+BM52)/13</f>
        <v>0</v>
      </c>
      <c r="CD52" s="250">
        <f>(SUM(BQ52:CA52)+BN52)/13</f>
        <v>0</v>
      </c>
      <c r="CH52" s="250">
        <f>+BA50-CH51</f>
        <v>0</v>
      </c>
      <c r="CI52" s="250">
        <f t="shared" si="2"/>
        <v>0</v>
      </c>
    </row>
  </sheetData>
  <phoneticPr fontId="39" type="noConversion"/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7061-0139-4589-85E0-52D88893FCB4}">
  <dimension ref="A1:P49"/>
  <sheetViews>
    <sheetView workbookViewId="0"/>
  </sheetViews>
  <sheetFormatPr defaultColWidth="9.109375" defaultRowHeight="13.8" x14ac:dyDescent="0.3"/>
  <cols>
    <col min="1" max="1" width="3.6640625" style="50" customWidth="1"/>
    <col min="2" max="2" width="9.6640625" style="142" customWidth="1"/>
    <col min="3" max="3" width="33.109375" style="50" customWidth="1"/>
    <col min="4" max="4" width="14.33203125" style="50" customWidth="1"/>
    <col min="5" max="5" width="5.109375" style="50" customWidth="1"/>
    <col min="6" max="6" width="14" style="50" customWidth="1"/>
    <col min="7" max="7" width="5.109375" style="50" customWidth="1"/>
    <col min="8" max="8" width="11.6640625" style="50" customWidth="1"/>
    <col min="9" max="9" width="5.77734375" style="50" customWidth="1"/>
    <col min="10" max="15" width="11.6640625" style="50" customWidth="1"/>
    <col min="16" max="16" width="12" style="50" customWidth="1"/>
    <col min="17" max="16384" width="9.109375" style="50"/>
  </cols>
  <sheetData>
    <row r="1" spans="1:16" ht="12.75" customHeight="1" x14ac:dyDescent="0.4">
      <c r="A1" s="1" t="s">
        <v>987</v>
      </c>
      <c r="B1" s="139"/>
      <c r="C1" s="2"/>
      <c r="D1" s="1"/>
      <c r="E1" s="288" t="s">
        <v>988</v>
      </c>
      <c r="F1" s="288"/>
      <c r="G1" s="288"/>
      <c r="H1" s="288"/>
      <c r="I1" s="288"/>
      <c r="J1" s="288"/>
      <c r="K1" s="1"/>
      <c r="L1" s="1"/>
      <c r="M1" s="1"/>
      <c r="N1" s="288" t="s">
        <v>989</v>
      </c>
      <c r="O1" s="288"/>
    </row>
    <row r="2" spans="1:16" ht="12.75" customHeight="1" x14ac:dyDescent="0.3">
      <c r="A2" s="4"/>
      <c r="B2" s="140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ht="12.75" customHeight="1" x14ac:dyDescent="0.3">
      <c r="A3" s="50" t="s">
        <v>34</v>
      </c>
      <c r="B3" s="138"/>
      <c r="C3" s="8"/>
      <c r="D3" s="9" t="s">
        <v>35</v>
      </c>
      <c r="E3" s="289" t="s">
        <v>990</v>
      </c>
      <c r="F3" s="289"/>
      <c r="G3" s="289"/>
      <c r="H3" s="289"/>
      <c r="I3" s="289"/>
      <c r="J3" s="289"/>
      <c r="K3" s="10"/>
      <c r="L3" s="3"/>
      <c r="M3" s="12" t="s">
        <v>37</v>
      </c>
      <c r="N3" s="11"/>
      <c r="O3" s="11"/>
      <c r="P3" s="11"/>
    </row>
    <row r="4" spans="1:16" x14ac:dyDescent="0.3">
      <c r="B4" s="138"/>
      <c r="C4" s="8"/>
      <c r="D4" s="13"/>
      <c r="E4" s="290"/>
      <c r="F4" s="290"/>
      <c r="G4" s="290"/>
      <c r="H4" s="290"/>
      <c r="I4" s="290"/>
      <c r="J4" s="290"/>
      <c r="K4" s="14"/>
      <c r="L4" s="17" t="s">
        <v>991</v>
      </c>
      <c r="M4" s="15" t="s">
        <v>992</v>
      </c>
      <c r="N4" s="16"/>
      <c r="O4" s="18">
        <v>45291</v>
      </c>
      <c r="P4" s="11"/>
    </row>
    <row r="5" spans="1:16" ht="12.75" customHeight="1" x14ac:dyDescent="0.35">
      <c r="A5" s="50" t="s">
        <v>39</v>
      </c>
      <c r="B5" s="141"/>
      <c r="C5" s="19"/>
      <c r="D5" s="20"/>
      <c r="E5" s="290"/>
      <c r="F5" s="290"/>
      <c r="G5" s="290"/>
      <c r="H5" s="290"/>
      <c r="I5" s="290"/>
      <c r="J5" s="290"/>
      <c r="K5" s="14"/>
      <c r="L5" s="17" t="s">
        <v>991</v>
      </c>
      <c r="M5" s="15" t="s">
        <v>992</v>
      </c>
      <c r="N5" s="3"/>
      <c r="O5" s="18">
        <v>44926</v>
      </c>
      <c r="P5" s="51"/>
    </row>
    <row r="6" spans="1:16" x14ac:dyDescent="0.3">
      <c r="A6" s="21"/>
      <c r="E6" s="290"/>
      <c r="F6" s="290"/>
      <c r="G6" s="290"/>
      <c r="H6" s="290"/>
      <c r="I6" s="290"/>
      <c r="J6" s="290"/>
      <c r="K6" s="14"/>
      <c r="L6" s="17" t="s">
        <v>991</v>
      </c>
      <c r="M6" s="15" t="s">
        <v>992</v>
      </c>
      <c r="N6" s="3"/>
      <c r="O6" s="18">
        <v>44561</v>
      </c>
      <c r="P6" s="51"/>
    </row>
    <row r="7" spans="1:16" ht="12.75" customHeight="1" x14ac:dyDescent="0.3">
      <c r="A7" s="50" t="s">
        <v>83</v>
      </c>
      <c r="D7" s="52"/>
      <c r="F7" s="22"/>
      <c r="K7" s="17"/>
      <c r="L7" s="17" t="s">
        <v>991</v>
      </c>
      <c r="M7" s="15" t="s">
        <v>18</v>
      </c>
      <c r="N7" s="18"/>
      <c r="O7" s="18">
        <v>44196</v>
      </c>
      <c r="P7" s="51"/>
    </row>
    <row r="8" spans="1:16" ht="12.75" customHeight="1" x14ac:dyDescent="0.3">
      <c r="F8" s="22" t="s">
        <v>41</v>
      </c>
      <c r="G8" s="22"/>
      <c r="K8" s="23"/>
      <c r="L8" s="17" t="s">
        <v>82</v>
      </c>
      <c r="M8" s="15" t="s">
        <v>993</v>
      </c>
      <c r="N8" s="18"/>
      <c r="O8" s="18">
        <v>43830</v>
      </c>
      <c r="P8" s="51"/>
    </row>
    <row r="9" spans="1:16" ht="12.75" customHeight="1" x14ac:dyDescent="0.3">
      <c r="F9" s="22"/>
      <c r="G9" s="22"/>
      <c r="K9" s="23"/>
      <c r="L9" s="17" t="s">
        <v>991</v>
      </c>
      <c r="M9" s="15" t="s">
        <v>993</v>
      </c>
      <c r="N9" s="18"/>
      <c r="O9" s="18">
        <v>43465</v>
      </c>
      <c r="P9" s="51"/>
    </row>
    <row r="10" spans="1:16" s="56" customFormat="1" x14ac:dyDescent="0.3">
      <c r="A10" s="53"/>
      <c r="B10" s="63"/>
      <c r="C10" s="54"/>
      <c r="D10" s="54"/>
      <c r="E10" s="54"/>
      <c r="F10" s="54"/>
      <c r="G10" s="54"/>
      <c r="H10" s="54"/>
      <c r="I10" s="54"/>
      <c r="J10" s="54"/>
      <c r="K10" s="54"/>
      <c r="L10" s="47"/>
      <c r="M10" s="48" t="s">
        <v>87</v>
      </c>
      <c r="N10" s="49"/>
      <c r="O10" s="24"/>
      <c r="P10" s="55"/>
    </row>
    <row r="11" spans="1:16" s="56" customFormat="1" x14ac:dyDescent="0.25">
      <c r="A11" s="55"/>
      <c r="B11" s="57" t="s">
        <v>55</v>
      </c>
      <c r="C11" s="57" t="s">
        <v>56</v>
      </c>
      <c r="D11" s="58" t="s">
        <v>57</v>
      </c>
      <c r="E11" s="57"/>
      <c r="F11" s="58" t="s">
        <v>58</v>
      </c>
      <c r="G11" s="57"/>
      <c r="H11" s="57" t="s">
        <v>59</v>
      </c>
      <c r="I11" s="57"/>
      <c r="J11" s="57" t="s">
        <v>71</v>
      </c>
      <c r="K11" s="58"/>
      <c r="L11" s="58" t="s">
        <v>72</v>
      </c>
      <c r="M11" s="57"/>
      <c r="N11" s="57"/>
      <c r="O11" s="57"/>
      <c r="P11" s="55"/>
    </row>
    <row r="12" spans="1:16" s="56" customFormat="1" x14ac:dyDescent="0.25">
      <c r="A12" s="55"/>
      <c r="B12" s="59"/>
      <c r="C12" s="59"/>
      <c r="D12" s="52" t="s">
        <v>994</v>
      </c>
      <c r="E12" s="59"/>
      <c r="F12" s="52" t="s">
        <v>994</v>
      </c>
      <c r="G12" s="59"/>
      <c r="H12" s="59"/>
      <c r="I12" s="59"/>
      <c r="J12" s="59"/>
      <c r="K12" s="52"/>
      <c r="L12" s="52"/>
      <c r="M12" s="59"/>
      <c r="N12" s="59"/>
      <c r="O12" s="59"/>
      <c r="P12" s="55"/>
    </row>
    <row r="13" spans="1:16" s="56" customFormat="1" x14ac:dyDescent="0.25">
      <c r="A13" s="60" t="s">
        <v>44</v>
      </c>
      <c r="B13" s="60" t="s">
        <v>45</v>
      </c>
      <c r="C13" s="60"/>
      <c r="D13" s="60" t="s">
        <v>46</v>
      </c>
      <c r="E13" s="61"/>
      <c r="F13" s="60" t="s">
        <v>46</v>
      </c>
      <c r="G13" s="61"/>
      <c r="H13" s="60" t="s">
        <v>47</v>
      </c>
      <c r="I13" s="60"/>
      <c r="J13" s="60" t="s">
        <v>48</v>
      </c>
      <c r="K13" s="60"/>
      <c r="L13" s="60" t="s">
        <v>995</v>
      </c>
      <c r="M13" s="60"/>
      <c r="N13" s="60"/>
      <c r="O13" s="60"/>
      <c r="P13" s="62"/>
    </row>
    <row r="14" spans="1:16" s="56" customFormat="1" x14ac:dyDescent="0.25">
      <c r="A14" s="63" t="s">
        <v>50</v>
      </c>
      <c r="B14" s="64" t="s">
        <v>50</v>
      </c>
      <c r="C14" s="64" t="s">
        <v>92</v>
      </c>
      <c r="D14" s="65">
        <v>43830</v>
      </c>
      <c r="E14" s="64"/>
      <c r="F14" s="65">
        <v>43465</v>
      </c>
      <c r="G14" s="64"/>
      <c r="H14" s="66" t="s">
        <v>996</v>
      </c>
      <c r="I14" s="66"/>
      <c r="J14" s="66" t="s">
        <v>997</v>
      </c>
      <c r="K14" s="64"/>
      <c r="L14" s="64" t="s">
        <v>998</v>
      </c>
      <c r="M14" s="64"/>
      <c r="N14" s="64"/>
      <c r="O14" s="64"/>
      <c r="P14" s="60" t="s">
        <v>218</v>
      </c>
    </row>
    <row r="15" spans="1:16" s="56" customFormat="1" x14ac:dyDescent="0.25">
      <c r="A15" s="28">
        <v>1</v>
      </c>
      <c r="B15" s="143" t="e">
        <f>+'MFR B-3 13 Mth Avg Variance'!#REF!</f>
        <v>#REF!</v>
      </c>
      <c r="C15" s="151" t="e">
        <f>+'MFR B-3 13 Mth Avg Variance'!#REF!</f>
        <v>#REF!</v>
      </c>
      <c r="D15" s="144" t="e">
        <f>+'MFR B-3 13 Mth Avg Variance'!#REF!</f>
        <v>#REF!</v>
      </c>
      <c r="E15" s="31"/>
      <c r="F15" s="32" t="e">
        <f>+'MFR B-3 13 Mth Avg Variance'!#REF!</f>
        <v>#REF!</v>
      </c>
      <c r="G15" s="32"/>
      <c r="H15" s="37" t="e">
        <f>+D15-F15</f>
        <v>#REF!</v>
      </c>
      <c r="I15" s="32"/>
      <c r="J15" s="149" t="e">
        <f>+D15/F15</f>
        <v>#REF!</v>
      </c>
      <c r="K15" s="32"/>
      <c r="L15" s="40" t="s">
        <v>55</v>
      </c>
      <c r="M15" s="32"/>
      <c r="N15" s="32"/>
      <c r="O15" s="33"/>
      <c r="P15" s="29" t="s">
        <v>999</v>
      </c>
    </row>
    <row r="16" spans="1:16" s="56" customFormat="1" x14ac:dyDescent="0.3">
      <c r="A16" s="28">
        <f t="shared" ref="A16:A48" si="0">A15+1</f>
        <v>2</v>
      </c>
      <c r="B16" s="67"/>
      <c r="C16" s="68"/>
      <c r="D16" s="144"/>
      <c r="E16" s="34"/>
      <c r="F16" s="69"/>
      <c r="G16" s="69"/>
      <c r="H16" s="69"/>
      <c r="I16" s="69"/>
      <c r="J16" s="69"/>
      <c r="K16" s="69"/>
      <c r="L16" s="69"/>
      <c r="M16" s="32"/>
      <c r="N16" s="32"/>
      <c r="O16" s="33"/>
      <c r="P16" s="29"/>
    </row>
    <row r="17" spans="1:16" s="56" customFormat="1" x14ac:dyDescent="0.3">
      <c r="A17" s="28">
        <f t="shared" si="0"/>
        <v>3</v>
      </c>
      <c r="B17" s="155">
        <f>+'MFR B-3 13 Mth Avg Variance'!B71</f>
        <v>183</v>
      </c>
      <c r="C17" s="152" t="str">
        <f>+'MFR B-3 13 Mth Avg Variance'!C71</f>
        <v>Prelim Survey and Investment Charges</v>
      </c>
      <c r="D17" s="144" t="e">
        <f>+'MFR B-3 13 Mth Avg Variance'!#REF!</f>
        <v>#REF!</v>
      </c>
      <c r="E17" s="34"/>
      <c r="F17" s="69" t="e">
        <f>+'MFR B-3 13 Mth Avg Variance'!#REF!</f>
        <v>#REF!</v>
      </c>
      <c r="G17" s="69"/>
      <c r="H17" s="37" t="e">
        <f t="shared" ref="H17" si="1">+D17-F17</f>
        <v>#REF!</v>
      </c>
      <c r="I17" s="32"/>
      <c r="J17" s="149" t="e">
        <f t="shared" ref="J17" si="2">+D17/F17</f>
        <v>#REF!</v>
      </c>
      <c r="K17" s="32"/>
      <c r="L17" s="40" t="s">
        <v>56</v>
      </c>
      <c r="M17" s="32"/>
      <c r="N17" s="32"/>
      <c r="O17" s="35"/>
      <c r="P17" s="29" t="s">
        <v>999</v>
      </c>
    </row>
    <row r="18" spans="1:16" s="56" customFormat="1" x14ac:dyDescent="0.3">
      <c r="A18" s="28">
        <f t="shared" si="0"/>
        <v>4</v>
      </c>
      <c r="B18" s="67"/>
      <c r="C18" s="68"/>
      <c r="D18" s="144"/>
      <c r="E18" s="34"/>
      <c r="F18" s="69"/>
      <c r="G18" s="69"/>
      <c r="H18" s="69"/>
      <c r="I18" s="69"/>
      <c r="J18" s="69"/>
      <c r="K18" s="69"/>
      <c r="L18" s="69"/>
      <c r="M18" s="32"/>
      <c r="N18" s="32"/>
      <c r="O18" s="35"/>
      <c r="P18" s="29"/>
    </row>
    <row r="19" spans="1:16" s="56" customFormat="1" x14ac:dyDescent="0.25">
      <c r="A19" s="28">
        <f t="shared" si="0"/>
        <v>5</v>
      </c>
      <c r="B19" s="143">
        <f>+'MFR B-3 13 Mth Avg Variance'!B72</f>
        <v>184</v>
      </c>
      <c r="C19" s="151" t="str">
        <f>+'MFR B-3 13 Mth Avg Variance'!C72</f>
        <v>Clearing Accounts</v>
      </c>
      <c r="D19" s="144" t="e">
        <f>+'MFR B-3 13 Mth Avg Variance'!#REF!</f>
        <v>#REF!</v>
      </c>
      <c r="E19" s="31"/>
      <c r="F19" s="32" t="e">
        <f>+'MFR B-3 13 Mth Avg Variance'!#REF!</f>
        <v>#REF!</v>
      </c>
      <c r="G19" s="32"/>
      <c r="H19" s="37" t="e">
        <f>+D19-F19</f>
        <v>#REF!</v>
      </c>
      <c r="I19" s="32"/>
      <c r="J19" s="149" t="e">
        <f>+D19/F19</f>
        <v>#REF!</v>
      </c>
      <c r="K19" s="32"/>
      <c r="L19" s="40" t="s">
        <v>1000</v>
      </c>
      <c r="M19" s="32"/>
      <c r="N19" s="32"/>
      <c r="O19" s="32"/>
      <c r="P19" s="29" t="s">
        <v>999</v>
      </c>
    </row>
    <row r="20" spans="1:16" s="56" customFormat="1" x14ac:dyDescent="0.3">
      <c r="A20" s="28">
        <f t="shared" si="0"/>
        <v>6</v>
      </c>
      <c r="B20" s="67"/>
      <c r="C20" s="68"/>
      <c r="D20" s="144"/>
      <c r="E20" s="34"/>
      <c r="F20" s="69"/>
      <c r="G20" s="69"/>
      <c r="H20" s="69"/>
      <c r="I20" s="69"/>
      <c r="J20" s="69"/>
      <c r="K20" s="69"/>
      <c r="L20" s="69"/>
      <c r="M20" s="32"/>
      <c r="N20" s="39"/>
      <c r="O20" s="39"/>
      <c r="P20" s="38"/>
    </row>
    <row r="21" spans="1:16" s="56" customFormat="1" x14ac:dyDescent="0.3">
      <c r="A21" s="28">
        <f t="shared" si="0"/>
        <v>7</v>
      </c>
      <c r="B21" s="155">
        <f>+'MFR B-3 13 Mth Avg Variance'!B73</f>
        <v>185</v>
      </c>
      <c r="C21" s="152" t="str">
        <f>+'MFR B-3 13 Mth Avg Variance'!C73</f>
        <v>Temporary Facilities</v>
      </c>
      <c r="D21" s="144" t="e">
        <f>+'MFR B-3 13 Mth Avg Variance'!#REF!</f>
        <v>#REF!</v>
      </c>
      <c r="E21" s="34"/>
      <c r="F21" s="69" t="e">
        <f>+'MFR B-3 13 Mth Avg Variance'!#REF!</f>
        <v>#REF!</v>
      </c>
      <c r="G21" s="69"/>
      <c r="H21" s="37" t="e">
        <f t="shared" ref="H21" si="3">+D21-F21</f>
        <v>#REF!</v>
      </c>
      <c r="I21" s="32"/>
      <c r="J21" s="149" t="e">
        <f t="shared" ref="J21" si="4">+D21/F21</f>
        <v>#REF!</v>
      </c>
      <c r="K21" s="32"/>
      <c r="L21" s="40" t="s">
        <v>58</v>
      </c>
      <c r="M21" s="32"/>
      <c r="N21" s="32"/>
      <c r="O21" s="32"/>
      <c r="P21" s="29" t="s">
        <v>999</v>
      </c>
    </row>
    <row r="22" spans="1:16" s="56" customFormat="1" x14ac:dyDescent="0.3">
      <c r="A22" s="28">
        <f t="shared" si="0"/>
        <v>8</v>
      </c>
      <c r="B22" s="28"/>
      <c r="C22" s="30"/>
      <c r="D22" s="144"/>
      <c r="E22" s="31"/>
      <c r="F22" s="32"/>
      <c r="G22" s="69"/>
      <c r="H22" s="69"/>
      <c r="I22" s="69"/>
      <c r="J22" s="69"/>
      <c r="K22" s="69"/>
      <c r="L22" s="69"/>
      <c r="M22" s="32"/>
      <c r="N22" s="32"/>
      <c r="O22" s="32"/>
      <c r="P22" s="29"/>
    </row>
    <row r="23" spans="1:16" s="56" customFormat="1" x14ac:dyDescent="0.3">
      <c r="A23" s="28">
        <f t="shared" si="0"/>
        <v>9</v>
      </c>
      <c r="B23" s="155">
        <f>+'MFR B-3 13 Mth Avg Variance'!B74</f>
        <v>186</v>
      </c>
      <c r="C23" s="152" t="str">
        <f>+'MFR B-3 13 Mth Avg Variance'!C74</f>
        <v>Miscellaneous Deferred Debits</v>
      </c>
      <c r="D23" s="144" t="e">
        <f>+'MFR B-3 13 Mth Avg Variance'!#REF!</f>
        <v>#REF!</v>
      </c>
      <c r="E23" s="34"/>
      <c r="F23" s="69" t="e">
        <f>+'MFR B-3 13 Mth Avg Variance'!#REF!</f>
        <v>#REF!</v>
      </c>
      <c r="G23" s="69"/>
      <c r="H23" s="37" t="e">
        <f t="shared" ref="H23" si="5">+D23-F23</f>
        <v>#REF!</v>
      </c>
      <c r="I23" s="32"/>
      <c r="J23" s="149" t="e">
        <f t="shared" ref="J23" si="6">+D23/F23</f>
        <v>#REF!</v>
      </c>
      <c r="K23" s="32"/>
      <c r="L23" s="40" t="s">
        <v>59</v>
      </c>
      <c r="M23" s="32"/>
      <c r="N23" s="32"/>
      <c r="O23" s="32"/>
      <c r="P23" s="29" t="s">
        <v>999</v>
      </c>
    </row>
    <row r="24" spans="1:16" s="56" customFormat="1" x14ac:dyDescent="0.3">
      <c r="A24" s="28">
        <f t="shared" si="0"/>
        <v>10</v>
      </c>
      <c r="B24" s="67"/>
      <c r="C24" s="68"/>
      <c r="D24" s="144"/>
      <c r="E24" s="34"/>
      <c r="F24" s="69"/>
      <c r="G24" s="69"/>
      <c r="H24" s="69"/>
      <c r="I24" s="69"/>
      <c r="J24" s="69"/>
      <c r="K24" s="69"/>
      <c r="L24" s="69"/>
      <c r="M24" s="32"/>
      <c r="N24" s="32"/>
      <c r="O24" s="32"/>
      <c r="P24" s="29"/>
    </row>
    <row r="25" spans="1:16" s="56" customFormat="1" x14ac:dyDescent="0.3">
      <c r="A25" s="28">
        <f t="shared" si="0"/>
        <v>11</v>
      </c>
      <c r="B25" s="155">
        <f>+'MFR B-3 13 Mth Avg Variance'!B96</f>
        <v>0</v>
      </c>
      <c r="C25" s="152" t="str">
        <f>+'MFR B-3 13 Mth Avg Variance'!C96</f>
        <v>Total Capitalization</v>
      </c>
      <c r="D25" s="144" t="e">
        <f>+'MFR B-3 13 Mth Avg Variance'!#REF!</f>
        <v>#REF!</v>
      </c>
      <c r="E25" s="34"/>
      <c r="F25" s="69" t="e">
        <f>+'MFR B-3 13 Mth Avg Variance'!#REF!</f>
        <v>#REF!</v>
      </c>
      <c r="G25" s="69"/>
      <c r="H25" s="37" t="e">
        <f t="shared" ref="H25" si="7">+D25-F25</f>
        <v>#REF!</v>
      </c>
      <c r="I25" s="32"/>
      <c r="J25" s="149" t="e">
        <f t="shared" ref="J25" si="8">+D25/F25</f>
        <v>#REF!</v>
      </c>
      <c r="K25" s="32"/>
      <c r="L25" s="40" t="s">
        <v>71</v>
      </c>
      <c r="M25" s="32"/>
      <c r="N25" s="32"/>
      <c r="O25" s="32"/>
      <c r="P25" s="29" t="s">
        <v>999</v>
      </c>
    </row>
    <row r="26" spans="1:16" s="56" customFormat="1" x14ac:dyDescent="0.3">
      <c r="A26" s="28">
        <f t="shared" si="0"/>
        <v>12</v>
      </c>
      <c r="B26" s="67"/>
      <c r="C26" s="36"/>
      <c r="D26" s="145"/>
      <c r="E26" s="37"/>
      <c r="F26" s="32"/>
      <c r="G26" s="69"/>
      <c r="H26" s="69"/>
      <c r="I26" s="69"/>
      <c r="J26" s="69"/>
      <c r="K26" s="69"/>
      <c r="L26" s="69"/>
      <c r="M26" s="32"/>
      <c r="N26" s="32"/>
      <c r="O26" s="32"/>
      <c r="P26" s="29"/>
    </row>
    <row r="27" spans="1:16" s="56" customFormat="1" x14ac:dyDescent="0.3">
      <c r="A27" s="28">
        <f t="shared" si="0"/>
        <v>13</v>
      </c>
      <c r="B27" s="155">
        <f>+'MFR B-3 13 Mth Avg Variance'!B99</f>
        <v>227</v>
      </c>
      <c r="C27" s="156" t="str">
        <f>+'MFR B-3 13 Mth Avg Variance'!C99</f>
        <v>Obligation Under Capital Lease</v>
      </c>
      <c r="D27" s="146" t="e">
        <f>+'MFR B-3 13 Mth Avg Variance'!#REF!</f>
        <v>#REF!</v>
      </c>
      <c r="E27" s="38"/>
      <c r="F27" s="39" t="e">
        <f>+'MFR B-3 13 Mth Avg Variance'!#REF!</f>
        <v>#REF!</v>
      </c>
      <c r="G27" s="69"/>
      <c r="H27" s="37" t="e">
        <f>+D27-F27</f>
        <v>#REF!</v>
      </c>
      <c r="I27" s="32"/>
      <c r="J27" s="149" t="e">
        <f>+D27/F27</f>
        <v>#REF!</v>
      </c>
      <c r="K27" s="32"/>
      <c r="L27" s="40" t="s">
        <v>72</v>
      </c>
      <c r="M27" s="32"/>
      <c r="P27" s="29" t="s">
        <v>999</v>
      </c>
    </row>
    <row r="28" spans="1:16" x14ac:dyDescent="0.3">
      <c r="A28" s="28">
        <f t="shared" si="0"/>
        <v>14</v>
      </c>
      <c r="B28" s="67"/>
      <c r="C28" s="29"/>
      <c r="D28" s="146"/>
      <c r="E28" s="38"/>
      <c r="F28" s="39"/>
      <c r="G28" s="69"/>
      <c r="H28" s="69"/>
      <c r="I28" s="69"/>
      <c r="J28" s="69"/>
      <c r="K28" s="69"/>
      <c r="L28" s="69"/>
      <c r="M28" s="32"/>
      <c r="N28" s="39"/>
      <c r="O28" s="39"/>
      <c r="P28" s="29"/>
    </row>
    <row r="29" spans="1:16" x14ac:dyDescent="0.3">
      <c r="A29" s="28">
        <f t="shared" si="0"/>
        <v>15</v>
      </c>
      <c r="B29" s="143">
        <f>+'MFR B-3 13 Mth Avg Variance'!B103</f>
        <v>0</v>
      </c>
      <c r="C29" s="151" t="str">
        <f>+'MFR B-3 13 Mth Avg Variance'!C103</f>
        <v>Total Other Non-current Liab</v>
      </c>
      <c r="D29" s="144" t="e">
        <f>+'MFR B-3 13 Mth Avg Variance'!#REF!</f>
        <v>#REF!</v>
      </c>
      <c r="E29" s="31"/>
      <c r="F29" s="32" t="e">
        <f>+'MFR B-3 13 Mth Avg Variance'!#REF!</f>
        <v>#REF!</v>
      </c>
      <c r="G29" s="69"/>
      <c r="H29" s="37" t="e">
        <f t="shared" ref="H29" si="9">+D29-F29</f>
        <v>#REF!</v>
      </c>
      <c r="I29" s="32"/>
      <c r="J29" s="149" t="e">
        <f t="shared" ref="J29" si="10">+D29/F29</f>
        <v>#REF!</v>
      </c>
      <c r="K29" s="32"/>
      <c r="L29" s="40" t="s">
        <v>73</v>
      </c>
      <c r="M29" s="32"/>
      <c r="N29" s="32"/>
      <c r="O29" s="32"/>
      <c r="P29" s="50" t="s">
        <v>999</v>
      </c>
    </row>
    <row r="30" spans="1:16" x14ac:dyDescent="0.3">
      <c r="A30" s="28">
        <f t="shared" si="0"/>
        <v>16</v>
      </c>
      <c r="B30" s="67"/>
      <c r="C30" s="68"/>
      <c r="D30" s="144"/>
      <c r="E30" s="144"/>
      <c r="F30" s="158"/>
      <c r="G30" s="158"/>
      <c r="H30" s="158"/>
      <c r="I30" s="69"/>
      <c r="J30" s="69"/>
      <c r="K30" s="69"/>
      <c r="L30" s="69"/>
      <c r="M30" s="32"/>
      <c r="N30" s="32"/>
      <c r="O30" s="32"/>
    </row>
    <row r="31" spans="1:16" x14ac:dyDescent="0.3">
      <c r="A31" s="28">
        <f t="shared" si="0"/>
        <v>17</v>
      </c>
      <c r="B31" s="155">
        <f>+'MFR B-3 13 Mth Avg Variance'!B111</f>
        <v>0</v>
      </c>
      <c r="C31" s="152">
        <f>+'MFR B-3 13 Mth Avg Variance'!C111</f>
        <v>0</v>
      </c>
      <c r="D31" s="158" t="e">
        <f>+'MFR B-3 13 Mth Avg Variance'!#REF!</f>
        <v>#REF!</v>
      </c>
      <c r="E31" s="158"/>
      <c r="F31" s="158" t="e">
        <f>+'MFR B-3 13 Mth Avg Variance'!#REF!</f>
        <v>#REF!</v>
      </c>
      <c r="G31" s="158"/>
      <c r="H31" s="37" t="e">
        <f t="shared" ref="H31" si="11">+D31-F31</f>
        <v>#REF!</v>
      </c>
      <c r="I31" s="32"/>
      <c r="J31" s="149" t="e">
        <f t="shared" ref="J31" si="12">+D31/F31</f>
        <v>#REF!</v>
      </c>
      <c r="K31" s="32"/>
      <c r="L31" s="40" t="s">
        <v>1001</v>
      </c>
      <c r="M31" s="32"/>
      <c r="N31" s="32"/>
      <c r="O31" s="32"/>
      <c r="P31" s="50" t="s">
        <v>1002</v>
      </c>
    </row>
    <row r="32" spans="1:16" x14ac:dyDescent="0.3">
      <c r="A32" s="28">
        <f t="shared" si="0"/>
        <v>18</v>
      </c>
      <c r="B32" s="67"/>
      <c r="C32" s="68"/>
      <c r="D32" s="144"/>
      <c r="E32" s="144"/>
      <c r="F32" s="158"/>
      <c r="G32" s="158"/>
      <c r="H32" s="144"/>
      <c r="I32" s="32"/>
      <c r="J32" s="32"/>
      <c r="K32" s="32"/>
      <c r="L32" s="40"/>
      <c r="M32" s="32"/>
      <c r="N32" s="32"/>
      <c r="O32" s="32"/>
    </row>
    <row r="33" spans="1:16" x14ac:dyDescent="0.3">
      <c r="A33" s="28">
        <f t="shared" si="0"/>
        <v>19</v>
      </c>
      <c r="B33" s="155">
        <f>+'MFR B-3 13 Mth Avg Variance'!B122</f>
        <v>235</v>
      </c>
      <c r="C33" s="152" t="str">
        <f>+'MFR B-3 13 Mth Avg Variance'!C122</f>
        <v>Customer Deposits</v>
      </c>
      <c r="D33" s="158" t="e">
        <f>+'MFR B-3 13 Mth Avg Variance'!#REF!</f>
        <v>#REF!</v>
      </c>
      <c r="E33" s="158"/>
      <c r="F33" s="158" t="e">
        <f>+'MFR B-3 13 Mth Avg Variance'!#REF!</f>
        <v>#REF!</v>
      </c>
      <c r="G33" s="158"/>
      <c r="H33" s="37" t="e">
        <f t="shared" ref="H33" si="13">+D33-F33</f>
        <v>#REF!</v>
      </c>
      <c r="I33" s="32"/>
      <c r="J33" s="149" t="e">
        <f t="shared" ref="J33" si="14">+D33/F33</f>
        <v>#REF!</v>
      </c>
      <c r="K33" s="32"/>
      <c r="L33" s="40" t="s">
        <v>1003</v>
      </c>
      <c r="M33" s="32"/>
      <c r="N33" s="32"/>
      <c r="O33" s="32"/>
      <c r="P33" s="50" t="s">
        <v>1002</v>
      </c>
    </row>
    <row r="34" spans="1:16" x14ac:dyDescent="0.3">
      <c r="A34" s="28">
        <f t="shared" si="0"/>
        <v>20</v>
      </c>
      <c r="B34" s="67"/>
      <c r="C34" s="38"/>
      <c r="D34" s="146"/>
      <c r="E34" s="146"/>
      <c r="F34" s="146"/>
      <c r="G34" s="146"/>
      <c r="H34" s="146"/>
      <c r="I34" s="39"/>
      <c r="J34" s="32"/>
      <c r="K34" s="32"/>
      <c r="L34" s="40"/>
      <c r="M34" s="32"/>
      <c r="N34" s="32"/>
      <c r="O34" s="32"/>
    </row>
    <row r="35" spans="1:16" x14ac:dyDescent="0.3">
      <c r="A35" s="28">
        <f t="shared" si="0"/>
        <v>21</v>
      </c>
      <c r="B35" s="155">
        <f>+'MFR B-3 13 Mth Avg Variance'!B133</f>
        <v>0</v>
      </c>
      <c r="C35" s="152" t="str">
        <f>+'MFR B-3 13 Mth Avg Variance'!C133</f>
        <v>Deferred Credits:</v>
      </c>
      <c r="D35" s="158" t="e">
        <f>+'MFR B-3 13 Mth Avg Variance'!#REF!</f>
        <v>#REF!</v>
      </c>
      <c r="E35" s="158"/>
      <c r="F35" s="158" t="e">
        <f>+'MFR B-3 13 Mth Avg Variance'!#REF!</f>
        <v>#REF!</v>
      </c>
      <c r="G35" s="158"/>
      <c r="H35" s="37" t="e">
        <f t="shared" ref="H35" si="15">+D35-F35</f>
        <v>#REF!</v>
      </c>
      <c r="I35" s="32"/>
      <c r="J35" s="149" t="e">
        <f t="shared" ref="J35" si="16">+D35/F35</f>
        <v>#REF!</v>
      </c>
      <c r="K35" s="32"/>
      <c r="L35" s="40" t="s">
        <v>1004</v>
      </c>
      <c r="M35" s="32"/>
      <c r="N35" s="32"/>
      <c r="O35" s="32"/>
      <c r="P35" s="50" t="s">
        <v>1005</v>
      </c>
    </row>
    <row r="36" spans="1:16" x14ac:dyDescent="0.3">
      <c r="A36" s="28">
        <f t="shared" si="0"/>
        <v>22</v>
      </c>
      <c r="B36" s="28"/>
      <c r="C36" s="36"/>
      <c r="D36" s="145"/>
      <c r="E36" s="145"/>
      <c r="F36" s="145"/>
      <c r="G36" s="145"/>
      <c r="H36" s="145"/>
      <c r="I36" s="32"/>
      <c r="J36" s="32"/>
      <c r="K36" s="32"/>
      <c r="L36" s="40"/>
      <c r="M36" s="32"/>
      <c r="N36" s="32"/>
      <c r="O36" s="32"/>
    </row>
    <row r="37" spans="1:16" x14ac:dyDescent="0.3">
      <c r="A37" s="28">
        <f t="shared" si="0"/>
        <v>23</v>
      </c>
      <c r="B37" s="143">
        <f>+'MFR B-3 13 Mth Avg Variance'!B142</f>
        <v>282</v>
      </c>
      <c r="C37" s="29" t="str">
        <f>+'MFR B-3 13 Mth Avg Variance'!C142</f>
        <v>Other Property</v>
      </c>
      <c r="D37" s="147" t="e">
        <f>+'MFR B-3 13 Mth Avg Variance'!#REF!</f>
        <v>#REF!</v>
      </c>
      <c r="E37" s="147"/>
      <c r="F37" s="147" t="e">
        <f>+'MFR B-3 13 Mth Avg Variance'!#REF!</f>
        <v>#REF!</v>
      </c>
      <c r="G37" s="147"/>
      <c r="H37" s="37" t="e">
        <f t="shared" ref="H37" si="17">+D37-F37</f>
        <v>#REF!</v>
      </c>
      <c r="I37" s="32"/>
      <c r="J37" s="149" t="e">
        <f t="shared" ref="J37" si="18">+D37/F37</f>
        <v>#REF!</v>
      </c>
      <c r="K37" s="32"/>
      <c r="L37" s="40" t="s">
        <v>1006</v>
      </c>
      <c r="M37" s="32"/>
      <c r="N37" s="32"/>
      <c r="O37" s="32"/>
      <c r="P37" s="50" t="s">
        <v>1005</v>
      </c>
    </row>
    <row r="38" spans="1:16" x14ac:dyDescent="0.3">
      <c r="A38" s="28">
        <f t="shared" si="0"/>
        <v>24</v>
      </c>
      <c r="B38" s="28"/>
      <c r="C38" s="36"/>
      <c r="D38" s="145"/>
      <c r="E38" s="145"/>
      <c r="F38" s="145"/>
      <c r="G38" s="145"/>
      <c r="H38" s="145"/>
      <c r="I38" s="32"/>
      <c r="J38" s="32"/>
      <c r="K38" s="32"/>
      <c r="L38" s="40"/>
      <c r="M38" s="32"/>
      <c r="N38" s="32"/>
      <c r="O38" s="32"/>
    </row>
    <row r="39" spans="1:16" x14ac:dyDescent="0.3">
      <c r="A39" s="28">
        <f t="shared" si="0"/>
        <v>25</v>
      </c>
      <c r="B39" s="143">
        <f>+'MFR B-3 13 Mth Avg Variance'!B145</f>
        <v>0</v>
      </c>
      <c r="C39" s="29">
        <f>+'MFR B-3 13 Mth Avg Variance'!C145</f>
        <v>0</v>
      </c>
      <c r="D39" s="147" t="e">
        <f>+'MFR B-3 13 Mth Avg Variance'!#REF!</f>
        <v>#REF!</v>
      </c>
      <c r="E39" s="147"/>
      <c r="F39" s="147" t="e">
        <f>+'MFR B-3 13 Mth Avg Variance'!#REF!</f>
        <v>#REF!</v>
      </c>
      <c r="G39" s="147"/>
      <c r="H39" s="37" t="e">
        <f t="shared" ref="H39" si="19">+D39-F39</f>
        <v>#REF!</v>
      </c>
      <c r="I39" s="32"/>
      <c r="J39" s="149" t="e">
        <f t="shared" ref="J39" si="20">+D39/F39</f>
        <v>#REF!</v>
      </c>
      <c r="K39" s="32"/>
      <c r="L39" s="40" t="s">
        <v>1007</v>
      </c>
      <c r="M39" s="32"/>
      <c r="N39" s="32"/>
      <c r="O39" s="32"/>
      <c r="P39" s="50" t="s">
        <v>1005</v>
      </c>
    </row>
    <row r="40" spans="1:16" x14ac:dyDescent="0.3">
      <c r="A40" s="28">
        <f t="shared" si="0"/>
        <v>26</v>
      </c>
      <c r="B40" s="28"/>
      <c r="C40" s="36"/>
      <c r="D40" s="145"/>
      <c r="E40" s="145"/>
      <c r="F40" s="148"/>
      <c r="G40" s="145"/>
      <c r="H40" s="145"/>
      <c r="I40" s="32"/>
      <c r="J40" s="32"/>
      <c r="K40" s="32"/>
      <c r="L40" s="40"/>
      <c r="M40" s="32"/>
      <c r="N40" s="32"/>
      <c r="O40" s="32"/>
    </row>
    <row r="41" spans="1:16" x14ac:dyDescent="0.3">
      <c r="A41" s="28">
        <f t="shared" si="0"/>
        <v>27</v>
      </c>
      <c r="B41" s="143" t="e">
        <f>+'MFR B-3 13 Mth Avg Variance'!#REF!</f>
        <v>#REF!</v>
      </c>
      <c r="C41" s="157" t="e">
        <f>+'MFR B-3 13 Mth Avg Variance'!#REF!</f>
        <v>#REF!</v>
      </c>
      <c r="D41" s="145" t="e">
        <f>+'MFR B-3 13 Mth Avg Variance'!#REF!</f>
        <v>#REF!</v>
      </c>
      <c r="E41" s="145"/>
      <c r="F41" s="147" t="e">
        <f>+'MFR B-3 13 Mth Avg Variance'!#REF!</f>
        <v>#REF!</v>
      </c>
      <c r="G41" s="147"/>
      <c r="H41" s="37" t="e">
        <f t="shared" ref="H41" si="21">+D41-F41</f>
        <v>#REF!</v>
      </c>
      <c r="I41" s="32"/>
      <c r="J41" s="149" t="e">
        <f t="shared" ref="J41" si="22">+D41/F41</f>
        <v>#REF!</v>
      </c>
      <c r="K41" s="32"/>
      <c r="L41" s="40" t="s">
        <v>1008</v>
      </c>
      <c r="M41" s="32"/>
      <c r="N41" s="32"/>
      <c r="O41" s="32"/>
      <c r="P41" s="50" t="s">
        <v>1009</v>
      </c>
    </row>
    <row r="42" spans="1:16" x14ac:dyDescent="0.3">
      <c r="A42" s="28">
        <f t="shared" si="0"/>
        <v>28</v>
      </c>
      <c r="B42" s="28"/>
      <c r="C42" s="36"/>
      <c r="D42" s="145"/>
      <c r="E42" s="145"/>
      <c r="F42" s="145"/>
      <c r="G42" s="145"/>
      <c r="H42" s="145"/>
      <c r="I42" s="32"/>
      <c r="J42" s="32"/>
      <c r="K42" s="32"/>
      <c r="L42" s="40"/>
      <c r="M42" s="32"/>
      <c r="N42" s="32"/>
      <c r="O42" s="32"/>
    </row>
    <row r="43" spans="1:16" x14ac:dyDescent="0.3">
      <c r="A43" s="28">
        <f t="shared" si="0"/>
        <v>29</v>
      </c>
      <c r="B43" s="143" t="e">
        <f>+'MFR B-3 13 Mth Avg Variance'!#REF!</f>
        <v>#REF!</v>
      </c>
      <c r="C43" s="157" t="e">
        <f>+'MFR B-3 13 Mth Avg Variance'!#REF!</f>
        <v>#REF!</v>
      </c>
      <c r="D43" s="145" t="e">
        <f>+'MFR B-3 13 Mth Avg Variance'!#REF!</f>
        <v>#REF!</v>
      </c>
      <c r="E43" s="145"/>
      <c r="F43" s="147" t="e">
        <f>+'MFR B-3 13 Mth Avg Variance'!#REF!</f>
        <v>#REF!</v>
      </c>
      <c r="G43" s="147"/>
      <c r="H43" s="37" t="e">
        <f t="shared" ref="H43" si="23">+D43-F43</f>
        <v>#REF!</v>
      </c>
      <c r="I43" s="32"/>
      <c r="J43" s="149" t="e">
        <f t="shared" ref="J43" si="24">+D43/F43</f>
        <v>#REF!</v>
      </c>
      <c r="K43" s="32"/>
      <c r="L43" s="40" t="s">
        <v>139</v>
      </c>
      <c r="M43" s="32"/>
      <c r="N43" s="32"/>
      <c r="O43" s="32"/>
      <c r="P43" s="50" t="s">
        <v>1009</v>
      </c>
    </row>
    <row r="44" spans="1:16" x14ac:dyDescent="0.3">
      <c r="A44" s="28">
        <f t="shared" si="0"/>
        <v>30</v>
      </c>
      <c r="B44" s="28"/>
      <c r="C44" s="36"/>
      <c r="D44" s="145"/>
      <c r="E44" s="145"/>
      <c r="F44" s="145"/>
      <c r="G44" s="145"/>
      <c r="H44" s="145"/>
      <c r="I44" s="32"/>
      <c r="J44" s="32"/>
      <c r="K44" s="32"/>
      <c r="L44" s="40"/>
      <c r="M44" s="32"/>
      <c r="N44" s="32"/>
      <c r="O44" s="32"/>
    </row>
    <row r="45" spans="1:16" x14ac:dyDescent="0.3">
      <c r="A45" s="28">
        <f t="shared" si="0"/>
        <v>31</v>
      </c>
      <c r="B45" s="143" t="e">
        <f>+'MFR B-3 13 Mth Avg Variance'!#REF!</f>
        <v>#REF!</v>
      </c>
      <c r="C45" s="157" t="e">
        <f>+'MFR B-3 13 Mth Avg Variance'!#REF!</f>
        <v>#REF!</v>
      </c>
      <c r="D45" s="145" t="e">
        <f>+'MFR B-3 13 Mth Avg Variance'!#REF!</f>
        <v>#REF!</v>
      </c>
      <c r="E45" s="145"/>
      <c r="F45" s="147" t="e">
        <f>+'MFR B-3 13 Mth Avg Variance'!#REF!</f>
        <v>#REF!</v>
      </c>
      <c r="G45" s="147"/>
      <c r="H45" s="37" t="e">
        <f t="shared" ref="H45" si="25">+D45-F45</f>
        <v>#REF!</v>
      </c>
      <c r="I45" s="32"/>
      <c r="J45" s="149" t="e">
        <f t="shared" ref="J45" si="26">+D45/F45</f>
        <v>#REF!</v>
      </c>
      <c r="K45" s="32"/>
      <c r="L45" s="40" t="s">
        <v>138</v>
      </c>
      <c r="M45" s="32"/>
      <c r="N45" s="32"/>
      <c r="O45" s="32"/>
      <c r="P45" s="50" t="s">
        <v>1009</v>
      </c>
    </row>
    <row r="46" spans="1:16" x14ac:dyDescent="0.3">
      <c r="A46" s="28">
        <f t="shared" si="0"/>
        <v>32</v>
      </c>
      <c r="B46" s="28"/>
      <c r="C46" s="36"/>
      <c r="D46" s="145"/>
      <c r="E46" s="145"/>
      <c r="F46" s="145"/>
      <c r="G46" s="145"/>
      <c r="H46" s="145"/>
      <c r="I46" s="32"/>
      <c r="J46" s="32"/>
      <c r="K46" s="32"/>
      <c r="L46" s="40"/>
      <c r="M46" s="32"/>
      <c r="N46" s="32"/>
      <c r="O46" s="32"/>
    </row>
    <row r="47" spans="1:16" x14ac:dyDescent="0.3">
      <c r="A47" s="28">
        <f t="shared" si="0"/>
        <v>33</v>
      </c>
      <c r="B47" s="28"/>
      <c r="C47" s="36"/>
      <c r="D47" s="145"/>
      <c r="E47" s="145"/>
      <c r="F47" s="145"/>
      <c r="G47" s="145"/>
      <c r="H47" s="145"/>
      <c r="I47" s="32"/>
      <c r="J47" s="32"/>
      <c r="K47" s="32"/>
      <c r="L47" s="40"/>
      <c r="M47" s="32"/>
      <c r="N47" s="32"/>
      <c r="O47" s="32"/>
    </row>
    <row r="48" spans="1:16" ht="14.4" thickBot="1" x14ac:dyDescent="0.35">
      <c r="A48" s="41">
        <f t="shared" si="0"/>
        <v>34</v>
      </c>
      <c r="B48" s="41"/>
      <c r="C48" s="42"/>
      <c r="D48" s="159"/>
      <c r="E48" s="159"/>
      <c r="F48" s="159"/>
      <c r="G48" s="159"/>
      <c r="H48" s="159"/>
      <c r="I48" s="44"/>
      <c r="J48" s="44"/>
      <c r="K48" s="44"/>
      <c r="L48" s="150"/>
      <c r="M48" s="44"/>
      <c r="N48" s="44"/>
      <c r="O48" s="44"/>
    </row>
    <row r="49" spans="1:15" x14ac:dyDescent="0.3">
      <c r="A49" s="28"/>
      <c r="B49" s="28"/>
      <c r="C49" s="36"/>
      <c r="D49" s="37"/>
      <c r="E49" s="37"/>
      <c r="G49" s="32"/>
      <c r="H49" s="32"/>
      <c r="I49" s="32"/>
      <c r="J49" s="32"/>
      <c r="K49" s="32"/>
      <c r="L49" s="32"/>
      <c r="M49" s="32"/>
      <c r="N49" s="32"/>
      <c r="O49" s="32"/>
    </row>
  </sheetData>
  <mergeCells count="3">
    <mergeCell ref="E1:J1"/>
    <mergeCell ref="N1:O1"/>
    <mergeCell ref="E3:J6"/>
  </mergeCells>
  <printOptions horizontalCentered="1"/>
  <pageMargins left="0" right="0" top="0.75" bottom="0.5" header="0.5" footer="0.5"/>
  <pageSetup scale="83" fitToWidth="4" fitToHeight="4" pageOrder="overThenDown" orientation="landscape" cellComments="asDisplayed" r:id="rId1"/>
  <headerFooter>
    <oddFooter>&amp;L&amp;"Calibri,Regular"Supporting Schedules: C-7&amp;R&amp;"Calibri,Regular"Recap Schedules:</oddFooter>
  </headerFooter>
  <rowBreaks count="1" manualBreakCount="1">
    <brk id="48" max="14" man="1"/>
  </rowBreaks>
  <ignoredErrors>
    <ignoredError sqref="F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967EE-87CB-4954-AA97-54B0F97FE4DF}">
  <dimension ref="A1:T49"/>
  <sheetViews>
    <sheetView workbookViewId="0"/>
  </sheetViews>
  <sheetFormatPr defaultColWidth="9.109375" defaultRowHeight="13.8" x14ac:dyDescent="0.3"/>
  <cols>
    <col min="1" max="1" width="3.6640625" style="68" customWidth="1"/>
    <col min="2" max="2" width="7.44140625" style="68" customWidth="1"/>
    <col min="3" max="3" width="33.109375" style="68" customWidth="1"/>
    <col min="4" max="4" width="14.33203125" style="68" customWidth="1"/>
    <col min="5" max="5" width="5.109375" style="68" customWidth="1"/>
    <col min="6" max="6" width="14" style="68" customWidth="1"/>
    <col min="7" max="7" width="5.109375" style="68" customWidth="1"/>
    <col min="8" max="8" width="11.6640625" style="68" customWidth="1"/>
    <col min="9" max="9" width="5.77734375" style="68" customWidth="1"/>
    <col min="10" max="15" width="11.6640625" style="68" customWidth="1"/>
    <col min="16" max="16" width="12" style="68" customWidth="1"/>
    <col min="17" max="16384" width="9.109375" style="68"/>
  </cols>
  <sheetData>
    <row r="1" spans="1:20" ht="12.75" customHeight="1" x14ac:dyDescent="0.4">
      <c r="A1" s="1" t="s">
        <v>987</v>
      </c>
      <c r="B1" s="2"/>
      <c r="C1" s="2"/>
      <c r="D1" s="1"/>
      <c r="E1" s="288" t="s">
        <v>988</v>
      </c>
      <c r="F1" s="288"/>
      <c r="G1" s="288"/>
      <c r="H1" s="288"/>
      <c r="I1" s="288"/>
      <c r="J1" s="288"/>
      <c r="K1" s="1"/>
      <c r="L1" s="1"/>
      <c r="M1" s="1"/>
      <c r="N1" s="288" t="s">
        <v>1010</v>
      </c>
      <c r="O1" s="288"/>
    </row>
    <row r="2" spans="1:20" ht="12.75" customHeight="1" x14ac:dyDescent="0.3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20" ht="12.75" customHeight="1" x14ac:dyDescent="0.3">
      <c r="A3" s="68" t="s">
        <v>34</v>
      </c>
      <c r="B3" s="8"/>
      <c r="C3" s="8"/>
      <c r="D3" s="9" t="s">
        <v>35</v>
      </c>
      <c r="E3" s="289" t="s">
        <v>990</v>
      </c>
      <c r="F3" s="289"/>
      <c r="G3" s="289"/>
      <c r="H3" s="289"/>
      <c r="I3" s="289"/>
      <c r="J3" s="289"/>
      <c r="K3" s="10"/>
      <c r="L3" s="3"/>
      <c r="M3" s="12" t="s">
        <v>37</v>
      </c>
      <c r="N3" s="11"/>
      <c r="O3" s="11"/>
      <c r="P3" s="11"/>
    </row>
    <row r="4" spans="1:20" x14ac:dyDescent="0.3">
      <c r="B4" s="8"/>
      <c r="C4" s="8"/>
      <c r="D4" s="13"/>
      <c r="E4" s="290"/>
      <c r="F4" s="290"/>
      <c r="G4" s="290"/>
      <c r="H4" s="290"/>
      <c r="I4" s="290"/>
      <c r="J4" s="290"/>
      <c r="K4" s="14"/>
      <c r="L4" s="17" t="s">
        <v>991</v>
      </c>
      <c r="M4" s="15" t="s">
        <v>992</v>
      </c>
      <c r="N4" s="16"/>
      <c r="O4" s="18">
        <v>45291</v>
      </c>
      <c r="P4" s="11"/>
    </row>
    <row r="5" spans="1:20" ht="12.75" customHeight="1" x14ac:dyDescent="0.35">
      <c r="A5" s="68" t="s">
        <v>39</v>
      </c>
      <c r="B5" s="19"/>
      <c r="C5" s="19"/>
      <c r="D5" s="20"/>
      <c r="E5" s="290"/>
      <c r="F5" s="290"/>
      <c r="G5" s="290"/>
      <c r="H5" s="290"/>
      <c r="I5" s="290"/>
      <c r="J5" s="290"/>
      <c r="K5" s="14"/>
      <c r="L5" s="17" t="s">
        <v>991</v>
      </c>
      <c r="M5" s="15" t="s">
        <v>992</v>
      </c>
      <c r="N5" s="3"/>
      <c r="O5" s="18">
        <v>44926</v>
      </c>
      <c r="P5" s="70"/>
    </row>
    <row r="6" spans="1:20" x14ac:dyDescent="0.3">
      <c r="A6" s="21"/>
      <c r="E6" s="290"/>
      <c r="F6" s="290"/>
      <c r="G6" s="290"/>
      <c r="H6" s="290"/>
      <c r="I6" s="290"/>
      <c r="J6" s="290"/>
      <c r="K6" s="14"/>
      <c r="L6" s="17" t="s">
        <v>991</v>
      </c>
      <c r="M6" s="15" t="s">
        <v>992</v>
      </c>
      <c r="N6" s="3"/>
      <c r="O6" s="18">
        <v>44561</v>
      </c>
      <c r="P6" s="70"/>
    </row>
    <row r="7" spans="1:20" ht="12.75" customHeight="1" x14ac:dyDescent="0.3">
      <c r="A7" s="68" t="s">
        <v>83</v>
      </c>
      <c r="F7" s="22"/>
      <c r="K7" s="17"/>
      <c r="L7" s="17" t="s">
        <v>991</v>
      </c>
      <c r="M7" s="15" t="s">
        <v>18</v>
      </c>
      <c r="N7" s="18"/>
      <c r="O7" s="18">
        <v>44196</v>
      </c>
      <c r="P7" s="70"/>
    </row>
    <row r="8" spans="1:20" ht="12.75" customHeight="1" x14ac:dyDescent="0.3">
      <c r="F8" s="22" t="s">
        <v>41</v>
      </c>
      <c r="G8" s="22"/>
      <c r="K8" s="23"/>
      <c r="L8" s="17" t="s">
        <v>82</v>
      </c>
      <c r="M8" s="15" t="s">
        <v>993</v>
      </c>
      <c r="N8" s="18"/>
      <c r="O8" s="18">
        <v>43830</v>
      </c>
      <c r="P8" s="70"/>
    </row>
    <row r="9" spans="1:20" ht="12.75" customHeight="1" x14ac:dyDescent="0.3">
      <c r="F9" s="22"/>
      <c r="G9" s="22"/>
      <c r="K9" s="23"/>
      <c r="L9" s="17" t="s">
        <v>991</v>
      </c>
      <c r="M9" s="15" t="s">
        <v>993</v>
      </c>
      <c r="N9" s="18"/>
      <c r="O9" s="18">
        <v>43465</v>
      </c>
      <c r="P9" s="70"/>
    </row>
    <row r="10" spans="1:20" s="74" customFormat="1" x14ac:dyDescent="0.3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47"/>
      <c r="M10" s="48" t="s">
        <v>87</v>
      </c>
      <c r="N10" s="49"/>
      <c r="O10" s="24"/>
      <c r="P10" s="73"/>
    </row>
    <row r="11" spans="1:20" s="74" customFormat="1" x14ac:dyDescent="0.25">
      <c r="A11" s="73"/>
      <c r="B11" s="57" t="s">
        <v>55</v>
      </c>
      <c r="C11" s="57" t="s">
        <v>56</v>
      </c>
      <c r="D11" s="58" t="s">
        <v>57</v>
      </c>
      <c r="E11" s="57"/>
      <c r="F11" s="58" t="s">
        <v>58</v>
      </c>
      <c r="G11" s="57"/>
      <c r="H11" s="57" t="s">
        <v>59</v>
      </c>
      <c r="I11" s="57"/>
      <c r="J11" s="57" t="s">
        <v>71</v>
      </c>
      <c r="K11" s="58"/>
      <c r="L11" s="58" t="s">
        <v>72</v>
      </c>
      <c r="M11" s="57"/>
      <c r="N11" s="57"/>
      <c r="O11" s="57"/>
      <c r="P11" s="73"/>
    </row>
    <row r="12" spans="1:20" s="74" customFormat="1" x14ac:dyDescent="0.25">
      <c r="A12" s="73"/>
      <c r="B12" s="59"/>
      <c r="C12" s="59"/>
      <c r="D12" s="52" t="s">
        <v>994</v>
      </c>
      <c r="E12" s="59"/>
      <c r="F12" s="52" t="s">
        <v>994</v>
      </c>
      <c r="G12" s="59"/>
      <c r="H12" s="59"/>
      <c r="I12" s="59"/>
      <c r="J12" s="59"/>
      <c r="K12" s="52"/>
      <c r="L12" s="52"/>
      <c r="M12" s="59"/>
      <c r="N12" s="59"/>
      <c r="O12" s="59"/>
      <c r="P12" s="73"/>
    </row>
    <row r="13" spans="1:20" s="74" customFormat="1" x14ac:dyDescent="0.25">
      <c r="A13" s="52" t="s">
        <v>44</v>
      </c>
      <c r="B13" s="52" t="s">
        <v>45</v>
      </c>
      <c r="C13" s="52"/>
      <c r="D13" s="60" t="s">
        <v>46</v>
      </c>
      <c r="E13" s="61"/>
      <c r="F13" s="60" t="s">
        <v>46</v>
      </c>
      <c r="G13" s="75"/>
      <c r="H13" s="52" t="s">
        <v>47</v>
      </c>
      <c r="I13" s="52"/>
      <c r="J13" s="52" t="s">
        <v>48</v>
      </c>
      <c r="K13" s="52"/>
      <c r="L13" s="52" t="s">
        <v>995</v>
      </c>
      <c r="M13" s="52"/>
      <c r="N13" s="52"/>
      <c r="O13" s="52"/>
      <c r="P13" s="76"/>
    </row>
    <row r="14" spans="1:20" s="74" customFormat="1" x14ac:dyDescent="0.25">
      <c r="A14" s="77" t="s">
        <v>50</v>
      </c>
      <c r="B14" s="78" t="s">
        <v>50</v>
      </c>
      <c r="C14" s="78" t="s">
        <v>92</v>
      </c>
      <c r="D14" s="65">
        <v>43830</v>
      </c>
      <c r="E14" s="64"/>
      <c r="F14" s="65">
        <v>43465</v>
      </c>
      <c r="G14" s="78"/>
      <c r="H14" s="66" t="s">
        <v>996</v>
      </c>
      <c r="I14" s="66"/>
      <c r="J14" s="66" t="s">
        <v>997</v>
      </c>
      <c r="K14" s="78"/>
      <c r="L14" s="78" t="s">
        <v>998</v>
      </c>
      <c r="M14" s="78"/>
      <c r="N14" s="78"/>
      <c r="O14" s="78"/>
      <c r="P14" s="60" t="s">
        <v>218</v>
      </c>
    </row>
    <row r="15" spans="1:20" s="74" customFormat="1" x14ac:dyDescent="0.3">
      <c r="A15" s="28">
        <v>1</v>
      </c>
      <c r="B15" s="67" t="s">
        <v>55</v>
      </c>
      <c r="C15" s="292" t="s">
        <v>1011</v>
      </c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33"/>
      <c r="P15" s="29" t="s">
        <v>999</v>
      </c>
      <c r="S15" s="143" t="s">
        <v>1012</v>
      </c>
      <c r="T15" s="151" t="s">
        <v>1013</v>
      </c>
    </row>
    <row r="16" spans="1:20" s="74" customFormat="1" x14ac:dyDescent="0.3">
      <c r="A16" s="28">
        <f t="shared" ref="A16:A48" si="0">A15+1</f>
        <v>2</v>
      </c>
      <c r="C16" s="68"/>
      <c r="D16" s="34"/>
      <c r="E16" s="34"/>
      <c r="F16" s="69"/>
      <c r="G16" s="69"/>
      <c r="H16" s="32"/>
      <c r="I16" s="32"/>
      <c r="J16" s="32"/>
      <c r="K16" s="32"/>
      <c r="L16" s="32"/>
      <c r="M16" s="32"/>
      <c r="N16" s="32"/>
      <c r="O16" s="33"/>
      <c r="P16" s="29"/>
      <c r="S16" s="67"/>
      <c r="T16" s="68"/>
    </row>
    <row r="17" spans="1:20" s="74" customFormat="1" x14ac:dyDescent="0.3">
      <c r="A17" s="28">
        <f t="shared" si="0"/>
        <v>3</v>
      </c>
      <c r="B17" s="67" t="s">
        <v>56</v>
      </c>
      <c r="C17" s="68" t="s">
        <v>1014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35"/>
      <c r="P17" s="29" t="s">
        <v>999</v>
      </c>
      <c r="S17" s="155" t="s">
        <v>1015</v>
      </c>
      <c r="T17" s="152" t="s">
        <v>1016</v>
      </c>
    </row>
    <row r="18" spans="1:20" s="74" customFormat="1" x14ac:dyDescent="0.3">
      <c r="A18" s="28">
        <f t="shared" si="0"/>
        <v>4</v>
      </c>
      <c r="B18" s="67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35"/>
      <c r="P18" s="29"/>
      <c r="S18" s="67"/>
      <c r="T18" s="68"/>
    </row>
    <row r="19" spans="1:20" s="74" customFormat="1" x14ac:dyDescent="0.3">
      <c r="A19" s="28">
        <f t="shared" si="0"/>
        <v>5</v>
      </c>
      <c r="B19" s="67" t="s">
        <v>1017</v>
      </c>
      <c r="C19" s="29" t="s">
        <v>1018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32"/>
      <c r="P19" s="29" t="s">
        <v>999</v>
      </c>
      <c r="S19" s="143" t="s">
        <v>1019</v>
      </c>
      <c r="T19" s="151" t="s">
        <v>1020</v>
      </c>
    </row>
    <row r="20" spans="1:20" s="74" customFormat="1" x14ac:dyDescent="0.3">
      <c r="A20" s="28">
        <f t="shared" si="0"/>
        <v>6</v>
      </c>
      <c r="B20" s="67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39"/>
      <c r="P20" s="38"/>
      <c r="S20" s="67"/>
      <c r="T20" s="68"/>
    </row>
    <row r="21" spans="1:20" s="74" customFormat="1" x14ac:dyDescent="0.3">
      <c r="A21" s="28">
        <f t="shared" si="0"/>
        <v>7</v>
      </c>
      <c r="B21" s="67" t="s">
        <v>58</v>
      </c>
      <c r="C21" s="29" t="s">
        <v>1021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32"/>
      <c r="P21" s="29" t="s">
        <v>999</v>
      </c>
      <c r="S21" s="155" t="s">
        <v>1022</v>
      </c>
      <c r="T21" s="152" t="s">
        <v>1023</v>
      </c>
    </row>
    <row r="22" spans="1:20" s="74" customFormat="1" x14ac:dyDescent="0.25">
      <c r="A22" s="28">
        <f t="shared" si="0"/>
        <v>8</v>
      </c>
      <c r="B22" s="29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32"/>
      <c r="P22" s="29"/>
      <c r="S22" s="28"/>
      <c r="T22" s="30"/>
    </row>
    <row r="23" spans="1:20" s="74" customFormat="1" x14ac:dyDescent="0.3">
      <c r="A23" s="28">
        <f t="shared" si="0"/>
        <v>9</v>
      </c>
      <c r="B23" s="67" t="s">
        <v>1024</v>
      </c>
      <c r="C23" s="68" t="s">
        <v>1025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32"/>
      <c r="P23" s="29" t="s">
        <v>999</v>
      </c>
      <c r="S23" s="155" t="s">
        <v>1026</v>
      </c>
      <c r="T23" s="152" t="s">
        <v>1027</v>
      </c>
    </row>
    <row r="24" spans="1:20" s="74" customFormat="1" x14ac:dyDescent="0.3">
      <c r="A24" s="28">
        <f t="shared" si="0"/>
        <v>10</v>
      </c>
      <c r="B24" s="67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32"/>
      <c r="P24" s="29"/>
      <c r="S24" s="67"/>
      <c r="T24" s="68"/>
    </row>
    <row r="25" spans="1:20" s="74" customFormat="1" x14ac:dyDescent="0.3">
      <c r="A25" s="28">
        <f t="shared" si="0"/>
        <v>11</v>
      </c>
      <c r="B25" s="67" t="s">
        <v>71</v>
      </c>
      <c r="C25" s="161" t="s">
        <v>1028</v>
      </c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32"/>
      <c r="P25" s="29" t="s">
        <v>999</v>
      </c>
      <c r="S25" s="155" t="s">
        <v>1029</v>
      </c>
      <c r="T25" s="152" t="s">
        <v>1030</v>
      </c>
    </row>
    <row r="26" spans="1:20" s="74" customFormat="1" x14ac:dyDescent="0.3">
      <c r="A26" s="28">
        <f t="shared" si="0"/>
        <v>12</v>
      </c>
      <c r="B26" s="67"/>
      <c r="C26" s="36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32"/>
      <c r="P26" s="29"/>
      <c r="S26" s="67"/>
      <c r="T26" s="36"/>
    </row>
    <row r="27" spans="1:20" s="74" customFormat="1" x14ac:dyDescent="0.3">
      <c r="A27" s="28">
        <f t="shared" si="0"/>
        <v>13</v>
      </c>
      <c r="B27" s="67" t="s">
        <v>72</v>
      </c>
      <c r="C27" s="162" t="s">
        <v>1031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P27" s="29" t="s">
        <v>999</v>
      </c>
      <c r="S27" s="155" t="s">
        <v>1032</v>
      </c>
      <c r="T27" s="156" t="s">
        <v>1033</v>
      </c>
    </row>
    <row r="28" spans="1:20" x14ac:dyDescent="0.3">
      <c r="A28" s="28">
        <f t="shared" si="0"/>
        <v>14</v>
      </c>
      <c r="B28" s="67"/>
      <c r="C28" s="29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39"/>
      <c r="P28" s="29"/>
      <c r="S28" s="67"/>
      <c r="T28" s="29"/>
    </row>
    <row r="29" spans="1:20" x14ac:dyDescent="0.3">
      <c r="A29" s="28">
        <f t="shared" si="0"/>
        <v>15</v>
      </c>
      <c r="B29" s="28" t="s">
        <v>73</v>
      </c>
      <c r="C29" s="36" t="s">
        <v>1034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32"/>
      <c r="P29" s="50" t="s">
        <v>999</v>
      </c>
      <c r="S29" s="143" t="s">
        <v>1035</v>
      </c>
      <c r="T29" s="151" t="s">
        <v>1036</v>
      </c>
    </row>
    <row r="30" spans="1:20" x14ac:dyDescent="0.3">
      <c r="A30" s="28">
        <f t="shared" si="0"/>
        <v>16</v>
      </c>
      <c r="B30" s="67"/>
      <c r="C30" s="163" t="s">
        <v>1037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32"/>
      <c r="P30" s="50"/>
      <c r="S30" s="67"/>
    </row>
    <row r="31" spans="1:20" x14ac:dyDescent="0.3">
      <c r="A31" s="28">
        <f t="shared" si="0"/>
        <v>17</v>
      </c>
      <c r="O31" s="32"/>
    </row>
    <row r="32" spans="1:20" x14ac:dyDescent="0.3">
      <c r="A32" s="28">
        <f t="shared" si="0"/>
        <v>18</v>
      </c>
      <c r="B32" s="67" t="s">
        <v>1001</v>
      </c>
      <c r="C32" s="163" t="s">
        <v>1038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32"/>
      <c r="P32" s="50" t="s">
        <v>1002</v>
      </c>
      <c r="S32" s="155" t="s">
        <v>1039</v>
      </c>
      <c r="T32" s="152" t="s">
        <v>1040</v>
      </c>
    </row>
    <row r="33" spans="1:20" x14ac:dyDescent="0.3">
      <c r="A33" s="28">
        <f t="shared" si="0"/>
        <v>19</v>
      </c>
      <c r="B33" s="67"/>
      <c r="D33" s="34"/>
      <c r="E33" s="34"/>
      <c r="F33" s="69"/>
      <c r="G33" s="69"/>
      <c r="H33" s="32"/>
      <c r="I33" s="32"/>
      <c r="J33" s="32"/>
      <c r="K33" s="32"/>
      <c r="L33" s="32"/>
      <c r="M33" s="32"/>
      <c r="N33" s="32"/>
      <c r="O33" s="32"/>
      <c r="P33" s="50"/>
      <c r="S33" s="67"/>
    </row>
    <row r="34" spans="1:20" x14ac:dyDescent="0.3">
      <c r="A34" s="28">
        <f t="shared" si="0"/>
        <v>20</v>
      </c>
      <c r="B34" s="67" t="s">
        <v>1003</v>
      </c>
      <c r="C34" s="67" t="s">
        <v>1041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32"/>
      <c r="P34" s="50" t="s">
        <v>1002</v>
      </c>
      <c r="S34" s="155" t="s">
        <v>1042</v>
      </c>
      <c r="T34" s="152" t="s">
        <v>1043</v>
      </c>
    </row>
    <row r="35" spans="1:20" x14ac:dyDescent="0.3">
      <c r="A35" s="28">
        <f t="shared" si="0"/>
        <v>21</v>
      </c>
      <c r="B35" s="67"/>
      <c r="C35" s="36"/>
      <c r="D35" s="37"/>
      <c r="E35" s="37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50"/>
      <c r="S35" s="67"/>
      <c r="T35" s="38"/>
    </row>
    <row r="36" spans="1:20" x14ac:dyDescent="0.3">
      <c r="A36" s="28">
        <f t="shared" si="0"/>
        <v>22</v>
      </c>
      <c r="B36" s="28" t="s">
        <v>1004</v>
      </c>
      <c r="C36" s="162" t="s">
        <v>1044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32"/>
      <c r="P36" s="50" t="s">
        <v>1005</v>
      </c>
      <c r="S36" s="155" t="s">
        <v>1045</v>
      </c>
      <c r="T36" s="152" t="s">
        <v>1046</v>
      </c>
    </row>
    <row r="37" spans="1:20" x14ac:dyDescent="0.3">
      <c r="A37" s="28">
        <f t="shared" si="0"/>
        <v>23</v>
      </c>
      <c r="B37" s="28"/>
      <c r="C37" s="36"/>
      <c r="D37" s="37"/>
      <c r="E37" s="37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50"/>
      <c r="S37" s="28"/>
      <c r="T37" s="36"/>
    </row>
    <row r="38" spans="1:20" x14ac:dyDescent="0.3">
      <c r="A38" s="28">
        <f t="shared" si="0"/>
        <v>24</v>
      </c>
      <c r="B38" s="28" t="s">
        <v>1006</v>
      </c>
      <c r="C38" s="161" t="s">
        <v>1047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32"/>
      <c r="P38" s="50" t="s">
        <v>1005</v>
      </c>
      <c r="S38" s="143" t="s">
        <v>1048</v>
      </c>
      <c r="T38" s="29" t="s">
        <v>1049</v>
      </c>
    </row>
    <row r="39" spans="1:20" x14ac:dyDescent="0.3">
      <c r="A39" s="28">
        <f t="shared" si="0"/>
        <v>25</v>
      </c>
      <c r="B39" s="28"/>
      <c r="C39" s="36"/>
      <c r="D39" s="37"/>
      <c r="E39" s="37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50"/>
      <c r="S39" s="28"/>
      <c r="T39" s="36"/>
    </row>
    <row r="40" spans="1:20" x14ac:dyDescent="0.3">
      <c r="A40" s="28">
        <f t="shared" si="0"/>
        <v>26</v>
      </c>
      <c r="B40" s="28" t="s">
        <v>1007</v>
      </c>
      <c r="C40" s="162" t="s">
        <v>1050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32"/>
      <c r="P40" s="50" t="s">
        <v>1005</v>
      </c>
      <c r="S40" s="143" t="s">
        <v>1051</v>
      </c>
      <c r="T40" s="29" t="s">
        <v>1052</v>
      </c>
    </row>
    <row r="41" spans="1:20" x14ac:dyDescent="0.3">
      <c r="A41" s="28">
        <f t="shared" si="0"/>
        <v>27</v>
      </c>
      <c r="B41" s="28"/>
      <c r="C41" s="36"/>
      <c r="D41" s="37"/>
      <c r="E41" s="37"/>
      <c r="F41" s="40"/>
      <c r="G41" s="32"/>
      <c r="H41" s="32"/>
      <c r="I41" s="32"/>
      <c r="J41" s="32"/>
      <c r="K41" s="32"/>
      <c r="L41" s="32"/>
      <c r="M41" s="32"/>
      <c r="N41" s="32"/>
      <c r="O41" s="32"/>
      <c r="P41" s="50"/>
      <c r="S41" s="28"/>
      <c r="T41" s="36"/>
    </row>
    <row r="42" spans="1:20" x14ac:dyDescent="0.3">
      <c r="A42" s="28">
        <f t="shared" si="0"/>
        <v>28</v>
      </c>
      <c r="B42" s="28" t="s">
        <v>1008</v>
      </c>
      <c r="C42" s="161" t="s">
        <v>1053</v>
      </c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32"/>
      <c r="P42" s="50" t="s">
        <v>1009</v>
      </c>
      <c r="S42" s="143" t="s">
        <v>1054</v>
      </c>
      <c r="T42" s="157" t="s">
        <v>1055</v>
      </c>
    </row>
    <row r="43" spans="1:20" x14ac:dyDescent="0.3">
      <c r="A43" s="28">
        <f t="shared" si="0"/>
        <v>29</v>
      </c>
      <c r="B43" s="28"/>
      <c r="C43" s="36"/>
      <c r="D43" s="37"/>
      <c r="E43" s="3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50"/>
      <c r="S43" s="28"/>
      <c r="T43" s="36"/>
    </row>
    <row r="44" spans="1:20" x14ac:dyDescent="0.3">
      <c r="A44" s="28">
        <f t="shared" si="0"/>
        <v>30</v>
      </c>
      <c r="B44" s="40" t="s">
        <v>139</v>
      </c>
      <c r="C44" s="161" t="s">
        <v>1056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32"/>
      <c r="P44" s="50" t="s">
        <v>1009</v>
      </c>
      <c r="S44" s="143" t="s">
        <v>1057</v>
      </c>
      <c r="T44" s="157" t="s">
        <v>1058</v>
      </c>
    </row>
    <row r="45" spans="1:20" x14ac:dyDescent="0.3">
      <c r="A45" s="28">
        <f t="shared" si="0"/>
        <v>31</v>
      </c>
      <c r="B45" s="40"/>
      <c r="C45" s="36"/>
      <c r="D45" s="37"/>
      <c r="E45" s="3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50"/>
      <c r="S45" s="28"/>
      <c r="T45" s="36"/>
    </row>
    <row r="46" spans="1:20" x14ac:dyDescent="0.3">
      <c r="A46" s="28">
        <f t="shared" si="0"/>
        <v>32</v>
      </c>
      <c r="B46" s="40" t="s">
        <v>138</v>
      </c>
      <c r="C46" s="161" t="s">
        <v>1059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32"/>
      <c r="P46" s="50" t="s">
        <v>1009</v>
      </c>
      <c r="S46" s="143" t="s">
        <v>1060</v>
      </c>
      <c r="T46" s="157" t="s">
        <v>1061</v>
      </c>
    </row>
    <row r="47" spans="1:20" x14ac:dyDescent="0.3">
      <c r="A47" s="28">
        <f t="shared" si="0"/>
        <v>33</v>
      </c>
      <c r="B47" s="28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32"/>
      <c r="P47" s="50"/>
    </row>
    <row r="48" spans="1:20" ht="14.4" thickBot="1" x14ac:dyDescent="0.35">
      <c r="A48" s="41">
        <f t="shared" si="0"/>
        <v>34</v>
      </c>
      <c r="B48" s="41"/>
      <c r="C48" s="42"/>
      <c r="D48" s="43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 x14ac:dyDescent="0.3">
      <c r="A49" s="28"/>
      <c r="B49" s="36"/>
      <c r="C49" s="36"/>
      <c r="D49" s="37"/>
      <c r="E49" s="37"/>
      <c r="G49" s="32"/>
      <c r="H49" s="32"/>
      <c r="I49" s="32"/>
      <c r="J49" s="32"/>
      <c r="K49" s="32"/>
      <c r="L49" s="32"/>
      <c r="M49" s="32"/>
      <c r="N49" s="32"/>
      <c r="O49" s="32"/>
    </row>
  </sheetData>
  <mergeCells count="5">
    <mergeCell ref="E1:J1"/>
    <mergeCell ref="N1:O1"/>
    <mergeCell ref="E3:J6"/>
    <mergeCell ref="C15:N15"/>
    <mergeCell ref="C47:N47"/>
  </mergeCells>
  <printOptions horizontalCentered="1"/>
  <pageMargins left="0" right="0" top="0.75" bottom="0.5" header="0.5" footer="0.5"/>
  <pageSetup scale="83" fitToWidth="4" fitToHeight="4" pageOrder="overThenDown" orientation="landscape" cellComments="asDisplayed" r:id="rId1"/>
  <headerFooter>
    <oddFooter>&amp;L&amp;"Calibri,Regular"Supporting Schedules: C-7&amp;R&amp;"Calibri,Regular"Recap Schedules:</oddFooter>
  </headerFooter>
  <ignoredErrors>
    <ignoredError sqref="F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BF8B2934-5535-4AA1-82E5-579F80496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75352-8340-4024-8F03-6650E388E5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FA7690-24C8-4B79-B053-F53600D6A960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Inputs &amp; Tie Points</vt:lpstr>
      <vt:lpstr>Test Year 3</vt:lpstr>
      <vt:lpstr>Test Year 2</vt:lpstr>
      <vt:lpstr>Test Year 1</vt:lpstr>
      <vt:lpstr>Support For Var Calcs --&gt;</vt:lpstr>
      <vt:lpstr>MFR B-3 13 Mth Avg Variance</vt:lpstr>
      <vt:lpstr>Support Var Explanations --&gt;</vt:lpstr>
      <vt:lpstr>REG FL  EPIS - 2 System Per Boo</vt:lpstr>
      <vt:lpstr>REG FL  CWIP - 2 System Per Boo</vt:lpstr>
      <vt:lpstr>From B-3 FERC 0128 &amp; FERC 0182</vt:lpstr>
      <vt:lpstr>FERC 283 Activity</vt:lpstr>
      <vt:lpstr>C-8 2019</vt:lpstr>
      <vt:lpstr>C-8 2019 Reasons</vt:lpstr>
      <vt:lpstr>'C-8 2019'!Print_Area</vt:lpstr>
      <vt:lpstr>'C-8 2019 Reasons'!Print_Area</vt:lpstr>
      <vt:lpstr>'Test Year 1'!Print_Area</vt:lpstr>
      <vt:lpstr>'Test Year 2'!Print_Area</vt:lpstr>
      <vt:lpstr>'Test Year 3'!Print_Area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2024-04-14T17:05:26Z</cp:lastPrinted>
  <dcterms:created xsi:type="dcterms:W3CDTF">2019-12-23T16:17:05Z</dcterms:created>
  <dcterms:modified xsi:type="dcterms:W3CDTF">2024-04-14T17:05:32Z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